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DieseArbeitsmappe"/>
  <mc:AlternateContent xmlns:mc="http://schemas.openxmlformats.org/markup-compatibility/2006">
    <mc:Choice Requires="x15">
      <x15ac:absPath xmlns:x15ac="http://schemas.microsoft.com/office/spreadsheetml/2010/11/ac" url="G:\PRODUKTE\Mittelstandsumfrage\Gem. Mittelstandsbericht Herbst 2019\"/>
    </mc:Choice>
  </mc:AlternateContent>
  <bookViews>
    <workbookView xWindow="14505" yWindow="-15" windowWidth="14310" windowHeight="14700" tabRatio="865"/>
  </bookViews>
  <sheets>
    <sheet name="Seite 4" sheetId="20154" r:id="rId1"/>
    <sheet name="Seite 5" sheetId="20156" r:id="rId2"/>
    <sheet name="Seite 6" sheetId="20155" r:id="rId3"/>
    <sheet name="Seite 7 l." sheetId="20088" r:id="rId4"/>
    <sheet name="Seite 7 r." sheetId="20084" r:id="rId5"/>
    <sheet name="Seite 8 l." sheetId="20087" r:id="rId6"/>
    <sheet name="Seite 8 r." sheetId="20157" r:id="rId7"/>
    <sheet name="Seite 9" sheetId="20086" r:id="rId8"/>
    <sheet name="Seite 10 l." sheetId="20158" r:id="rId9"/>
    <sheet name="Seite 10 r." sheetId="20085" r:id="rId10"/>
    <sheet name="Seite 12" sheetId="20089" r:id="rId11"/>
    <sheet name="Seite 13 l." sheetId="20091" r:id="rId12"/>
    <sheet name="Seite 13 r." sheetId="20090" r:id="rId13"/>
    <sheet name="S. 13 Auslandsengagement" sheetId="20164" r:id="rId14"/>
    <sheet name="S. 14 Handelsstreit 1" sheetId="20214" r:id="rId15"/>
    <sheet name="S. 15 Handelsstreit 2" sheetId="20215" r:id="rId16"/>
    <sheet name="S. 16 No Deal Brexit" sheetId="20216" r:id="rId17"/>
    <sheet name="S. 17 No Deal Brexit 2" sheetId="20217" r:id="rId18"/>
    <sheet name="S. 18 Aktuelle Problemfelder" sheetId="20191" r:id="rId19"/>
    <sheet name="S. 19 Akt. Probleme regional" sheetId="20192" r:id="rId20"/>
    <sheet name="S. 20l Bevölkerung 1990 2019" sheetId="20219" r:id="rId21"/>
    <sheet name="S. 20r Bevölkerung 2035 2060" sheetId="20220" r:id="rId22"/>
    <sheet name="S. 21 Demographie" sheetId="20221" r:id="rId23"/>
    <sheet name="S. 22 Ausbildung" sheetId="20222" r:id="rId24"/>
    <sheet name="S. 23 Hausbank Zufriedenheit" sheetId="20218" r:id="rId25"/>
    <sheet name="S. 24l Erwartungen an Hausbank" sheetId="20223" r:id="rId26"/>
    <sheet name="S. 24r Erwartungen an Hausbank" sheetId="20224" r:id="rId27"/>
    <sheet name="S. 25 Finanzierungsbedarf" sheetId="20181" r:id="rId28"/>
    <sheet name="S. 27 und 28 Bilanzqualität" sheetId="20170" r:id="rId29"/>
    <sheet name="Disclaimer" sheetId="2021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123Graph_X" localSheetId="24" hidden="1">[1]IN6_USA!$E$25:$L$25</definedName>
    <definedName name="__123Graph_X" hidden="1">[2]IN6_USA!$E$25:$L$25</definedName>
    <definedName name="__C">'[3]2.2.3'!$B:$C</definedName>
    <definedName name="__Regression_Int" hidden="1">1</definedName>
    <definedName name="_1.6.1" localSheetId="14">#REF!</definedName>
    <definedName name="_1.6.1" localSheetId="15">#REF!</definedName>
    <definedName name="_1.6.1" localSheetId="22">#REF!</definedName>
    <definedName name="_1.6.1" localSheetId="23">#REF!</definedName>
    <definedName name="_1.6.1" localSheetId="24">#REF!</definedName>
    <definedName name="_1.6.1" localSheetId="25">#REF!</definedName>
    <definedName name="_1.6.1" localSheetId="26">#REF!</definedName>
    <definedName name="_1.6.1">#REF!</definedName>
    <definedName name="_1__123Graph_ADIAGRAMM_2" localSheetId="23" hidden="1">[2]IN5_EWU!#REF!</definedName>
    <definedName name="_1__123Graph_ADIAGRAMM_2" hidden="1">[2]IN5_EWU!#REF!</definedName>
    <definedName name="_2__123Graph_BDIAGRAMM_2" localSheetId="23" hidden="1">[2]IN5_EWU!#REF!</definedName>
    <definedName name="_2__123Graph_BDIAGRAMM_2" hidden="1">[2]IN5_EWU!#REF!</definedName>
    <definedName name="_C">'[3]2.2.3'!$B:$C</definedName>
    <definedName name="_Toc429383963" localSheetId="29">Disclaimer!$A$1</definedName>
    <definedName name="a" localSheetId="14">#REF!</definedName>
    <definedName name="a" localSheetId="15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>#REF!</definedName>
    <definedName name="a183a83" localSheetId="13">'[3]1.2.3'!#REF!</definedName>
    <definedName name="a183a83" localSheetId="14">'[3]1.2.3'!#REF!</definedName>
    <definedName name="a183a83" localSheetId="15">'[3]1.2.3'!#REF!</definedName>
    <definedName name="a183a83" localSheetId="22">'[3]1.2.3'!#REF!</definedName>
    <definedName name="a183a83" localSheetId="23">'[3]1.2.3'!#REF!</definedName>
    <definedName name="a183a83" localSheetId="24">'[3]1.2.3'!#REF!</definedName>
    <definedName name="a183a83" localSheetId="25">'[3]1.2.3'!#REF!</definedName>
    <definedName name="a183a83" localSheetId="26">'[3]1.2.3'!#REF!</definedName>
    <definedName name="a183a83">'[3]1.2.3'!#REF!</definedName>
    <definedName name="aa" localSheetId="14">#REF!</definedName>
    <definedName name="aa" localSheetId="15">#REF!</definedName>
    <definedName name="aa" localSheetId="22">#REF!</definedName>
    <definedName name="aa" localSheetId="23">#REF!</definedName>
    <definedName name="aa" localSheetId="24">#REF!</definedName>
    <definedName name="aa" localSheetId="25">#REF!</definedName>
    <definedName name="aa" localSheetId="26">#REF!</definedName>
    <definedName name="aa">#REF!</definedName>
    <definedName name="Aufsichtsbehoerde_GERMAN" localSheetId="29">Disclaimer!$A$25</definedName>
    <definedName name="Chart">#REF!</definedName>
    <definedName name="ClassLetter" localSheetId="29">#REF!</definedName>
    <definedName name="ClassLetter">#REF!</definedName>
    <definedName name="ClassNumber" localSheetId="29">#REF!</definedName>
    <definedName name="ClassNumber">#REF!</definedName>
    <definedName name="ClassValue" localSheetId="29">#REF!</definedName>
    <definedName name="ClassValue">#REF!</definedName>
    <definedName name="CountryCode" localSheetId="29">#REF!</definedName>
    <definedName name="CountryCode">#REF!</definedName>
    <definedName name="CountryName" localSheetId="29">#REF!</definedName>
    <definedName name="CountryName">#REF!</definedName>
    <definedName name="CountryNameShort" localSheetId="29">#REF!</definedName>
    <definedName name="CountryNameShort">#REF!</definedName>
    <definedName name="CSDisclaimer" localSheetId="29">Disclaimer!$A$42</definedName>
    <definedName name="CurrentYear" localSheetId="29">#REF!</definedName>
    <definedName name="CurrentYear">#REF!</definedName>
    <definedName name="DatabaseForecast" localSheetId="29">#REF!</definedName>
    <definedName name="DatabaseForecast">#REF!</definedName>
    <definedName name="DatabaseHistorical" localSheetId="29">#REF!</definedName>
    <definedName name="DatabaseHistorical">#REF!</definedName>
    <definedName name="DEFAULTFS_GERMAN" localSheetId="29">Disclaimer!$A$37</definedName>
    <definedName name="_xlnm.Print_Area" localSheetId="29">#N/A</definedName>
    <definedName name="_xlnm.Print_Area" localSheetId="13">'S. 13 Auslandsengagement'!$A$32:$M$59</definedName>
    <definedName name="_xlnm.Print_Area" localSheetId="20">'S. 20l Bevölkerung 1990 2019'!$R$27:$Z$75</definedName>
    <definedName name="_xlnm.Print_Area" localSheetId="27">'S. 25 Finanzierungsbedarf'!$B$65:$S$91</definedName>
    <definedName name="_xlnm.Print_Area" localSheetId="0">'Seite 4'!$H$26:$P$42</definedName>
    <definedName name="_xlnm.Print_Area">[4]Auswert!#REF!</definedName>
    <definedName name="_xlnm.Print_Titles">#N/A</definedName>
    <definedName name="DZ_Switch_AutorUndErsteller" localSheetId="29">Disclaimer!$A$52</definedName>
    <definedName name="FeriTable_RSM" localSheetId="29">#REF!</definedName>
    <definedName name="FeriTable_RSM">#REF!</definedName>
    <definedName name="FeriTable1" localSheetId="29">#REF!</definedName>
    <definedName name="FeriTable1" localSheetId="13">'[5]Seite 11'!#REF!</definedName>
    <definedName name="FeriTable1" localSheetId="14">'[5]Seite 11'!#REF!</definedName>
    <definedName name="FeriTable1" localSheetId="15">'[5]Seite 11'!#REF!</definedName>
    <definedName name="FeriTable1" localSheetId="16">'[5]Seite 11'!#REF!</definedName>
    <definedName name="FeriTable1" localSheetId="17">'[5]Seite 11'!#REF!</definedName>
    <definedName name="FeriTable1" localSheetId="22">'[5]Seite 11'!#REF!</definedName>
    <definedName name="FeriTable1" localSheetId="23">'[5]Seite 11'!#REF!</definedName>
    <definedName name="FeriTable1" localSheetId="24">'[5]Seite 11'!#REF!</definedName>
    <definedName name="FeriTable1" localSheetId="25">'[5]Seite 11'!#REF!</definedName>
    <definedName name="FeriTable1" localSheetId="26">'[5]Seite 11'!#REF!</definedName>
    <definedName name="FeriTable1" localSheetId="11">'[6]FERI m'!$A$1:$F$219</definedName>
    <definedName name="FeriTable1" localSheetId="12">'Seite 13 r.'!#REF!</definedName>
    <definedName name="FeriTable1">'Seite 12'!#REF!</definedName>
    <definedName name="FeriTable10" localSheetId="29">#REF!</definedName>
    <definedName name="FeriTable10">[7]Feri!$AA$1:$AL$2</definedName>
    <definedName name="FeriTable11" localSheetId="29">#REF!</definedName>
    <definedName name="FeriTable11">[7]Auslandsorders!$A$1:$F$81</definedName>
    <definedName name="FeriTable12" localSheetId="29">#REF!</definedName>
    <definedName name="FeriTable12">[7]Auslandsorders!$Q$1:$W$14</definedName>
    <definedName name="FeriTable13" localSheetId="29">#REF!</definedName>
    <definedName name="FeriTable13" localSheetId="23">#REF!</definedName>
    <definedName name="FeriTable13" localSheetId="24">#REF!</definedName>
    <definedName name="FeriTable13">#REF!</definedName>
    <definedName name="FeriTable14" localSheetId="29">#REF!</definedName>
    <definedName name="FeriTable14" localSheetId="23">#REF!</definedName>
    <definedName name="FeriTable14" localSheetId="24">#REF!</definedName>
    <definedName name="FeriTable14">#REF!</definedName>
    <definedName name="FeriTable15" localSheetId="23">#REF!</definedName>
    <definedName name="FeriTable15">#REF!</definedName>
    <definedName name="FeriTable2" localSheetId="29">#REF!</definedName>
    <definedName name="FeriTable2">'[6]FERI q'!$A$1:$D$79</definedName>
    <definedName name="FeriTable3" localSheetId="29">#REF!</definedName>
    <definedName name="FeriTable3">[8]Tabelle1!$BA$1:$BJ$219</definedName>
    <definedName name="FeriTable4" localSheetId="29">#REF!</definedName>
    <definedName name="FeriTable4">[8]Auftragseingänge!$AK$1:$AW$231</definedName>
    <definedName name="FeriTable5" localSheetId="29">#REF!</definedName>
    <definedName name="FeriTable5">[7]Kredithürde!$AA$1:$AC$387</definedName>
    <definedName name="FeriTable6" localSheetId="29">#REF!</definedName>
    <definedName name="FeriTable6">[7]Insolvenzquoten!$AA$1:$AI$423</definedName>
    <definedName name="FeriTable7" localSheetId="29">#REF!</definedName>
    <definedName name="FeriTable7">[7]Kapazitätsauslastung!$A$1:$E$91</definedName>
    <definedName name="FeriTable8" localSheetId="29">#REF!</definedName>
    <definedName name="FeriTable8">[7]Kapazitätsauslastung!$AB$1:$DL$3</definedName>
    <definedName name="FeriTable9" localSheetId="29">#REF!</definedName>
    <definedName name="FeriTable9">[7]Insolvenzquoten!$AK$1:$AN$37</definedName>
    <definedName name="HA_GeldDevisen" localSheetId="29">Disclaimer!$A$49</definedName>
    <definedName name="ins" localSheetId="23">#REF!</definedName>
    <definedName name="ins">#REF!</definedName>
    <definedName name="ItemBankCode" localSheetId="29">#REF!</definedName>
    <definedName name="ItemBankCode">#REF!</definedName>
    <definedName name="ItemDeuFull" localSheetId="29">#REF!</definedName>
    <definedName name="ItemDeuFull">#REF!</definedName>
    <definedName name="ItemDeuGraphic" localSheetId="29">#REF!</definedName>
    <definedName name="ItemDeuGraphic">#REF!</definedName>
    <definedName name="ItemDeuShort" localSheetId="29">#REF!</definedName>
    <definedName name="ItemDeuShort">#REF!</definedName>
    <definedName name="ItemFreeCode" localSheetId="29">#REF!</definedName>
    <definedName name="ItemFreeCode">#REF!</definedName>
    <definedName name="ItemNotDeuFull" localSheetId="29">#REF!</definedName>
    <definedName name="ItemNotDeuFull">#REF!</definedName>
    <definedName name="ItemNotDeuGraphic" localSheetId="29">#REF!</definedName>
    <definedName name="ItemNotDeuGraphic">#REF!</definedName>
    <definedName name="ItemNotDeuShort" localSheetId="29">#REF!</definedName>
    <definedName name="ItemNotDeuShort">#REF!</definedName>
    <definedName name="Itemnr" localSheetId="29">#REF!</definedName>
    <definedName name="Itemnr">#REF!</definedName>
    <definedName name="ItemObergruppe" localSheetId="29">#REF!</definedName>
    <definedName name="ItemObergruppe">#REF!</definedName>
    <definedName name="ItemObergruppeTitle" localSheetId="29">#REF!</definedName>
    <definedName name="ItemObergruppeTitle">#REF!</definedName>
    <definedName name="ItemTitle" localSheetId="29">#REF!</definedName>
    <definedName name="ItemTitle">#REF!</definedName>
    <definedName name="KuK_Tab_CH_ENGLISH" localSheetId="24">[1]OUT9!$B$436:$G$459</definedName>
    <definedName name="KuK_Tab_CH_ENGLISH">[2]OUT9!$B$436:$G$459</definedName>
    <definedName name="KuK_Tab_CH_GERMAN" localSheetId="24">[1]OUT9!$B$154:$G$177</definedName>
    <definedName name="KuK_Tab_CH_GERMAN">[2]OUT9!$B$154:$G$177</definedName>
    <definedName name="KuK_Tab_China_ENGLISH" localSheetId="24">[1]OUT9!$B$553:$G$564</definedName>
    <definedName name="KuK_Tab_China_ENGLISH">[2]OUT9!$B$553:$G$564</definedName>
    <definedName name="KuK_Tab_China_GERMAN" localSheetId="24">[1]OUT9!$B$271:$G$282</definedName>
    <definedName name="KuK_Tab_China_GERMAN">[2]OUT9!$B$271:$G$282</definedName>
    <definedName name="KuK_Tab_D_ENGLISH" localSheetId="24">[1]OUT9!$B$286:$G$309</definedName>
    <definedName name="KuK_Tab_D_ENGLISH">[2]OUT9!$B$286:$G$309</definedName>
    <definedName name="KuK_Tab_D_GERMAN" localSheetId="24">[1]OUT9!$B$4:$G$27</definedName>
    <definedName name="KuK_Tab_D_GERMAN">[2]OUT9!$B$4:$G$27</definedName>
    <definedName name="KuK_Tab_E_ENGLISH" localSheetId="24">[1]OUT9!$B$376:$G$399</definedName>
    <definedName name="KuK_Tab_E_ENGLISH">[2]OUT9!$B$376:$G$399</definedName>
    <definedName name="KuK_Tab_E_GERMAN" localSheetId="24">[1]OUT9!$B$94:$G$117</definedName>
    <definedName name="KuK_Tab_E_GERMAN">[2]OUT9!$B$94:$G$117</definedName>
    <definedName name="KuK_Tab_EWU_ENGLISH" localSheetId="24">[1]OUT3!$B$45:$G$82</definedName>
    <definedName name="KuK_Tab_EWU_ENGLISH">[2]OUT3!$B$45:$G$82</definedName>
    <definedName name="KuK_Tab_EWU_GERMAN" localSheetId="24">[1]OUT3!$B$3:$G$40</definedName>
    <definedName name="KuK_Tab_EWU_GERMAN">[2]OUT3!$B$3:$G$40</definedName>
    <definedName name="KuK_Tab_F_ENGLISH" localSheetId="24">[1]OUT9!$B$316:$G$339</definedName>
    <definedName name="KuK_Tab_F_ENGLISH">[2]OUT9!$B$316:$G$339</definedName>
    <definedName name="KuK_Tab_F_GERMAN" localSheetId="24">[1]OUT9!$B$34:$G$57</definedName>
    <definedName name="KuK_Tab_F_GERMAN">[2]OUT9!$B$34:$G$57</definedName>
    <definedName name="KuK_Tab_G3ZinsWechsel_ENGLISH" localSheetId="24">[1]OUT1!$B$55:$H$87</definedName>
    <definedName name="KuK_Tab_G3ZinsWechsel_ENGLISH">[2]OUT1!$B$55:$H$87</definedName>
    <definedName name="KuK_Tab_G3ZinsWechsel_GERMAN" localSheetId="24">[1]OUT1!$B$9:$H$44</definedName>
    <definedName name="KuK_Tab_G3ZinsWechsel_GERMAN">[2]OUT1!$B$9:$H$44</definedName>
    <definedName name="KuK_Tab_GB_ENGLISH" localSheetId="24">[1]OUT9!$B$406:$G$429</definedName>
    <definedName name="KuK_Tab_GB_ENGLISH">[2]OUT9!$B$406:$G$429</definedName>
    <definedName name="KuK_Tab_GB_GERMAN" localSheetId="24">[1]OUT9!$B$124:$G$147</definedName>
    <definedName name="KuK_Tab_GB_GERMAN">[2]OUT9!$B$124:$G$147</definedName>
    <definedName name="KuK_Tab_I_ENGLISH" localSheetId="24">[1]OUT9!$B$346:$G$369</definedName>
    <definedName name="KuK_Tab_I_ENGLISH">[2]OUT9!$B$346:$G$369</definedName>
    <definedName name="KuK_Tab_I_GERMAN" localSheetId="24">[1]OUT9!$B$64:$G$87</definedName>
    <definedName name="KuK_Tab_I_GERMAN">[2]OUT9!$B$64:$G$87</definedName>
    <definedName name="KuK_Tab_J_ENGLISH" localSheetId="24">[1]OUT9!$B$496:$G$519</definedName>
    <definedName name="KuK_Tab_J_ENGLISH">[2]OUT9!$B$496:$G$519</definedName>
    <definedName name="KuK_Tab_J_GERMAN" localSheetId="24">[1]OUT9!$B$214:$G$237</definedName>
    <definedName name="KuK_Tab_J_GERMAN">[2]OUT9!$B$214:$G$237</definedName>
    <definedName name="KuK_Tab_KonjUndInflation_ENGLISH" localSheetId="24">[1]OUT7!$D$65:$S$98</definedName>
    <definedName name="KuK_Tab_KonjUndInflation_ENGLISH">[2]OUT7!$D$65:$S$98</definedName>
    <definedName name="KuK_Tab_KonjUndInflation_GERMAN" localSheetId="24">[1]OUT7!$D$4:$S$37</definedName>
    <definedName name="KuK_Tab_KonjUndInflation_GERMAN">[2]OUT7!$D$4:$S$37</definedName>
    <definedName name="KuK_Tab_NL_ENGLISH" localSheetId="24">[1]OUT9!$B$526:$G$549</definedName>
    <definedName name="KuK_Tab_NL_ENGLISH">[2]OUT9!$B$526:$G$549</definedName>
    <definedName name="KuK_Tab_NL_GERMAN" localSheetId="24">[1]OUT9!$B$244:$G$267</definedName>
    <definedName name="KuK_Tab_NL_GERMAN">[2]OUT9!$B$244:$G$267</definedName>
    <definedName name="KuK_Tab_OelpreisPrognose_ENGLISH">[9]Ölpreis!$B$16:$G$24</definedName>
    <definedName name="KuK_Tab_OelpreisPrognose_GERMAN">[9]Ölpreis!$B$4:$G$12</definedName>
    <definedName name="KuK_Tab_PrognoseLaender_ENGLISH" localSheetId="24">[1]OUT10!$B$79:$J$145</definedName>
    <definedName name="KuK_Tab_PrognoseLaender_ENGLISH">[2]OUT10!$B$79:$J$145</definedName>
    <definedName name="KuK_Tab_PrognoseLaender_GERMAN" localSheetId="24">[1]OUT10!$B$2:$J$68</definedName>
    <definedName name="KuK_Tab_PrognoseLaender_GERMAN">[2]OUT10!$B$2:$J$68</definedName>
    <definedName name="KuK_Tab_USA_ENGLISH" localSheetId="24">[1]OUT9!$B$466:$G$489</definedName>
    <definedName name="KuK_Tab_USA_ENGLISH">[2]OUT9!$B$466:$G$489</definedName>
    <definedName name="KuK_Tab_USA_GERMAN" localSheetId="24">[1]OUT9!$B$184:$G$207</definedName>
    <definedName name="KuK_Tab_USA_GERMAN">[2]OUT9!$B$184:$G$207</definedName>
    <definedName name="KuK_Tab_WachstumWeltweit_ENGLISH" localSheetId="24">[1]OUT2!$B$59:$K$103</definedName>
    <definedName name="KuK_Tab_WachstumWeltweit_ENGLISH">[2]OUT2!$B$59:$K$103</definedName>
    <definedName name="KuK_Tab_WachstumWeltweit_GERMAN" localSheetId="24">[1]OUT2!$B$6:$K$50</definedName>
    <definedName name="KuK_Tab_WachstumWeltweit_GERMAN">[2]OUT2!$B$6:$K$50</definedName>
    <definedName name="KuK_Tab_WechselkursprogWelt_ENGLISH" localSheetId="24">[1]OUT5!$B$39:$I$63</definedName>
    <definedName name="KuK_Tab_WechselkursprogWelt_ENGLISH">[2]OUT5!$B$39:$I$63</definedName>
    <definedName name="KuK_Tab_WechselkursprogWelt_GERMAN" localSheetId="24">[1]OUT5!$B$6:$I$30</definedName>
    <definedName name="KuK_Tab_WechselkursprogWelt_GERMAN">[2]OUT5!$B$6:$I$30</definedName>
    <definedName name="KuK_Tab_ZinsprognoseWeltweit_ENGLISH" localSheetId="24">[1]OUT4!$B$58:$G$97</definedName>
    <definedName name="KuK_Tab_ZinsprognoseWeltweit_ENGLISH">[2]OUT4!$B$58:$G$97</definedName>
    <definedName name="KuK_Tab_ZinsprognoseWeltweit_GERMAN" localSheetId="24">[1]OUT4!$B$6:$G$47</definedName>
    <definedName name="KuK_Tab_ZinsprognoseWeltweit_GERMAN">[2]OUT4!$B$6:$G$47</definedName>
    <definedName name="Note" localSheetId="29">#REF!</definedName>
    <definedName name="Note">#REF!</definedName>
    <definedName name="Old">'[5]Seite 11'!#REF!</definedName>
    <definedName name="P34B_SHORT_ENGLISH" localSheetId="29">Disclaimer!$A$39</definedName>
    <definedName name="Parent" localSheetId="29">#REF!</definedName>
    <definedName name="Parent">#REF!</definedName>
    <definedName name="ParentCountryCode" localSheetId="29">#REF!</definedName>
    <definedName name="ParentCountryCode">#REF!</definedName>
    <definedName name="ParentDatabase" localSheetId="29">#REF!</definedName>
    <definedName name="ParentDatabase">#REF!</definedName>
    <definedName name="ProducingInterval" localSheetId="29">#REF!</definedName>
    <definedName name="ProducingInterval">#REF!</definedName>
    <definedName name="Punkte" localSheetId="29">#REF!</definedName>
    <definedName name="Punkte">#REF!</definedName>
    <definedName name="Rat_Gesamt" localSheetId="29">#REF!</definedName>
    <definedName name="Rat_Gesamt">#REF!</definedName>
    <definedName name="RatValueChange" localSheetId="29">#REF!</definedName>
    <definedName name="RatValueChange">#REF!</definedName>
    <definedName name="Renten_SHORT_GERMAN" localSheetId="29">Disclaimer!$A$22</definedName>
    <definedName name="Sheetlist" localSheetId="29">#REF!</definedName>
    <definedName name="Sheetlist">#REF!</definedName>
    <definedName name="SORT1" localSheetId="29">#REF!</definedName>
    <definedName name="SORT1">#REF!</definedName>
    <definedName name="SORT2" localSheetId="29">#REF!</definedName>
    <definedName name="SORT2">#REF!</definedName>
    <definedName name="staat" localSheetId="23">#REF!</definedName>
    <definedName name="staat">#REF!</definedName>
    <definedName name="test">'[10]BIP-Vergleich'!$A$1:$S$34</definedName>
    <definedName name="VerantwortlichesUnternehmen_GERMAN" localSheetId="29">Disclaimer!$A$30</definedName>
    <definedName name="VergütungAnalysten_GERMAN" localSheetId="29">Disclaimer!$A$33</definedName>
    <definedName name="wert" localSheetId="29">[11]RenditeV!$A$4:$AD$536</definedName>
    <definedName name="wert">[12]RenditeV!$A$4:$AD$536</definedName>
    <definedName name="ZDA_GERMAN" localSheetId="29">Disclaimer!$A$46</definedName>
  </definedNames>
  <calcPr calcId="162913" concurrentCalc="0"/>
</workbook>
</file>

<file path=xl/calcChain.xml><?xml version="1.0" encoding="utf-8"?>
<calcChain xmlns="http://schemas.openxmlformats.org/spreadsheetml/2006/main">
  <c r="V5" i="20181" l="1"/>
  <c r="D38" i="20181"/>
  <c r="C38" i="20181"/>
  <c r="D37" i="20181"/>
  <c r="C37" i="20181"/>
  <c r="D36" i="20181"/>
  <c r="D35" i="20181"/>
  <c r="D32" i="20181"/>
  <c r="D31" i="20181"/>
  <c r="D30" i="20181"/>
  <c r="D27" i="20181"/>
  <c r="C27" i="20181"/>
  <c r="C23" i="20181"/>
  <c r="C22" i="20181"/>
  <c r="C21" i="20181"/>
  <c r="C36" i="20181"/>
  <c r="C20" i="20181"/>
  <c r="C35" i="20181"/>
  <c r="C18" i="20181"/>
  <c r="C31" i="20181"/>
  <c r="D13" i="20181"/>
  <c r="C17" i="20181"/>
  <c r="C32" i="20181"/>
  <c r="C13" i="20181"/>
  <c r="C16" i="20181"/>
  <c r="C30" i="20181"/>
  <c r="G22" i="20220"/>
  <c r="F22" i="20220"/>
  <c r="E22" i="20220"/>
  <c r="D22" i="20220"/>
  <c r="C22" i="20220"/>
  <c r="B22" i="20220"/>
  <c r="K19" i="20220"/>
  <c r="J19" i="20220"/>
  <c r="K18" i="20220"/>
  <c r="J18" i="20220"/>
  <c r="K17" i="20220"/>
  <c r="J17" i="20220"/>
  <c r="K16" i="20220"/>
  <c r="J16" i="20220"/>
  <c r="K15" i="20220"/>
  <c r="J15" i="20220"/>
  <c r="K14" i="20220"/>
  <c r="J14" i="20220"/>
  <c r="K13" i="20220"/>
  <c r="J13" i="20220"/>
  <c r="K12" i="20220"/>
  <c r="J12" i="20220"/>
  <c r="K11" i="20220"/>
  <c r="J11" i="20220"/>
  <c r="K10" i="20220"/>
  <c r="J10" i="20220"/>
  <c r="K9" i="20220"/>
  <c r="J9" i="20220"/>
  <c r="K8" i="20220"/>
  <c r="J8" i="20220"/>
  <c r="K7" i="20220"/>
  <c r="J7" i="20220"/>
  <c r="K6" i="20220"/>
  <c r="J6" i="20220"/>
  <c r="K5" i="20220"/>
  <c r="J5" i="20220"/>
  <c r="K4" i="20220"/>
  <c r="J4" i="20220"/>
  <c r="K3" i="20220"/>
  <c r="J3" i="20220"/>
  <c r="K2" i="20220"/>
  <c r="J2" i="20220"/>
  <c r="AJ24" i="20219"/>
  <c r="AI24" i="20219"/>
  <c r="AJ23" i="20219"/>
  <c r="AI23" i="20219"/>
  <c r="AJ22" i="20219"/>
  <c r="AI22" i="20219"/>
  <c r="V22" i="20219"/>
  <c r="T22" i="20219"/>
  <c r="R22" i="20219"/>
  <c r="AJ21" i="20219"/>
  <c r="AI21" i="20219"/>
  <c r="AJ20" i="20219"/>
  <c r="AI20" i="20219"/>
  <c r="V20" i="20219"/>
  <c r="T20" i="20219"/>
  <c r="S20" i="20219"/>
  <c r="AB19" i="20219"/>
  <c r="R20" i="20219"/>
  <c r="AJ19" i="20219"/>
  <c r="AI19" i="20219"/>
  <c r="AA19" i="20219"/>
  <c r="Y19" i="20219"/>
  <c r="X19" i="20219"/>
  <c r="V19" i="20219"/>
  <c r="T19" i="20219"/>
  <c r="S19" i="20219"/>
  <c r="R19" i="20219"/>
  <c r="AJ18" i="20219"/>
  <c r="AI18" i="20219"/>
  <c r="Y18" i="20219"/>
  <c r="AA18" i="20219"/>
  <c r="X18" i="20219"/>
  <c r="W18" i="20219"/>
  <c r="V18" i="20219"/>
  <c r="T18" i="20219"/>
  <c r="S18" i="20219"/>
  <c r="AB18" i="20219"/>
  <c r="R18" i="20219"/>
  <c r="AJ17" i="20219"/>
  <c r="AI17" i="20219"/>
  <c r="AB17" i="20219"/>
  <c r="AA17" i="20219"/>
  <c r="Y17" i="20219"/>
  <c r="X17" i="20219"/>
  <c r="W17" i="20219"/>
  <c r="V17" i="20219"/>
  <c r="T17" i="20219"/>
  <c r="S17" i="20219"/>
  <c r="R17" i="20219"/>
  <c r="AJ16" i="20219"/>
  <c r="AI16" i="20219"/>
  <c r="AB16" i="20219"/>
  <c r="Y16" i="20219"/>
  <c r="AA16" i="20219"/>
  <c r="X16" i="20219"/>
  <c r="W16" i="20219"/>
  <c r="V16" i="20219"/>
  <c r="T16" i="20219"/>
  <c r="S16" i="20219"/>
  <c r="R16" i="20219"/>
  <c r="AJ15" i="20219"/>
  <c r="AI15" i="20219"/>
  <c r="Y15" i="20219"/>
  <c r="AA15" i="20219"/>
  <c r="X15" i="20219"/>
  <c r="W15" i="20219"/>
  <c r="V15" i="20219"/>
  <c r="T15" i="20219"/>
  <c r="S15" i="20219"/>
  <c r="AB15" i="20219"/>
  <c r="R15" i="20219"/>
  <c r="AJ14" i="20219"/>
  <c r="AI14" i="20219"/>
  <c r="AB14" i="20219"/>
  <c r="AA14" i="20219"/>
  <c r="Y14" i="20219"/>
  <c r="X14" i="20219"/>
  <c r="W14" i="20219"/>
  <c r="V14" i="20219"/>
  <c r="T14" i="20219"/>
  <c r="S14" i="20219"/>
  <c r="R14" i="20219"/>
  <c r="AJ13" i="20219"/>
  <c r="AI13" i="20219"/>
  <c r="Y13" i="20219"/>
  <c r="AA13" i="20219"/>
  <c r="X13" i="20219"/>
  <c r="W13" i="20219"/>
  <c r="V13" i="20219"/>
  <c r="T13" i="20219"/>
  <c r="S13" i="20219"/>
  <c r="AB13" i="20219"/>
  <c r="R13" i="20219"/>
  <c r="AJ12" i="20219"/>
  <c r="AI12" i="20219"/>
  <c r="AB12" i="20219"/>
  <c r="AA12" i="20219"/>
  <c r="Y12" i="20219"/>
  <c r="X12" i="20219"/>
  <c r="W12" i="20219"/>
  <c r="V12" i="20219"/>
  <c r="T12" i="20219"/>
  <c r="S12" i="20219"/>
  <c r="R12" i="20219"/>
  <c r="AJ11" i="20219"/>
  <c r="AI11" i="20219"/>
  <c r="AB11" i="20219"/>
  <c r="AA11" i="20219"/>
  <c r="Y11" i="20219"/>
  <c r="X11" i="20219"/>
  <c r="W11" i="20219"/>
  <c r="V11" i="20219"/>
  <c r="T11" i="20219"/>
  <c r="S11" i="20219"/>
  <c r="R11" i="20219"/>
  <c r="AJ10" i="20219"/>
  <c r="AI10" i="20219"/>
  <c r="Y10" i="20219"/>
  <c r="AA10" i="20219"/>
  <c r="X10" i="20219"/>
  <c r="W10" i="20219"/>
  <c r="V10" i="20219"/>
  <c r="T10" i="20219"/>
  <c r="S10" i="20219"/>
  <c r="AB10" i="20219"/>
  <c r="R10" i="20219"/>
  <c r="AJ9" i="20219"/>
  <c r="AI9" i="20219"/>
  <c r="AB9" i="20219"/>
  <c r="AA9" i="20219"/>
  <c r="Y9" i="20219"/>
  <c r="X9" i="20219"/>
  <c r="W9" i="20219"/>
  <c r="V9" i="20219"/>
  <c r="T9" i="20219"/>
  <c r="S9" i="20219"/>
  <c r="R9" i="20219"/>
  <c r="AJ8" i="20219"/>
  <c r="AI8" i="20219"/>
  <c r="AB8" i="20219"/>
  <c r="AA8" i="20219"/>
  <c r="Y8" i="20219"/>
  <c r="X8" i="20219"/>
  <c r="W8" i="20219"/>
  <c r="V8" i="20219"/>
  <c r="T8" i="20219"/>
  <c r="S8" i="20219"/>
  <c r="R8" i="20219"/>
  <c r="AJ7" i="20219"/>
  <c r="AI7" i="20219"/>
  <c r="AB7" i="20219"/>
  <c r="AA7" i="20219"/>
  <c r="Y7" i="20219"/>
  <c r="X7" i="20219"/>
  <c r="W7" i="20219"/>
  <c r="V7" i="20219"/>
  <c r="T7" i="20219"/>
  <c r="S7" i="20219"/>
  <c r="R7" i="20219"/>
  <c r="AB6" i="20219"/>
  <c r="AA6" i="20219"/>
  <c r="Y6" i="20219"/>
  <c r="X6" i="20219"/>
  <c r="X22" i="20219"/>
  <c r="W6" i="20219"/>
  <c r="V6" i="20219"/>
  <c r="T6" i="20219"/>
  <c r="S6" i="20219"/>
  <c r="R6" i="20219"/>
  <c r="AB5" i="20219"/>
  <c r="AA5" i="20219"/>
  <c r="Y5" i="20219"/>
  <c r="X5" i="20219"/>
  <c r="W5" i="20219"/>
  <c r="V5" i="20219"/>
  <c r="T5" i="20219"/>
  <c r="S5" i="20219"/>
  <c r="R5" i="20219"/>
  <c r="AA4" i="20219"/>
  <c r="Y4" i="20219"/>
  <c r="X4" i="20219"/>
  <c r="W4" i="20219"/>
  <c r="V4" i="20219"/>
  <c r="T4" i="20219"/>
  <c r="S4" i="20219"/>
  <c r="AB4" i="20219"/>
  <c r="R4" i="20219"/>
  <c r="AB3" i="20219"/>
  <c r="AA3" i="20219"/>
  <c r="Y3" i="20219"/>
  <c r="X3" i="20219"/>
  <c r="W3" i="20219"/>
  <c r="V3" i="20219"/>
  <c r="T3" i="20219"/>
  <c r="S3" i="20219"/>
  <c r="R3" i="20219"/>
  <c r="AB2" i="20219"/>
  <c r="Y2" i="20219"/>
  <c r="Y22" i="20219"/>
  <c r="X2" i="20219"/>
  <c r="W2" i="20219"/>
  <c r="V2" i="20219"/>
  <c r="T2" i="20219"/>
  <c r="S2" i="20219"/>
  <c r="R2" i="20219"/>
  <c r="A27" i="20217"/>
  <c r="R26" i="20217"/>
  <c r="A26" i="20217"/>
  <c r="R25" i="20217"/>
  <c r="A25" i="20217"/>
  <c r="R24" i="20217"/>
  <c r="A24" i="20217"/>
  <c r="R23" i="20217"/>
  <c r="A23" i="20217"/>
  <c r="R22" i="20217"/>
  <c r="A22" i="20217"/>
  <c r="R21" i="20217"/>
  <c r="R20" i="20217"/>
  <c r="A20" i="20217"/>
  <c r="R19" i="20217"/>
  <c r="AA2" i="20219"/>
  <c r="C41" i="20154"/>
  <c r="B41" i="20154"/>
  <c r="C40" i="20154"/>
  <c r="B40" i="20154"/>
  <c r="C39" i="20154"/>
  <c r="B39" i="20154"/>
  <c r="C38" i="20154"/>
  <c r="B38" i="20154"/>
  <c r="C37" i="20154"/>
  <c r="B37" i="20154"/>
</calcChain>
</file>

<file path=xl/sharedStrings.xml><?xml version="1.0" encoding="utf-8"?>
<sst xmlns="http://schemas.openxmlformats.org/spreadsheetml/2006/main" count="1580" uniqueCount="880">
  <si>
    <t>Handel</t>
  </si>
  <si>
    <t>Herbst 96</t>
  </si>
  <si>
    <t>Herbst 97</t>
  </si>
  <si>
    <t>Herbst 98</t>
  </si>
  <si>
    <t>Herbst 99</t>
  </si>
  <si>
    <t>Herbst 00</t>
  </si>
  <si>
    <t>Herbst 01</t>
  </si>
  <si>
    <t>Herbst 02</t>
  </si>
  <si>
    <t>Herbst 03</t>
  </si>
  <si>
    <t>Herbst 04</t>
  </si>
  <si>
    <t>Herbst 05</t>
  </si>
  <si>
    <t>Herbst 06</t>
  </si>
  <si>
    <t>Herbst 07</t>
  </si>
  <si>
    <t>Herbst 08</t>
  </si>
  <si>
    <t>Dienstleistungen</t>
  </si>
  <si>
    <t>Baugewerbe</t>
  </si>
  <si>
    <t>Herbst 09</t>
  </si>
  <si>
    <t>Chemie/
Kunststoff</t>
  </si>
  <si>
    <t>Dienst-
leistungen</t>
  </si>
  <si>
    <t>Agrar-
wirtschaft</t>
  </si>
  <si>
    <t>Ernährung/
Tabak</t>
  </si>
  <si>
    <t>Herbst 10</t>
  </si>
  <si>
    <t>West</t>
  </si>
  <si>
    <t>Ost</t>
  </si>
  <si>
    <t>Metall</t>
  </si>
  <si>
    <t>Elektro</t>
  </si>
  <si>
    <t>Insgesamt</t>
  </si>
  <si>
    <t>Gute / sehr gute Lage</t>
  </si>
  <si>
    <t>Chemie</t>
  </si>
  <si>
    <t>Bau</t>
  </si>
  <si>
    <t>Ernährung</t>
  </si>
  <si>
    <t>Agrar</t>
  </si>
  <si>
    <t>Ist Ihr Unternehmen geschäftlich im Ausland engagiert, zum Beispiel in Form von Export, Import, Joint Ventures, Produktion im Ausland, Kooperationen usw.?</t>
  </si>
  <si>
    <t>Umsatz:
&lt; 5Mio€</t>
  </si>
  <si>
    <t>&gt;50Mio€</t>
  </si>
  <si>
    <t>Herbst 11</t>
  </si>
  <si>
    <t>Erwartungs-Saldo</t>
  </si>
  <si>
    <t>bis 20 Besch.</t>
  </si>
  <si>
    <t>Geschäftliches Klima zur Hausbank</t>
  </si>
  <si>
    <t>Alle</t>
  </si>
  <si>
    <t>bis 100 B.</t>
  </si>
  <si>
    <t>bis 200 B.</t>
  </si>
  <si>
    <t>über 200 B.</t>
  </si>
  <si>
    <t>H11</t>
  </si>
  <si>
    <t>F10</t>
  </si>
  <si>
    <t>F12</t>
  </si>
  <si>
    <t>Finanzierungsbedarf</t>
  </si>
  <si>
    <t>Haben Sie derzeit Finanzierungsbedarf?</t>
  </si>
  <si>
    <t>Kein Finanzierungsbedarf</t>
  </si>
  <si>
    <t>… wegen steigendem 
Geschäftsvolumen</t>
  </si>
  <si>
    <t>… wegen 
Erweiterungsinvestitionen</t>
  </si>
  <si>
    <t>… wegen anderer Investitionen</t>
  </si>
  <si>
    <t>… durch Innenfinanzierung</t>
  </si>
  <si>
    <t>(Mehrfachantworten möglich)</t>
  </si>
  <si>
    <t>… durch Beteiligungskapital, 
Private Equity etc.</t>
  </si>
  <si>
    <t>… über den Kapitalmarkt
(Aktien- oder 
Anleihenemissionen)</t>
  </si>
  <si>
    <t>Herbst 12</t>
  </si>
  <si>
    <t>H12</t>
  </si>
  <si>
    <t>Finanzierungsbedarf:</t>
  </si>
  <si>
    <t>F13</t>
  </si>
  <si>
    <t>Auslandsaktivitäten</t>
  </si>
  <si>
    <t>Frühjahr 2011</t>
  </si>
  <si>
    <t>Frühjahr 2013</t>
  </si>
  <si>
    <t>Lage-saldo</t>
  </si>
  <si>
    <t>Metall/Stahl/
Kfz/MBau</t>
  </si>
  <si>
    <t>Herbst 13</t>
  </si>
  <si>
    <t>Herbst 2013</t>
  </si>
  <si>
    <t>H13</t>
  </si>
  <si>
    <t>Fertig</t>
  </si>
  <si>
    <t>Entwicklung des Personalstands</t>
  </si>
  <si>
    <t>Aktuelle Problemfelder</t>
  </si>
  <si>
    <t>Arbeiter-/Facharbeitermangel</t>
  </si>
  <si>
    <t>Auftragslage</t>
  </si>
  <si>
    <t>Konkurrenzsituation</t>
  </si>
  <si>
    <t>Lohn-/Gehaltskosten</t>
  </si>
  <si>
    <t>Steuerbelastung</t>
  </si>
  <si>
    <t>Bürokratie</t>
  </si>
  <si>
    <t>Zahlungsmoral der Kunden</t>
  </si>
  <si>
    <t>Energiekosten</t>
  </si>
  <si>
    <t>Rohstoff-/Materialkosten</t>
  </si>
  <si>
    <t>Sonstiges</t>
  </si>
  <si>
    <t>Finanzierungsbedingungen</t>
  </si>
  <si>
    <t>Deutschland</t>
  </si>
  <si>
    <t xml:space="preserve"> </t>
  </si>
  <si>
    <t>&lt;20 
employees</t>
  </si>
  <si>
    <t xml:space="preserve">20 - 100 </t>
  </si>
  <si>
    <t>100 - 200</t>
  </si>
  <si>
    <t>&gt; 200 employees</t>
  </si>
  <si>
    <t>Electrical</t>
  </si>
  <si>
    <t>Trade</t>
  </si>
  <si>
    <t>Metal</t>
  </si>
  <si>
    <t>Construction</t>
  </si>
  <si>
    <t>Services</t>
  </si>
  <si>
    <t>Agriculture</t>
  </si>
  <si>
    <t>Food</t>
  </si>
  <si>
    <t>Gesamt</t>
  </si>
  <si>
    <t>Dienstleistung</t>
  </si>
  <si>
    <t>Beschäftigungssaldo</t>
  </si>
  <si>
    <t>Chemical</t>
  </si>
  <si>
    <t>Dienstleist.</t>
  </si>
  <si>
    <t>Investitionen nach Branchen</t>
  </si>
  <si>
    <t>Preiserwartungen nach Branchen (Saldo)</t>
  </si>
  <si>
    <t>Preise</t>
  </si>
  <si>
    <t>Beschäftigungserwartungen</t>
  </si>
  <si>
    <t>DZ-Umfrage: steigen minus fallen, in % (linke Skala)</t>
  </si>
  <si>
    <t>Ist-Entwicklung, in % ggü. Vorjahr (rechte Skala)</t>
  </si>
  <si>
    <t>Umfrage (links)</t>
  </si>
  <si>
    <t>Gesamtwirtschaft: Beschäftigung, J/J in % (rechts)</t>
  </si>
  <si>
    <t>95</t>
  </si>
  <si>
    <t>96</t>
  </si>
  <si>
    <t>97</t>
  </si>
  <si>
    <t>98</t>
  </si>
  <si>
    <t>99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</si>
  <si>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</si>
  <si>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</si>
  <si>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</si>
  <si>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</si>
  <si>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</si>
  <si>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</si>
  <si>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</si>
  <si>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</si>
  <si>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</si>
  <si>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</si>
  <si>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</si>
  <si>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F04</t>
  </si>
  <si>
    <t>H04</t>
  </si>
  <si>
    <t>F05</t>
  </si>
  <si>
    <t>S05</t>
  </si>
  <si>
    <t>H05</t>
  </si>
  <si>
    <t>A05</t>
  </si>
  <si>
    <t>F06</t>
  </si>
  <si>
    <t>S06</t>
  </si>
  <si>
    <t>H06</t>
  </si>
  <si>
    <t>A06</t>
  </si>
  <si>
    <t>F07</t>
  </si>
  <si>
    <t>S07</t>
  </si>
  <si>
    <t>H07</t>
  </si>
  <si>
    <t>A07</t>
  </si>
  <si>
    <t>F08</t>
  </si>
  <si>
    <t>S08</t>
  </si>
  <si>
    <t>H08</t>
  </si>
  <si>
    <t>A08</t>
  </si>
  <si>
    <t>F09</t>
  </si>
  <si>
    <t>S09</t>
  </si>
  <si>
    <t>H09</t>
  </si>
  <si>
    <t>A09</t>
  </si>
  <si>
    <t>S10</t>
  </si>
  <si>
    <t>H10</t>
  </si>
  <si>
    <t>A10</t>
  </si>
  <si>
    <t>F11</t>
  </si>
  <si>
    <t>S11</t>
  </si>
  <si>
    <t>A11</t>
  </si>
  <si>
    <t>S12</t>
  </si>
  <si>
    <t>A12</t>
  </si>
  <si>
    <t>S13</t>
  </si>
  <si>
    <t>A13</t>
  </si>
  <si>
    <t>Inflationserwartungen</t>
  </si>
  <si>
    <t>Monatswerte</t>
  </si>
  <si>
    <t>Umfrage-Saldo</t>
  </si>
  <si>
    <t>Verbraucherpreise (rechts)</t>
  </si>
  <si>
    <t>Erzeugerpreise (rechts)</t>
  </si>
  <si>
    <t>Titel</t>
  </si>
  <si>
    <t>Transformation</t>
  </si>
  <si>
    <t>-</t>
  </si>
  <si>
    <t>Jan'04</t>
  </si>
  <si>
    <t>Feb'04</t>
  </si>
  <si>
    <t>Mär'04</t>
  </si>
  <si>
    <t>Apr'04</t>
  </si>
  <si>
    <t>Mai'04</t>
  </si>
  <si>
    <t>Jun'04</t>
  </si>
  <si>
    <t>Jul'04</t>
  </si>
  <si>
    <t>Aug'04</t>
  </si>
  <si>
    <t>Sep'04</t>
  </si>
  <si>
    <t>Okt'04</t>
  </si>
  <si>
    <t>Nov'04</t>
  </si>
  <si>
    <t>Dez'04</t>
  </si>
  <si>
    <t>Jan'05</t>
  </si>
  <si>
    <t>Feb'05</t>
  </si>
  <si>
    <t>Mär'05</t>
  </si>
  <si>
    <t>Apr'05</t>
  </si>
  <si>
    <t>Mai'05</t>
  </si>
  <si>
    <t>Jun'05</t>
  </si>
  <si>
    <t>Jul'05</t>
  </si>
  <si>
    <t>Aug'05</t>
  </si>
  <si>
    <t>Sep'05</t>
  </si>
  <si>
    <t>Okt'05</t>
  </si>
  <si>
    <t>Nov'05</t>
  </si>
  <si>
    <t>Dez'05</t>
  </si>
  <si>
    <t>Jan'06</t>
  </si>
  <si>
    <t>Feb'06</t>
  </si>
  <si>
    <t>Mär'06</t>
  </si>
  <si>
    <t>Apr'06</t>
  </si>
  <si>
    <t>Mai'06</t>
  </si>
  <si>
    <t>Jun'06</t>
  </si>
  <si>
    <t>Jul'06</t>
  </si>
  <si>
    <t>Aug'06</t>
  </si>
  <si>
    <t>Sep'06</t>
  </si>
  <si>
    <t>Okt'06</t>
  </si>
  <si>
    <t>Nov'06</t>
  </si>
  <si>
    <t>Indikator</t>
  </si>
  <si>
    <t>Dez'06</t>
  </si>
  <si>
    <t>Lage</t>
  </si>
  <si>
    <t>Erwartung</t>
  </si>
  <si>
    <t>Personal</t>
  </si>
  <si>
    <t>absolut</t>
  </si>
  <si>
    <t>Delta</t>
  </si>
  <si>
    <t>Jan'07</t>
  </si>
  <si>
    <t>A95</t>
  </si>
  <si>
    <t>Feb'07</t>
  </si>
  <si>
    <t>S96</t>
  </si>
  <si>
    <t>Mär'07</t>
  </si>
  <si>
    <t>A96</t>
  </si>
  <si>
    <t>H96</t>
  </si>
  <si>
    <t>Apr'07</t>
  </si>
  <si>
    <t>S97</t>
  </si>
  <si>
    <t>Mai'07</t>
  </si>
  <si>
    <t>A97</t>
  </si>
  <si>
    <t>H97</t>
  </si>
  <si>
    <t>Jun'07</t>
  </si>
  <si>
    <t>S98</t>
  </si>
  <si>
    <t>Jul'07</t>
  </si>
  <si>
    <t>A98</t>
  </si>
  <si>
    <t>H98</t>
  </si>
  <si>
    <t>Aug'07</t>
  </si>
  <si>
    <t>S99</t>
  </si>
  <si>
    <t>Sep'07</t>
  </si>
  <si>
    <t>A99</t>
  </si>
  <si>
    <t>H99</t>
  </si>
  <si>
    <t>Okt'07</t>
  </si>
  <si>
    <t>S00</t>
  </si>
  <si>
    <t>Nov'07</t>
  </si>
  <si>
    <t>A00</t>
  </si>
  <si>
    <t>H00</t>
  </si>
  <si>
    <t>Dez'07</t>
  </si>
  <si>
    <t>S01</t>
  </si>
  <si>
    <t>Jan'08</t>
  </si>
  <si>
    <t>A01</t>
  </si>
  <si>
    <t>H01</t>
  </si>
  <si>
    <t>Feb'08</t>
  </si>
  <si>
    <t>S02</t>
  </si>
  <si>
    <t>Mär'08</t>
  </si>
  <si>
    <t>A02</t>
  </si>
  <si>
    <t>H02</t>
  </si>
  <si>
    <t>Apr'08</t>
  </si>
  <si>
    <t>S03</t>
  </si>
  <si>
    <t>Mai'08</t>
  </si>
  <si>
    <t>A03</t>
  </si>
  <si>
    <t>H03</t>
  </si>
  <si>
    <t>Jun'08</t>
  </si>
  <si>
    <t>S04</t>
  </si>
  <si>
    <t>Jul'08</t>
  </si>
  <si>
    <t>A04</t>
  </si>
  <si>
    <t>Aug'08</t>
  </si>
  <si>
    <t>Sep'08</t>
  </si>
  <si>
    <t>Okt'08</t>
  </si>
  <si>
    <t>Nov'08</t>
  </si>
  <si>
    <t>Dez'08</t>
  </si>
  <si>
    <t>Jan'09</t>
  </si>
  <si>
    <t>Feb'09</t>
  </si>
  <si>
    <t>Mär'09</t>
  </si>
  <si>
    <t>Apr'09</t>
  </si>
  <si>
    <t>Mai'09</t>
  </si>
  <si>
    <t>Jun'09</t>
  </si>
  <si>
    <t>Jul'09</t>
  </si>
  <si>
    <t>Aug'09</t>
  </si>
  <si>
    <t>Sep'09</t>
  </si>
  <si>
    <t>Okt'09</t>
  </si>
  <si>
    <t>Nov'09</t>
  </si>
  <si>
    <t>Dez'09</t>
  </si>
  <si>
    <t>Jan'10</t>
  </si>
  <si>
    <t>Feb'10</t>
  </si>
  <si>
    <t>Mär'10</t>
  </si>
  <si>
    <t>Apr'10</t>
  </si>
  <si>
    <t>Mai'10</t>
  </si>
  <si>
    <t>Jun'10</t>
  </si>
  <si>
    <t>Jul'10</t>
  </si>
  <si>
    <t>Aug'10</t>
  </si>
  <si>
    <t>Sep'10</t>
  </si>
  <si>
    <t>Okt'10</t>
  </si>
  <si>
    <t>Nov'10</t>
  </si>
  <si>
    <t>Dez'10</t>
  </si>
  <si>
    <t>Jan'11</t>
  </si>
  <si>
    <t>Feb'11</t>
  </si>
  <si>
    <t>Mär'11</t>
  </si>
  <si>
    <t>Apr'11</t>
  </si>
  <si>
    <t>Mai'11</t>
  </si>
  <si>
    <t>Jun'11</t>
  </si>
  <si>
    <t>Jul'11</t>
  </si>
  <si>
    <t>Aug'11</t>
  </si>
  <si>
    <t>Sep'11</t>
  </si>
  <si>
    <t>Okt'11</t>
  </si>
  <si>
    <t>Nov'11</t>
  </si>
  <si>
    <t>Dez'11</t>
  </si>
  <si>
    <t>Jan'12</t>
  </si>
  <si>
    <t>Feb'12</t>
  </si>
  <si>
    <t>Mär'12</t>
  </si>
  <si>
    <t>Apr'12</t>
  </si>
  <si>
    <t>Mai'12</t>
  </si>
  <si>
    <t>Jun'12</t>
  </si>
  <si>
    <t>Jul'12</t>
  </si>
  <si>
    <t>Aug'12</t>
  </si>
  <si>
    <t>Sep'12</t>
  </si>
  <si>
    <t>Okt'12</t>
  </si>
  <si>
    <t>Nov'12</t>
  </si>
  <si>
    <t>Dez'12</t>
  </si>
  <si>
    <t>Jan'13</t>
  </si>
  <si>
    <t>Feb'13</t>
  </si>
  <si>
    <t>Mär'13</t>
  </si>
  <si>
    <t>Apr'13</t>
  </si>
  <si>
    <t>Mai'13</t>
  </si>
  <si>
    <t>Jun'13</t>
  </si>
  <si>
    <t>Jul'13</t>
  </si>
  <si>
    <t>Aug'13</t>
  </si>
  <si>
    <t>Sep'13</t>
  </si>
  <si>
    <t>Okt'13</t>
  </si>
  <si>
    <t>Nov'13</t>
  </si>
  <si>
    <t>F96</t>
  </si>
  <si>
    <t>F97</t>
  </si>
  <si>
    <t>F98</t>
  </si>
  <si>
    <t>F99</t>
  </si>
  <si>
    <t>F00</t>
  </si>
  <si>
    <t>F01</t>
  </si>
  <si>
    <t>F02</t>
  </si>
  <si>
    <t>F03</t>
  </si>
  <si>
    <t>Gesamtindikator nach Branchen</t>
  </si>
  <si>
    <t>Dienste</t>
  </si>
  <si>
    <t>Absatzpreiserwartungen nach Branchen (Saldo)</t>
  </si>
  <si>
    <t>Indikator-Komponenten (Salden der Antworten)</t>
  </si>
  <si>
    <t>F14</t>
  </si>
  <si>
    <t>S14</t>
  </si>
  <si>
    <t>H14</t>
  </si>
  <si>
    <t>A14</t>
  </si>
  <si>
    <t>Dez'13</t>
  </si>
  <si>
    <t>Jan'14</t>
  </si>
  <si>
    <t>Feb'14</t>
  </si>
  <si>
    <t>Mär'14</t>
  </si>
  <si>
    <t>Frühjahr 2014</t>
  </si>
  <si>
    <t>Herbst 14</t>
  </si>
  <si>
    <t>Apr'14</t>
  </si>
  <si>
    <t>Mai'14</t>
  </si>
  <si>
    <t>Jun'14</t>
  </si>
  <si>
    <t>Jul'14</t>
  </si>
  <si>
    <t>Aug'14</t>
  </si>
  <si>
    <t>Sep'14</t>
  </si>
  <si>
    <t>Okt'14</t>
  </si>
  <si>
    <t>Herbst 2014</t>
  </si>
  <si>
    <t>Aktuell</t>
  </si>
  <si>
    <t>Nov'14</t>
  </si>
  <si>
    <t>F15</t>
  </si>
  <si>
    <t>S15</t>
  </si>
  <si>
    <t>Dez'14</t>
  </si>
  <si>
    <t>Jan'15</t>
  </si>
  <si>
    <t>Feb'15</t>
  </si>
  <si>
    <t>Mär'15</t>
  </si>
  <si>
    <t>Zeitreihenbeschreibung</t>
  </si>
  <si>
    <t>Jan'02</t>
  </si>
  <si>
    <t>Feb'02</t>
  </si>
  <si>
    <t>Mär'02</t>
  </si>
  <si>
    <t>Apr'02</t>
  </si>
  <si>
    <t>Mai'02</t>
  </si>
  <si>
    <t>Jun'02</t>
  </si>
  <si>
    <t>Jul'02</t>
  </si>
  <si>
    <t>Aug'02</t>
  </si>
  <si>
    <t>Sep'02</t>
  </si>
  <si>
    <t>Okt'02</t>
  </si>
  <si>
    <t>Nov'02</t>
  </si>
  <si>
    <t>Dez'02</t>
  </si>
  <si>
    <t>Jan'03</t>
  </si>
  <si>
    <t>Feb'03</t>
  </si>
  <si>
    <t>Mär'03</t>
  </si>
  <si>
    <t>Apr'03</t>
  </si>
  <si>
    <t>Mai'03</t>
  </si>
  <si>
    <t>Jun'03</t>
  </si>
  <si>
    <t>Jul'03</t>
  </si>
  <si>
    <t>Aug'03</t>
  </si>
  <si>
    <t>Sep'03</t>
  </si>
  <si>
    <t>Okt'03</t>
  </si>
  <si>
    <t>Nov'03</t>
  </si>
  <si>
    <t>Dez'03</t>
  </si>
  <si>
    <t>Apr'15</t>
  </si>
  <si>
    <t xml:space="preserve">Deckung             
mit Bankkrediten </t>
  </si>
  <si>
    <t>Bayern</t>
  </si>
  <si>
    <t>Frühjahr 2015</t>
  </si>
  <si>
    <t>Baden-Württemberg</t>
  </si>
  <si>
    <t>Nordrhein-Westfalen</t>
  </si>
  <si>
    <t>Herbst 15</t>
  </si>
  <si>
    <t>H15</t>
  </si>
  <si>
    <t>A15</t>
  </si>
  <si>
    <t>Mai'15</t>
  </si>
  <si>
    <t>Jun'15</t>
  </si>
  <si>
    <t>Jul'15</t>
  </si>
  <si>
    <t>Aug'15</t>
  </si>
  <si>
    <t>Sep'15</t>
  </si>
  <si>
    <t>Okt'15</t>
  </si>
  <si>
    <t>Herbst 2015</t>
  </si>
  <si>
    <t>Nov'15</t>
  </si>
  <si>
    <t>F16</t>
  </si>
  <si>
    <t>S16</t>
  </si>
  <si>
    <t xml:space="preserve">     Metall/Kfz/
Maschinenbau</t>
  </si>
  <si>
    <t>A16</t>
  </si>
  <si>
    <t>H16</t>
  </si>
  <si>
    <t>Dez'15</t>
  </si>
  <si>
    <t>Jan'16</t>
  </si>
  <si>
    <t>Feb'16</t>
  </si>
  <si>
    <t>Mär'16</t>
  </si>
  <si>
    <t>Apr'16</t>
  </si>
  <si>
    <t>Frühjahr 2016</t>
  </si>
  <si>
    <t>- Erweiterungsinv.</t>
  </si>
  <si>
    <t>- steigendes Geschäftsvol.</t>
  </si>
  <si>
    <t>- andere Investitionen</t>
  </si>
  <si>
    <t>- Innenfinanzierung</t>
  </si>
  <si>
    <t>- Beteiligungskapital</t>
  </si>
  <si>
    <t>- über Kapitalmarkt</t>
  </si>
  <si>
    <t>Beschäftigungserwartungen - nach Branchen (Saldo)</t>
  </si>
  <si>
    <t>Zukünftige Entwicklung des Personalbestands (in Prozent)</t>
  </si>
  <si>
    <t>Herbst 2016</t>
  </si>
  <si>
    <t>Mai'16</t>
  </si>
  <si>
    <t>Jun'16</t>
  </si>
  <si>
    <t>Jul'16</t>
  </si>
  <si>
    <t>Aug'16</t>
  </si>
  <si>
    <t>Sep'16</t>
  </si>
  <si>
    <t>Okt'16</t>
  </si>
  <si>
    <t>Herbst 16</t>
  </si>
  <si>
    <t>Ernährung/Tabak</t>
  </si>
  <si>
    <t>Chemie/Kunststoff</t>
  </si>
  <si>
    <t>Bau-
gewerbe</t>
  </si>
  <si>
    <t>Metall/Stahl/
Kfz/M-Bau</t>
  </si>
  <si>
    <t>Metall/Stahl/Kfz/M-Bau</t>
  </si>
  <si>
    <t>Agrarwirtschaft</t>
  </si>
  <si>
    <t>Nov'16</t>
  </si>
  <si>
    <t>Bilanzqualitätsindex</t>
  </si>
  <si>
    <t>Anmerkung: Kennzahlen in Prozent und auf eine Nachkommastellen gerundet</t>
  </si>
  <si>
    <t>Indexierung der einzelnen Parameter</t>
  </si>
  <si>
    <t>Bilanzjahr</t>
  </si>
  <si>
    <t>Eigenkapitalquote</t>
  </si>
  <si>
    <t>indexierte EKQ</t>
  </si>
  <si>
    <t>Gesamtkapitalrentabilität</t>
  </si>
  <si>
    <t>indexierte GKR</t>
  </si>
  <si>
    <t>Gesamkapitalumschlag</t>
  </si>
  <si>
    <t>indexierter GKU</t>
  </si>
  <si>
    <t>Liquidität 2. Grades</t>
  </si>
  <si>
    <t>indexierte L2</t>
  </si>
  <si>
    <t>Dynamischer Verschuldungsgrad</t>
  </si>
  <si>
    <t>indexierter DV</t>
  </si>
  <si>
    <t>Gesamtindex</t>
  </si>
  <si>
    <t>Gesamtkapitalumschlag</t>
  </si>
  <si>
    <t>Gesamtindex (2001-2010 = 100)</t>
  </si>
  <si>
    <t>Investitionen</t>
  </si>
  <si>
    <t>ja</t>
  </si>
  <si>
    <t>davon höhere</t>
  </si>
  <si>
    <t>davon gleichbleibende</t>
  </si>
  <si>
    <t>davon geringere</t>
  </si>
  <si>
    <t>davon gleich oder geringer</t>
  </si>
  <si>
    <t>nein</t>
  </si>
  <si>
    <t>H95</t>
  </si>
  <si>
    <t>F17</t>
  </si>
  <si>
    <t>H17</t>
  </si>
  <si>
    <t>S17</t>
  </si>
  <si>
    <t>A17</t>
  </si>
  <si>
    <t>Dez'16</t>
  </si>
  <si>
    <t>Jan'17</t>
  </si>
  <si>
    <t>Feb'17</t>
  </si>
  <si>
    <t>Mär'17</t>
  </si>
  <si>
    <t>Apr'17</t>
  </si>
  <si>
    <t>Frühjahr 2017</t>
  </si>
  <si>
    <t>Aktuelle Problemfelder der mittelständischen Unternehmen (in Prozent)</t>
  </si>
  <si>
    <t>Quelle: VR Mittelstandsumfrage</t>
  </si>
  <si>
    <t>Quelle: VR Mittelstandsumfrage, Statistisches Bundesamt</t>
  </si>
  <si>
    <t>Quelle: VR Mittelstandsumfrage, ifo Institut</t>
  </si>
  <si>
    <t>Aktuelle Geschäftslage nach Branchen und Unternehmensgröße (in Prozent)</t>
  </si>
  <si>
    <t>Erwartete Geschäftsentwicklung in den nächsten sechs Monaten (in Prozent)</t>
  </si>
  <si>
    <t>Investitionsplanungen (in v.H. der Befragten)</t>
  </si>
  <si>
    <t>Investitionsplanungen nach Branchen (in Prozent)</t>
  </si>
  <si>
    <t>Auslandsaktivitäten der mittelständischen Unternehmen nach Branchen und Umsatzgröße (in Prozent)</t>
  </si>
  <si>
    <t>Aktuelle Problemfelder der mittelständischen Unternehmen nach Regionen (in Prozent)</t>
  </si>
  <si>
    <t>Mai'17</t>
  </si>
  <si>
    <t>Herbst 17</t>
  </si>
  <si>
    <t>Jun'17</t>
  </si>
  <si>
    <t>Jul'17</t>
  </si>
  <si>
    <t>Aug'17</t>
  </si>
  <si>
    <t>Sep'17</t>
  </si>
  <si>
    <t>Okt'17</t>
  </si>
  <si>
    <t>Nov'17</t>
  </si>
  <si>
    <t>Herbst 2017</t>
  </si>
  <si>
    <t>Kreditvolumen (Unternehmen ohne Selbständige und Finanzierungsinstitutionen)</t>
  </si>
  <si>
    <t>- Deckung mit Bankkrediten</t>
  </si>
  <si>
    <t>Ursachen (in % der Mittelständler mit Finanzierungsbedarf)</t>
  </si>
  <si>
    <t>Deckung (in % der Mittelständler mit Finanzierungsbedarf)</t>
  </si>
  <si>
    <t>- Bankkredite</t>
  </si>
  <si>
    <t>Quelle: Bundesbank, VR Mittelstandsumfrage</t>
  </si>
  <si>
    <t>Anmerkung: Kredite der Banken in Deutschland an Unternehmen ohne Selbständige und Finanzierungsinstitutionen</t>
  </si>
  <si>
    <t>Dez'17</t>
  </si>
  <si>
    <t>F18</t>
  </si>
  <si>
    <t>Jan'18</t>
  </si>
  <si>
    <t>Feb'18</t>
  </si>
  <si>
    <t>Mär'18</t>
  </si>
  <si>
    <t>Apr'18</t>
  </si>
  <si>
    <t>S18</t>
  </si>
  <si>
    <t>A18</t>
  </si>
  <si>
    <t>H18</t>
  </si>
  <si>
    <t>Frühjahr 2018</t>
  </si>
  <si>
    <t>Entwicklung des Geschäftsklimas zur eigenen Hausbank (Saldo der Antworten)</t>
  </si>
  <si>
    <t>Finanzierungsbedarf und Unternehmenskreditvolumen im Zeitverlauf (in Prozent bzw. in Mrd. Euro)</t>
  </si>
  <si>
    <t>Herbst 18</t>
  </si>
  <si>
    <t>Mai'18</t>
  </si>
  <si>
    <t>Jun'18</t>
  </si>
  <si>
    <t>Jul'18</t>
  </si>
  <si>
    <t>Aug'18</t>
  </si>
  <si>
    <t>Sep'18</t>
  </si>
  <si>
    <t>VR Mittelstandsindikator nach Branchen (in Punkten)</t>
  </si>
  <si>
    <t>VR Mittelstandsindikator im Vergleich (in Punkten)</t>
  </si>
  <si>
    <t>Beschäftigung: Umfragesaldo und Ist-Entwicklung (Saldo der Antworten bzw. in Prozent gg. Vj.)</t>
  </si>
  <si>
    <t>Absatzpreise: Vergleich Erwartung und Ist-Entwicklung (Saldo der Antworten bzw. in v.H. gg. Vj.)</t>
  </si>
  <si>
    <t>Herbst 2018</t>
  </si>
  <si>
    <t>Bürokratische Hemmnisse nehmen zu</t>
  </si>
  <si>
    <t>Metall/Kfz/Mbau</t>
  </si>
  <si>
    <t>Quelle: VR Mittelstandsumfrage; Mehrfachnennungen möglich</t>
  </si>
  <si>
    <t>Aktueller Datenstand*</t>
  </si>
  <si>
    <t>Erste Berechnungen</t>
  </si>
  <si>
    <t>F19</t>
  </si>
  <si>
    <t>S19</t>
  </si>
  <si>
    <t>Okt'18</t>
  </si>
  <si>
    <t>Nov'18</t>
  </si>
  <si>
    <t>Dez'18</t>
  </si>
  <si>
    <t>Jan'19</t>
  </si>
  <si>
    <t>Feb'19</t>
  </si>
  <si>
    <t>Mär'19</t>
  </si>
  <si>
    <t>Apr'19</t>
  </si>
  <si>
    <t>Unterschiede zwischen West- und Ostdeutschland bleiben auch im Frühjahr weiter bestehen (in Punkten)</t>
  </si>
  <si>
    <t>Frühjahr 2019</t>
  </si>
  <si>
    <t>Quelle: VR Mittelstandsumfrage, Mehrfachnennungen möglich</t>
  </si>
  <si>
    <t>Deckung über</t>
  </si>
  <si>
    <t>Bankkredite</t>
  </si>
  <si>
    <t>Innenfinanzierung</t>
  </si>
  <si>
    <t>Beteiligungskapital</t>
  </si>
  <si>
    <t>Kapitalmarkt</t>
  </si>
  <si>
    <t xml:space="preserve">Welche Auswirkungen wird der Austritt Großbritanniens aus der EU auf Ihr Unternehmen voraussichtlich haben? </t>
  </si>
  <si>
    <t>Vor der Brexit-Entscheidung</t>
  </si>
  <si>
    <t>Zölle machen Absatzmarkt Großbritannien uninteressant</t>
  </si>
  <si>
    <t>Nachfrage aus Großbritannien sinkt</t>
  </si>
  <si>
    <t>Importkosten steigen</t>
  </si>
  <si>
    <t>Keine Auswirkungen</t>
  </si>
  <si>
    <t xml:space="preserve">Welche Auswirkungen hätte ein Austritt Großbritanniens aus der EU auf Ihr Unternehmen? </t>
  </si>
  <si>
    <t>Umsatz: &lt; 5Mio€</t>
  </si>
  <si>
    <t>5 bis &lt;25Mio€</t>
  </si>
  <si>
    <t>25 bis &lt;50Mio€</t>
  </si>
  <si>
    <t>5 bis 
&lt; 25Mio€</t>
  </si>
  <si>
    <t>25 bis 
&lt; 50Mio€</t>
  </si>
  <si>
    <t>5 bis &lt; 25Mio€</t>
  </si>
  <si>
    <t>25 bis &lt; 50Mio€</t>
  </si>
  <si>
    <t>Deckung des Finanzierungsbedarfs (in Prozent der Mittelständler mit Finanzierungsbedarf)</t>
  </si>
  <si>
    <t>Quelle: VR Bilanzanalyse Frühjahr 2019</t>
  </si>
  <si>
    <t>Bilanzqualitätsindex weiter aufwärtsgerichtet</t>
  </si>
  <si>
    <t>Abermals zunehmende Eigenkapitalausstattung</t>
  </si>
  <si>
    <t>Beschäftigungserwartungen - nach Größe (Saldo)</t>
  </si>
  <si>
    <t>&gt; 50Mio€</t>
  </si>
  <si>
    <t>Business climate (ifo); Total; Balance, %, sa</t>
  </si>
  <si>
    <t>Mai'19</t>
  </si>
  <si>
    <t>VR Mittelstandsumfrage Herbst 2019: Geschäftslage und -erwartungen (Saldo der Antworten)</t>
  </si>
  <si>
    <t>Herbst 19</t>
  </si>
  <si>
    <t>H19</t>
  </si>
  <si>
    <t>Steigen (in v.H.)</t>
  </si>
  <si>
    <t>Sinken (in v.H.)</t>
  </si>
  <si>
    <t>Antwortsaldo</t>
  </si>
  <si>
    <t>A19</t>
  </si>
  <si>
    <t>Jun'19</t>
  </si>
  <si>
    <t>Jul'19</t>
  </si>
  <si>
    <t>Aug'19</t>
  </si>
  <si>
    <t>Sep'19</t>
  </si>
  <si>
    <t>Okt'19</t>
  </si>
  <si>
    <t>Herbst 2019</t>
  </si>
  <si>
    <t>Auswirkungen des Handelskonflikts USA-China</t>
  </si>
  <si>
    <t>Eigene Kunden in den USA</t>
  </si>
  <si>
    <t>Unsere Kunden sind in den USA engagiert</t>
  </si>
  <si>
    <t>Eigene Kunden in China</t>
  </si>
  <si>
    <t>Unsere Kunden sind in China engagiert</t>
  </si>
  <si>
    <t>Nachfrage-rückgang durch Handelsstreit</t>
  </si>
  <si>
    <t>Zukünftiger Nachfrage-rückgang durch Handelsstreit</t>
  </si>
  <si>
    <t>Einführung von US-Strafzöllen auf Autos</t>
  </si>
  <si>
    <t>No-Deal Brexit (Herbst 2019)</t>
  </si>
  <si>
    <t>Brexit (Frühjahr 2019)</t>
  </si>
  <si>
    <t>Brexit (Herbst 2016)</t>
  </si>
  <si>
    <t>In Prozent der Mittelständler mit Auswirkungen eines No-Deal-Brexits</t>
  </si>
  <si>
    <t>Direkt betroffen</t>
  </si>
  <si>
    <t>Ausbau der Lagerhaltung</t>
  </si>
  <si>
    <t>Sonstige Vorkehrungen</t>
  </si>
  <si>
    <t>Keine Vorkehrungen</t>
  </si>
  <si>
    <t>Direkte und indirekte Auswirkungen durch den Handelsstreit aufgrund von Geschäftsverbindungen mit den USA (in Prozent)</t>
  </si>
  <si>
    <t>Direkte und indirekte Auswirkungen durch den Handelsstreit aufgrund von Geschäftsverbindungen mit China (in Prozent)</t>
  </si>
  <si>
    <t>Geringere Nachfrage durch Handelsstreit (in Prozent)</t>
  </si>
  <si>
    <t>Erwartung für US-Strafzölle auf Autos aus der EU (in Prozent)</t>
  </si>
  <si>
    <t>Erwartete Auswirkungen eines EU-Austritts von Großbritannien (in Prozent)</t>
  </si>
  <si>
    <t>Unmittelbare Betroffenheit von einem "No-Deal-Brexit" (in Prozent</t>
  </si>
  <si>
    <t>Vorkehrungen für "No-Deal-Brexit" (in Prozent der Mittelständler, die Auswirkungen eines No-Deal-Brexits erwarten)</t>
  </si>
  <si>
    <t>Bis 20 Besch.</t>
  </si>
  <si>
    <t>Bis 100 Besch.</t>
  </si>
  <si>
    <t>Bis 200 Besch.</t>
  </si>
  <si>
    <t>Über 200 Besch.</t>
  </si>
  <si>
    <t>Alter</t>
  </si>
  <si>
    <t>Männlich</t>
  </si>
  <si>
    <t>Weiblich</t>
  </si>
  <si>
    <t>Bevölkerung: Deutschland, Stichtag, Altersjahre</t>
  </si>
  <si>
    <t>2 Bevölkerungsstand 2000</t>
  </si>
  <si>
    <t>0 - 5</t>
  </si>
  <si>
    <t>Fortschreibung des Bevölkerungsstandes</t>
  </si>
  <si>
    <t>2.3 Bevölkerung 2000 nach Altersjahren</t>
  </si>
  <si>
    <t>5 - 10</t>
  </si>
  <si>
    <t>10 - 15</t>
  </si>
  <si>
    <t>Bevölkerungsstand (Anzahl)</t>
  </si>
  <si>
    <t>Jahresende</t>
  </si>
  <si>
    <t>Weibliche</t>
  </si>
  <si>
    <t>Jahresdurchschnitt</t>
  </si>
  <si>
    <t>15 - 20</t>
  </si>
  <si>
    <t>Altersjahre</t>
  </si>
  <si>
    <t>Stichtag</t>
  </si>
  <si>
    <t>Ge-</t>
  </si>
  <si>
    <t>insgesamt</t>
  </si>
  <si>
    <t>männlich</t>
  </si>
  <si>
    <t>weiblich</t>
  </si>
  <si>
    <t>Personen</t>
  </si>
  <si>
    <t>20 - 25</t>
  </si>
  <si>
    <t>31.12.1970</t>
  </si>
  <si>
    <t>31.12.1990</t>
  </si>
  <si>
    <t xml:space="preserve">von ... bis </t>
  </si>
  <si>
    <t>burts-</t>
  </si>
  <si>
    <t>je 1 000</t>
  </si>
  <si>
    <t>25 - 30</t>
  </si>
  <si>
    <t>unter 1 Jahr</t>
  </si>
  <si>
    <t>unter ... Jahren</t>
  </si>
  <si>
    <t>jahr</t>
  </si>
  <si>
    <t>männliche</t>
  </si>
  <si>
    <t>30 - 35</t>
  </si>
  <si>
    <t>1-Jährige</t>
  </si>
  <si>
    <t>1 000</t>
  </si>
  <si>
    <t>%</t>
  </si>
  <si>
    <t>Anzahl</t>
  </si>
  <si>
    <t>35 - 40</t>
  </si>
  <si>
    <t>2-Jährige</t>
  </si>
  <si>
    <t>40 - 45</t>
  </si>
  <si>
    <t>3-Jährige</t>
  </si>
  <si>
    <t>unter  1</t>
  </si>
  <si>
    <t>45 - 50</t>
  </si>
  <si>
    <t>4-Jährige</t>
  </si>
  <si>
    <t xml:space="preserve"> 1   -    2</t>
  </si>
  <si>
    <t>50 - 55</t>
  </si>
  <si>
    <t>5-Jährige</t>
  </si>
  <si>
    <t xml:space="preserve"> 2   -    3</t>
  </si>
  <si>
    <t>55 - 60</t>
  </si>
  <si>
    <t>6-Jährige</t>
  </si>
  <si>
    <t xml:space="preserve"> 3   -    4</t>
  </si>
  <si>
    <t>60 - 65</t>
  </si>
  <si>
    <t>7-Jährige</t>
  </si>
  <si>
    <t xml:space="preserve"> 4   -    5</t>
  </si>
  <si>
    <t>65 - 70</t>
  </si>
  <si>
    <t>8-Jährige</t>
  </si>
  <si>
    <t>70 - 75</t>
  </si>
  <si>
    <t>9-Jährige</t>
  </si>
  <si>
    <t>Zusammen ...</t>
  </si>
  <si>
    <t>75 - 80</t>
  </si>
  <si>
    <t>10-Jährige</t>
  </si>
  <si>
    <t>80 - 85</t>
  </si>
  <si>
    <t>11-Jährige</t>
  </si>
  <si>
    <t xml:space="preserve"> 5   -    6</t>
  </si>
  <si>
    <t>85 - 90</t>
  </si>
  <si>
    <t>&gt;85</t>
  </si>
  <si>
    <t>12-Jährige</t>
  </si>
  <si>
    <t xml:space="preserve"> 6   -    7</t>
  </si>
  <si>
    <t>&gt;90</t>
  </si>
  <si>
    <t>13-Jährige</t>
  </si>
  <si>
    <t xml:space="preserve"> 7   -    8</t>
  </si>
  <si>
    <t>14-Jährige</t>
  </si>
  <si>
    <t xml:space="preserve"> 8   -    9</t>
  </si>
  <si>
    <t>15-Jährige</t>
  </si>
  <si>
    <t xml:space="preserve"> 9   -   10</t>
  </si>
  <si>
    <t>16-Jährige</t>
  </si>
  <si>
    <t>17-Jährige</t>
  </si>
  <si>
    <t>18-Jährige</t>
  </si>
  <si>
    <t>19-Jährige</t>
  </si>
  <si>
    <t xml:space="preserve"> 10  -   11</t>
  </si>
  <si>
    <t>20-Jährige</t>
  </si>
  <si>
    <t xml:space="preserve"> 11  -   12</t>
  </si>
  <si>
    <t>21-Jährige</t>
  </si>
  <si>
    <t xml:space="preserve"> 12  -   13</t>
  </si>
  <si>
    <t>22-Jährige</t>
  </si>
  <si>
    <t xml:space="preserve"> 13  -   14</t>
  </si>
  <si>
    <t>23-Jährige</t>
  </si>
  <si>
    <t xml:space="preserve"> 14  -   15</t>
  </si>
  <si>
    <t>24-Jährige</t>
  </si>
  <si>
    <t>25-Jährige</t>
  </si>
  <si>
    <t>26-Jährige</t>
  </si>
  <si>
    <t>27-Jährige</t>
  </si>
  <si>
    <t xml:space="preserve"> 15  -   16</t>
  </si>
  <si>
    <t>28-Jährige</t>
  </si>
  <si>
    <t xml:space="preserve"> 16  -   17</t>
  </si>
  <si>
    <t>29-Jährige</t>
  </si>
  <si>
    <t xml:space="preserve"> 17  -   18</t>
  </si>
  <si>
    <t>30-Jährige</t>
  </si>
  <si>
    <t xml:space="preserve"> 18  -   19</t>
  </si>
  <si>
    <t>31-Jährige</t>
  </si>
  <si>
    <t xml:space="preserve"> 19  -   20</t>
  </si>
  <si>
    <t>32-Jährige</t>
  </si>
  <si>
    <t>33-Jährige</t>
  </si>
  <si>
    <t>34-Jährige</t>
  </si>
  <si>
    <t>35-Jährige</t>
  </si>
  <si>
    <t xml:space="preserve"> 20  -   21</t>
  </si>
  <si>
    <t>Quelle: Statistisches Bundesamt, DZ BANK</t>
  </si>
  <si>
    <t>36-Jährige</t>
  </si>
  <si>
    <t xml:space="preserve"> 21  -   22</t>
  </si>
  <si>
    <t>37-Jährige</t>
  </si>
  <si>
    <t xml:space="preserve"> 22  -   23</t>
  </si>
  <si>
    <t>38-Jährige</t>
  </si>
  <si>
    <t xml:space="preserve"> 23  -   24</t>
  </si>
  <si>
    <t>39-Jährige</t>
  </si>
  <si>
    <t xml:space="preserve"> 24  -   25</t>
  </si>
  <si>
    <t>40-Jährige</t>
  </si>
  <si>
    <t>41-Jährige</t>
  </si>
  <si>
    <t>42-Jährige</t>
  </si>
  <si>
    <t>43-Jährige</t>
  </si>
  <si>
    <t xml:space="preserve"> 25  -   26</t>
  </si>
  <si>
    <t>44-Jährige</t>
  </si>
  <si>
    <t xml:space="preserve"> 26  -   27</t>
  </si>
  <si>
    <t>45-Jährige</t>
  </si>
  <si>
    <t xml:space="preserve"> 27  -   28</t>
  </si>
  <si>
    <t>46-Jährige</t>
  </si>
  <si>
    <t xml:space="preserve"> 28  -   29</t>
  </si>
  <si>
    <t>47-Jährige</t>
  </si>
  <si>
    <t xml:space="preserve"> 29  -   30</t>
  </si>
  <si>
    <t>48-Jährige</t>
  </si>
  <si>
    <t>49-Jährige</t>
  </si>
  <si>
    <t>50-Jährige</t>
  </si>
  <si>
    <t>51-Jährige</t>
  </si>
  <si>
    <t xml:space="preserve"> 30  -   31</t>
  </si>
  <si>
    <t>52-Jährige</t>
  </si>
  <si>
    <t xml:space="preserve"> 31  -   32</t>
  </si>
  <si>
    <t>53-Jährige</t>
  </si>
  <si>
    <t xml:space="preserve"> 32  -   33</t>
  </si>
  <si>
    <t>54-Jährige</t>
  </si>
  <si>
    <t xml:space="preserve"> 33  -   34</t>
  </si>
  <si>
    <t>55-Jährige</t>
  </si>
  <si>
    <t xml:space="preserve"> 34  -   35</t>
  </si>
  <si>
    <t>56-Jährige</t>
  </si>
  <si>
    <t>57-Jährige</t>
  </si>
  <si>
    <t>58-Jährige</t>
  </si>
  <si>
    <t>59-Jährige</t>
  </si>
  <si>
    <t xml:space="preserve"> 35  -   36</t>
  </si>
  <si>
    <t>60-Jährige</t>
  </si>
  <si>
    <t xml:space="preserve"> 36  -   37</t>
  </si>
  <si>
    <t>61-Jährige</t>
  </si>
  <si>
    <t xml:space="preserve"> 37  -   38</t>
  </si>
  <si>
    <t>62-Jährige</t>
  </si>
  <si>
    <t xml:space="preserve"> 38  -   39</t>
  </si>
  <si>
    <t>63-Jährige</t>
  </si>
  <si>
    <t xml:space="preserve"> 39  -   40</t>
  </si>
  <si>
    <t>64-Jährige</t>
  </si>
  <si>
    <t>65-Jährige</t>
  </si>
  <si>
    <t>66-Jährige</t>
  </si>
  <si>
    <t>67-Jährige</t>
  </si>
  <si>
    <t xml:space="preserve"> 40  -   41</t>
  </si>
  <si>
    <t>68-Jährige</t>
  </si>
  <si>
    <t xml:space="preserve"> 41  -   42</t>
  </si>
  <si>
    <t>69-Jährige</t>
  </si>
  <si>
    <t xml:space="preserve"> 42  -   43</t>
  </si>
  <si>
    <t>70-Jährige</t>
  </si>
  <si>
    <t xml:space="preserve"> 43  -   44</t>
  </si>
  <si>
    <t>71-Jährige</t>
  </si>
  <si>
    <t xml:space="preserve"> 44  -   45</t>
  </si>
  <si>
    <t>72-Jährige</t>
  </si>
  <si>
    <t>73-Jährige</t>
  </si>
  <si>
    <t>74-Jährige</t>
  </si>
  <si>
    <t>75-Jährige</t>
  </si>
  <si>
    <t>76-Jährige</t>
  </si>
  <si>
    <t xml:space="preserve">      Statistisches Bundesamt, VI B,  Bevölkerungsfortschreibung 2000</t>
  </si>
  <si>
    <t>77-Jährige</t>
  </si>
  <si>
    <t>78-Jährige</t>
  </si>
  <si>
    <t>79-Jährige</t>
  </si>
  <si>
    <t xml:space="preserve"> 45  -   46</t>
  </si>
  <si>
    <t>80-Jährige</t>
  </si>
  <si>
    <t xml:space="preserve"> 46  -   47</t>
  </si>
  <si>
    <t>81-Jährige</t>
  </si>
  <si>
    <t xml:space="preserve"> 47  -   48</t>
  </si>
  <si>
    <t>82-Jährige</t>
  </si>
  <si>
    <t xml:space="preserve"> 48  -   49</t>
  </si>
  <si>
    <t>83-Jährige</t>
  </si>
  <si>
    <t xml:space="preserve"> 49  -   50</t>
  </si>
  <si>
    <t>84-Jährige</t>
  </si>
  <si>
    <t>85 Jahre und mehr</t>
  </si>
  <si>
    <t>______________</t>
  </si>
  <si>
    <t xml:space="preserve"> 50  -   51</t>
  </si>
  <si>
    <t>Bis 1989: Früheres Bundesgebiet</t>
  </si>
  <si>
    <t xml:space="preserve"> 51  -   52</t>
  </si>
  <si>
    <t xml:space="preserve"> 52  -   53</t>
  </si>
  <si>
    <t>Ab 2011: Ergebnisse auf Grundlage des Zensus 2011.</t>
  </si>
  <si>
    <t xml:space="preserve"> 53  -   54</t>
  </si>
  <si>
    <t>(C)opyright Statistisches Bundesamt (Destatis), 2019 | Stand: 02.07.2019 / 15:48:04</t>
  </si>
  <si>
    <t xml:space="preserve"> 54  -   55</t>
  </si>
  <si>
    <t xml:space="preserve"> 55  -   56</t>
  </si>
  <si>
    <t xml:space="preserve"> 56  -   57</t>
  </si>
  <si>
    <t xml:space="preserve"> 57  -   58</t>
  </si>
  <si>
    <t xml:space="preserve"> 58  -   59</t>
  </si>
  <si>
    <t xml:space="preserve"> 59  -   60</t>
  </si>
  <si>
    <t xml:space="preserve"> 60  -   61</t>
  </si>
  <si>
    <t xml:space="preserve"> 61  -   62</t>
  </si>
  <si>
    <t xml:space="preserve"> 62  -   63</t>
  </si>
  <si>
    <t xml:space="preserve"> 63  -   64</t>
  </si>
  <si>
    <t xml:space="preserve"> 64  -   65</t>
  </si>
  <si>
    <t xml:space="preserve"> 65  -   66</t>
  </si>
  <si>
    <t xml:space="preserve"> 66  -   67</t>
  </si>
  <si>
    <t xml:space="preserve"> 67  -   68</t>
  </si>
  <si>
    <t xml:space="preserve"> 68  -   69</t>
  </si>
  <si>
    <t xml:space="preserve"> 69  -   70</t>
  </si>
  <si>
    <t xml:space="preserve"> 70  -   71</t>
  </si>
  <si>
    <t xml:space="preserve"> 71  -   72</t>
  </si>
  <si>
    <t xml:space="preserve"> 72  -   73</t>
  </si>
  <si>
    <t xml:space="preserve"> 73  -   74</t>
  </si>
  <si>
    <t xml:space="preserve"> 74  -   75</t>
  </si>
  <si>
    <t xml:space="preserve"> 75  -   76</t>
  </si>
  <si>
    <t xml:space="preserve"> 76  -   77</t>
  </si>
  <si>
    <t xml:space="preserve"> 77  -   78</t>
  </si>
  <si>
    <t xml:space="preserve"> 78  -   79</t>
  </si>
  <si>
    <t xml:space="preserve"> 79  -   80</t>
  </si>
  <si>
    <t xml:space="preserve"> 80  -   81</t>
  </si>
  <si>
    <t xml:space="preserve"> 81  -   82</t>
  </si>
  <si>
    <t xml:space="preserve"> 82  -   83</t>
  </si>
  <si>
    <t xml:space="preserve"> 83  -   84</t>
  </si>
  <si>
    <t xml:space="preserve"> 84  -   85</t>
  </si>
  <si>
    <t xml:space="preserve"> 85  -   86</t>
  </si>
  <si>
    <t xml:space="preserve"> 86  -   87</t>
  </si>
  <si>
    <t xml:space="preserve"> 87  -   88</t>
  </si>
  <si>
    <t xml:space="preserve"> 88  -   89</t>
  </si>
  <si>
    <t xml:space="preserve"> 89  -   90</t>
  </si>
  <si>
    <t xml:space="preserve">   90 und mehr</t>
  </si>
  <si>
    <t>und früher</t>
  </si>
  <si>
    <t>Insgesamt ...</t>
  </si>
  <si>
    <t xml:space="preserve"> Statistisches Bundesamt, VI B,  Bevölkerungsfortschreibung 2000</t>
  </si>
  <si>
    <t>90 - 95</t>
  </si>
  <si>
    <t>&gt;95</t>
  </si>
  <si>
    <t>Auswirkungen der demographischen Entwicklung</t>
  </si>
  <si>
    <t>Innerhalb v. 10 Jahren geht großer Teil der Belegschaft in Ruhestand</t>
  </si>
  <si>
    <t>Freiwerdende Stellen sollen vollständig wiederbesetzt werden</t>
  </si>
  <si>
    <t>Fachkräfte-mangel erschwert Neubesetzung</t>
  </si>
  <si>
    <t>Wegen Digitalisierung müssen nicht alle Stellen wiederbesetzt werden</t>
  </si>
  <si>
    <t>Gesundheits-prävention</t>
  </si>
  <si>
    <t>Mögliche Reduzierung der Arbeitszeit vor Rentenbeginn</t>
  </si>
  <si>
    <t>Mögliche Beschäftigung über Renten-eintrittsalter hinaus</t>
  </si>
  <si>
    <t>Vermehrter Einsatz von Mitarbeitern aus dem Ausland</t>
  </si>
  <si>
    <t>Ausbildung</t>
  </si>
  <si>
    <t>2019 konnten nicht alle Ausbildungs-plätze besetzt werden</t>
  </si>
  <si>
    <t>Zahl der Bewerbungen sinkt</t>
  </si>
  <si>
    <t>Wir bieten Auszubildenden bereits Maßnahmen wie höhere Gehälter, Boni, Sabbaticals nach der Ausbildung, etc. an</t>
  </si>
  <si>
    <t>Wir planen den Einsatz solcher Maßnahmen innerhalb der nächsten fünf Jahre</t>
  </si>
  <si>
    <t>Bevölkerung im Erwerbsalter sinkt deutlich 1990 vs. 2019 (in 1.000 Personen)</t>
  </si>
  <si>
    <t>Bevölkerung im Erwerbsalter sinkt deutlich 2035 vs. 2060 (in 1.000 Personen)</t>
  </si>
  <si>
    <t>Altersstrukturwandel im deutschen Mittelstand (in Prozent)</t>
  </si>
  <si>
    <t>Mögliche Maßnahmen gegen den Altersstrukturwandel (in Prozent)</t>
  </si>
  <si>
    <t>Quelle: VR Mittelstandsumfrage Herbst 2019, Mehrfachnennungen möglich)</t>
  </si>
  <si>
    <t>Quelle: VR Mittelstandsumfrage Herbst 2019</t>
  </si>
  <si>
    <t>Quelle: VR Mittelstandsumfrage Herbst 2019, Mehrfachnennungen möglich</t>
  </si>
  <si>
    <t>Quelle: VR Mittelstandsumfrage Herbst 2019; Mehrfachnennungen möglich</t>
  </si>
  <si>
    <t>Ausbildung: Zahl der Bewerber sinkt (in Prozent)</t>
  </si>
  <si>
    <t>Einsatz möglicher Maßnahmen zur Attraktivitätssteigerung der Ausbildung (in Prozent)</t>
  </si>
  <si>
    <t>Wie würden Sie das geschäftliche Klima zu Ihrer Hausbank heute bewerten?</t>
  </si>
  <si>
    <t xml:space="preserve">Quelle: VR Mittelstandsumfrage </t>
  </si>
  <si>
    <t>Geschäftsklima zur eigenen Hausbank nach Branchen und Unternehmensgrößenklassen (Saldo der Antworten)</t>
  </si>
  <si>
    <t xml:space="preserve">Was plant Ihr Unternehmen gegen den Fachkräftemangel zu tun bzw. was hat Ihr Unternehmen schon dagegen getan? </t>
  </si>
  <si>
    <t>Exzellentes Angebot und Qualität bei Basisprodukten</t>
  </si>
  <si>
    <t>Günstige Preisgestaltung</t>
  </si>
  <si>
    <t>Digitale Plattform zur Online-Interaktion mit der Bank</t>
  </si>
  <si>
    <t>Anbindung an bereits genutzte digitale Plattformen</t>
  </si>
  <si>
    <t>Persönliche Impulse des Beraters zu Finanzentscheidungen</t>
  </si>
  <si>
    <t>Persönliche Impulse des Beraters über Finanzentscheidungen hinaus</t>
  </si>
  <si>
    <t>&lt; 5Mio€</t>
  </si>
  <si>
    <t>Umsatz:
 &gt; 50Mio€</t>
  </si>
  <si>
    <t>Dienst-leistungen</t>
  </si>
  <si>
    <t>Anforderungen an die Hausbank nach Größenklassen (in Prozent)</t>
  </si>
  <si>
    <t>Anforderungen an die Hausbank nach Branchen (in Prozent)</t>
  </si>
  <si>
    <t>Quelle: VR Mittelstandsumfrage Herbst 2019; Mehrfachnennung möglich</t>
  </si>
  <si>
    <t>21 bis 50 B.</t>
  </si>
  <si>
    <t>51 bis 100 B.</t>
  </si>
  <si>
    <t>101 bis 200 B.</t>
  </si>
  <si>
    <t>Nov'19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</si>
</sst>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0.0"/>
    <numFmt numFmtId="167" formatCode="_-* #,##0.0\ _€_-;\-* #,##0.0\ _€_-;_-* &quot;-&quot;??\ _€_-;_-@_-"/>
    <numFmt numFmtId="168" formatCode="yyyy"/>
    <numFmt numFmtId="169" formatCode="#,##0.00_ ;\-#,##0.00\ "/>
    <numFmt numFmtId="170" formatCode="_(* #,##0.00_);_(* \(#,##0.00\);_(* &quot;-&quot;??_);_(@_)"/>
    <numFmt numFmtId="171" formatCode="_-* #,##0.0\ _€_-;\-* #,##0.0\ _€_-;_-* &quot;-&quot;?\ _€_-;_-@_-"/>
    <numFmt numFmtId="172" formatCode="@\ *."/>
    <numFmt numFmtId="173" formatCode="\ \ \ \ \ \ \ \ \ \ @\ *."/>
    <numFmt numFmtId="174" formatCode="\ \ \ \ \ \ \ \ \ \ \ \ @\ *."/>
    <numFmt numFmtId="175" formatCode="\ \ \ \ \ \ \ \ \ \ \ \ @"/>
    <numFmt numFmtId="176" formatCode="\ \ \ \ \ \ \ \ \ \ \ \ \ @\ *."/>
    <numFmt numFmtId="177" formatCode="\ @\ *."/>
    <numFmt numFmtId="178" formatCode="\ @"/>
    <numFmt numFmtId="179" formatCode="\ \ @\ *."/>
    <numFmt numFmtId="180" formatCode="\ \ @"/>
    <numFmt numFmtId="181" formatCode="\ \ \ @\ *."/>
    <numFmt numFmtId="182" formatCode="\ \ \ @"/>
    <numFmt numFmtId="183" formatCode="\ \ \ \ @\ *."/>
    <numFmt numFmtId="184" formatCode="\ \ \ \ @"/>
    <numFmt numFmtId="185" formatCode="\ \ \ \ \ \ @\ *."/>
    <numFmt numFmtId="186" formatCode="\ \ \ \ \ \ @"/>
    <numFmt numFmtId="187" formatCode="\ \ \ \ \ \ \ @\ *."/>
    <numFmt numFmtId="188" formatCode="\ \ \ \ \ \ \ \ \ @\ *."/>
    <numFmt numFmtId="189" formatCode="\ \ \ \ \ \ \ \ \ @"/>
    <numFmt numFmtId="190" formatCode="#,##0.00\ &quot;%&quot;"/>
    <numFmt numFmtId="191" formatCode="#,###,##0"/>
    <numFmt numFmtId="192" formatCode="yy"/>
    <numFmt numFmtId="193" formatCode="0.0%"/>
    <numFmt numFmtId="194" formatCode="#\ ##0.0"/>
    <numFmt numFmtId="195" formatCode="##\ ##0.0"/>
    <numFmt numFmtId="196" formatCode="###\ ##0"/>
    <numFmt numFmtId="197" formatCode="##\ ###\ ##0.0"/>
    <numFmt numFmtId="198" formatCode="###\ ###\ ##0.0"/>
    <numFmt numFmtId="199" formatCode="#\ ###\ ##0.0"/>
    <numFmt numFmtId="200" formatCode="##0"/>
    <numFmt numFmtId="201" formatCode="_-* #,##0.000\ _€_-;\-* #,##0.000\ _€_-;_-* &quot;-&quot;?\ _€_-;_-@_-"/>
    <numFmt numFmtId="202" formatCode="0.0_ ;\-0.0\ "/>
  </numFmts>
  <fonts count="83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Frutiger 47LightCn"/>
      <family val="2"/>
    </font>
    <font>
      <b/>
      <sz val="10"/>
      <name val="Frutiger 47LightCn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sz val="16"/>
      <color indexed="12"/>
      <name val="Arial"/>
      <family val="2"/>
    </font>
    <font>
      <sz val="10"/>
      <color indexed="10"/>
      <name val="Arial"/>
      <family val="2"/>
    </font>
    <font>
      <b/>
      <sz val="22"/>
      <name val="Arial"/>
      <family val="2"/>
    </font>
    <font>
      <sz val="8"/>
      <name val="Frutiger 45 Light"/>
      <family val="2"/>
    </font>
    <font>
      <b/>
      <sz val="11"/>
      <color indexed="10"/>
      <name val="Arial"/>
      <family val="2"/>
    </font>
    <font>
      <sz val="11"/>
      <name val="Frutiger 45 Light"/>
      <family val="2"/>
    </font>
    <font>
      <b/>
      <sz val="22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10"/>
      <color rgb="FFC0C0C0"/>
      <name val="Arial"/>
      <family val="2"/>
    </font>
    <font>
      <sz val="10"/>
      <color rgb="FF800040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sz val="10"/>
      <color rgb="FF0070C0"/>
      <name val="Arial"/>
      <family val="2"/>
    </font>
    <font>
      <b/>
      <sz val="11"/>
      <name val="Frutiger 45 Light"/>
      <family val="2"/>
    </font>
    <font>
      <b/>
      <sz val="10"/>
      <color rgb="FF000000"/>
      <name val="Arial"/>
      <family val="2"/>
    </font>
    <font>
      <b/>
      <sz val="10"/>
      <color rgb="FF0070C0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b/>
      <sz val="14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b/>
      <sz val="10"/>
      <color indexed="45"/>
      <name val="Arial"/>
      <family val="2"/>
    </font>
    <font>
      <sz val="10"/>
      <color indexed="45"/>
      <name val="Arial"/>
      <family val="2"/>
    </font>
    <font>
      <sz val="10"/>
      <color indexed="12"/>
      <name val="Arial"/>
      <family val="2"/>
    </font>
    <font>
      <b/>
      <sz val="10"/>
      <name val="Frutiger VR"/>
      <family val="2"/>
    </font>
    <font>
      <sz val="10"/>
      <name val="Frutiger VR"/>
      <family val="2"/>
    </font>
    <font>
      <b/>
      <sz val="10"/>
      <color theme="1"/>
      <name val="Arial"/>
      <family val="2"/>
    </font>
    <font>
      <sz val="10"/>
      <color rgb="FF000000"/>
      <name val="Verdana"/>
      <family val="2"/>
    </font>
    <font>
      <sz val="12"/>
      <color rgb="FFC0C0C0"/>
      <name val="Arial"/>
      <family val="2"/>
    </font>
    <font>
      <sz val="9"/>
      <name val="Arial"/>
      <family val="2"/>
    </font>
    <font>
      <u/>
      <sz val="10"/>
      <color indexed="12"/>
      <name val="Courier"/>
    </font>
    <font>
      <sz val="10"/>
      <name val="MetaNormalLF-Roman"/>
      <family val="2"/>
    </font>
    <font>
      <b/>
      <sz val="10"/>
      <name val="MetaNormalLF-Roman"/>
    </font>
    <font>
      <b/>
      <sz val="11"/>
      <name val="MetaNormalLF-Roman"/>
      <family val="2"/>
    </font>
    <font>
      <b/>
      <sz val="9"/>
      <name val="Arial"/>
      <family val="2"/>
    </font>
    <font>
      <sz val="9"/>
      <name val="MetaNormalLF-Roman"/>
      <family val="2"/>
    </font>
    <font>
      <b/>
      <sz val="10"/>
      <name val="MetaNormalLF-Roman"/>
      <family val="2"/>
    </font>
    <font>
      <b/>
      <sz val="8"/>
      <name val="MetaNormalLF-Roman"/>
      <family val="2"/>
    </font>
    <font>
      <b/>
      <sz val="9"/>
      <name val="MetaNormalLF-Roman"/>
      <family val="2"/>
    </font>
    <font>
      <i/>
      <sz val="10"/>
      <name val="Arial"/>
      <family val="2"/>
    </font>
    <font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08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9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4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2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9" fillId="0" borderId="0"/>
    <xf numFmtId="0" fontId="4" fillId="0" borderId="0"/>
    <xf numFmtId="172" fontId="8" fillId="0" borderId="0"/>
    <xf numFmtId="49" fontId="8" fillId="0" borderId="0"/>
    <xf numFmtId="0" fontId="8" fillId="0" borderId="0">
      <alignment horizontal="center"/>
    </xf>
    <xf numFmtId="173" fontId="8" fillId="0" borderId="0">
      <alignment horizontal="center"/>
    </xf>
    <xf numFmtId="174" fontId="8" fillId="0" borderId="0"/>
    <xf numFmtId="175" fontId="8" fillId="0" borderId="0"/>
    <xf numFmtId="176" fontId="8" fillId="0" borderId="0"/>
    <xf numFmtId="177" fontId="8" fillId="0" borderId="0"/>
    <xf numFmtId="178" fontId="30" fillId="0" borderId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9" borderId="0" applyNumberFormat="0" applyBorder="0" applyAlignment="0" applyProtection="0"/>
    <xf numFmtId="0" fontId="31" fillId="14" borderId="0" applyNumberFormat="0" applyBorder="0" applyAlignment="0" applyProtection="0"/>
    <xf numFmtId="179" fontId="32" fillId="0" borderId="0"/>
    <xf numFmtId="180" fontId="30" fillId="0" borderId="0"/>
    <xf numFmtId="0" fontId="8" fillId="0" borderId="0"/>
    <xf numFmtId="181" fontId="8" fillId="0" borderId="0"/>
    <xf numFmtId="182" fontId="8" fillId="0" borderId="0"/>
    <xf numFmtId="0" fontId="31" fillId="9" borderId="0" applyNumberFormat="0" applyBorder="0" applyAlignment="0" applyProtection="0"/>
    <xf numFmtId="0" fontId="31" fillId="6" borderId="0" applyNumberFormat="0" applyBorder="0" applyAlignment="0" applyProtection="0"/>
    <xf numFmtId="0" fontId="31" fillId="15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6" borderId="0" applyNumberFormat="0" applyBorder="0" applyAlignment="0" applyProtection="0"/>
    <xf numFmtId="0" fontId="31" fillId="13" borderId="0" applyNumberFormat="0" applyBorder="0" applyAlignment="0" applyProtection="0"/>
    <xf numFmtId="0" fontId="31" fillId="5" borderId="0" applyNumberFormat="0" applyBorder="0" applyAlignment="0" applyProtection="0"/>
    <xf numFmtId="0" fontId="31" fillId="17" borderId="0" applyNumberFormat="0" applyBorder="0" applyAlignment="0" applyProtection="0"/>
    <xf numFmtId="183" fontId="8" fillId="0" borderId="0"/>
    <xf numFmtId="184" fontId="30" fillId="0" borderId="0"/>
    <xf numFmtId="0" fontId="33" fillId="9" borderId="0" applyNumberFormat="0" applyBorder="0" applyAlignment="0" applyProtection="0"/>
    <xf numFmtId="0" fontId="33" fillId="18" borderId="0" applyNumberFormat="0" applyBorder="0" applyAlignment="0" applyProtection="0"/>
    <xf numFmtId="0" fontId="33" fillId="17" borderId="0" applyNumberFormat="0" applyBorder="0" applyAlignment="0" applyProtection="0"/>
    <xf numFmtId="0" fontId="33" fillId="11" borderId="0" applyNumberFormat="0" applyBorder="0" applyAlignment="0" applyProtection="0"/>
    <xf numFmtId="0" fontId="33" fillId="9" borderId="0" applyNumberFormat="0" applyBorder="0" applyAlignment="0" applyProtection="0"/>
    <xf numFmtId="0" fontId="33" fillId="6" borderId="0" applyNumberFormat="0" applyBorder="0" applyAlignment="0" applyProtection="0"/>
    <xf numFmtId="0" fontId="33" fillId="19" borderId="0" applyNumberFormat="0" applyBorder="0" applyAlignment="0" applyProtection="0"/>
    <xf numFmtId="0" fontId="33" fillId="6" borderId="0" applyNumberFormat="0" applyBorder="0" applyAlignment="0" applyProtection="0"/>
    <xf numFmtId="0" fontId="33" fillId="1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8" fillId="0" borderId="0">
      <alignment horizontal="center"/>
    </xf>
    <xf numFmtId="185" fontId="8" fillId="0" borderId="0">
      <alignment horizontal="center"/>
    </xf>
    <xf numFmtId="186" fontId="8" fillId="0" borderId="0">
      <alignment horizontal="center"/>
    </xf>
    <xf numFmtId="0" fontId="8" fillId="0" borderId="0">
      <alignment horizontal="center"/>
    </xf>
    <xf numFmtId="187" fontId="8" fillId="0" borderId="0">
      <alignment horizontal="center"/>
    </xf>
    <xf numFmtId="188" fontId="8" fillId="0" borderId="0">
      <alignment horizontal="center"/>
    </xf>
    <xf numFmtId="189" fontId="8" fillId="0" borderId="0">
      <alignment horizontal="center"/>
    </xf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7" borderId="0" applyNumberFormat="0" applyBorder="0" applyAlignment="0" applyProtection="0"/>
    <xf numFmtId="0" fontId="33" fillId="24" borderId="0" applyNumberFormat="0" applyBorder="0" applyAlignment="0" applyProtection="0"/>
    <xf numFmtId="0" fontId="33" fillId="21" borderId="0" applyNumberFormat="0" applyBorder="0" applyAlignment="0" applyProtection="0"/>
    <xf numFmtId="0" fontId="33" fillId="25" borderId="0" applyNumberFormat="0" applyBorder="0" applyAlignment="0" applyProtection="0"/>
    <xf numFmtId="0" fontId="34" fillId="13" borderId="0" applyNumberFormat="0" applyBorder="0" applyAlignment="0" applyProtection="0"/>
    <xf numFmtId="190" fontId="5" fillId="0" borderId="0" applyFont="0" applyFill="0" applyBorder="0" applyAlignment="0" applyProtection="0"/>
    <xf numFmtId="0" fontId="35" fillId="26" borderId="2" applyNumberFormat="0" applyAlignment="0" applyProtection="0"/>
    <xf numFmtId="0" fontId="36" fillId="27" borderId="3" applyNumberFormat="0" applyAlignment="0" applyProtection="0"/>
    <xf numFmtId="43" fontId="5" fillId="0" borderId="0" applyFont="0" applyFill="0" applyBorder="0" applyAlignment="0" applyProtection="0"/>
    <xf numFmtId="191" fontId="37" fillId="28" borderId="0" applyNumberFormat="0" applyBorder="0">
      <alignment vertical="top"/>
      <protection locked="0"/>
    </xf>
    <xf numFmtId="0" fontId="38" fillId="0" borderId="0" applyNumberFormat="0" applyFill="0" applyBorder="0" applyAlignment="0" applyProtection="0"/>
    <xf numFmtId="0" fontId="8" fillId="0" borderId="4"/>
    <xf numFmtId="0" fontId="39" fillId="9" borderId="0" applyNumberFormat="0" applyBorder="0" applyAlignment="0" applyProtection="0"/>
    <xf numFmtId="0" fontId="40" fillId="0" borderId="5" applyNumberFormat="0" applyFill="0" applyAlignment="0" applyProtection="0"/>
    <xf numFmtId="0" fontId="41" fillId="0" borderId="6" applyNumberFormat="0" applyFill="0" applyAlignment="0" applyProtection="0"/>
    <xf numFmtId="0" fontId="42" fillId="0" borderId="7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91" fontId="44" fillId="29" borderId="0" applyNumberFormat="0" applyBorder="0">
      <alignment horizontal="left"/>
      <protection locked="0"/>
    </xf>
    <xf numFmtId="0" fontId="45" fillId="15" borderId="2" applyNumberFormat="0" applyAlignment="0" applyProtection="0"/>
    <xf numFmtId="191" fontId="37" fillId="30" borderId="0" applyNumberFormat="0" applyBorder="0">
      <alignment horizontal="right"/>
      <protection locked="0"/>
    </xf>
    <xf numFmtId="0" fontId="46" fillId="0" borderId="8" applyNumberFormat="0" applyFill="0" applyAlignment="0" applyProtection="0"/>
    <xf numFmtId="191" fontId="47" fillId="30" borderId="0" applyNumberFormat="0" applyBorder="0">
      <alignment horizontal="right"/>
      <protection locked="0"/>
    </xf>
    <xf numFmtId="191" fontId="48" fillId="30" borderId="0" applyNumberFormat="0" applyBorder="0">
      <alignment horizontal="right"/>
      <protection locked="0"/>
    </xf>
    <xf numFmtId="172" fontId="30" fillId="0" borderId="0"/>
    <xf numFmtId="0" fontId="49" fillId="0" borderId="0"/>
    <xf numFmtId="0" fontId="5" fillId="7" borderId="9" applyNumberFormat="0" applyFont="0" applyAlignment="0" applyProtection="0"/>
    <xf numFmtId="49" fontId="30" fillId="0" borderId="0"/>
    <xf numFmtId="0" fontId="50" fillId="26" borderId="10" applyNumberFormat="0" applyAlignment="0" applyProtection="0"/>
    <xf numFmtId="9" fontId="4" fillId="0" borderId="0" applyFont="0" applyFill="0" applyBorder="0" applyAlignment="0" applyProtection="0"/>
    <xf numFmtId="0" fontId="5" fillId="0" borderId="0"/>
    <xf numFmtId="0" fontId="51" fillId="0" borderId="0" applyNumberFormat="0" applyFill="0" applyBorder="0" applyAlignment="0" applyProtection="0"/>
    <xf numFmtId="191" fontId="52" fillId="31" borderId="0" applyNumberFormat="0" applyBorder="0">
      <alignment horizontal="center"/>
      <protection locked="0"/>
    </xf>
    <xf numFmtId="191" fontId="53" fillId="30" borderId="0" applyNumberFormat="0" applyBorder="0">
      <alignment horizontal="left"/>
      <protection locked="0"/>
    </xf>
    <xf numFmtId="191" fontId="10" fillId="28" borderId="0" applyNumberFormat="0" applyBorder="0">
      <alignment horizontal="center"/>
      <protection locked="0"/>
    </xf>
    <xf numFmtId="191" fontId="10" fillId="30" borderId="0" applyNumberFormat="0" applyBorder="0">
      <alignment horizontal="left"/>
      <protection locked="0"/>
    </xf>
    <xf numFmtId="191" fontId="54" fillId="28" borderId="0" applyNumberFormat="0" applyBorder="0">
      <protection locked="0"/>
    </xf>
    <xf numFmtId="191" fontId="53" fillId="32" borderId="0" applyNumberFormat="0" applyBorder="0">
      <alignment horizontal="left"/>
      <protection locked="0"/>
    </xf>
    <xf numFmtId="191" fontId="55" fillId="28" borderId="0" applyNumberFormat="0" applyBorder="0">
      <protection locked="0"/>
    </xf>
    <xf numFmtId="191" fontId="53" fillId="33" borderId="0" applyNumberFormat="0" applyBorder="0">
      <alignment horizontal="right"/>
      <protection locked="0"/>
    </xf>
    <xf numFmtId="191" fontId="53" fillId="29" borderId="0" applyNumberFormat="0" applyBorder="0">
      <protection locked="0"/>
    </xf>
    <xf numFmtId="191" fontId="53" fillId="30" borderId="0" applyNumberFormat="0" applyBorder="0">
      <protection locked="0"/>
    </xf>
    <xf numFmtId="191" fontId="56" fillId="32" borderId="0" applyNumberFormat="0" applyBorder="0">
      <protection locked="0"/>
    </xf>
    <xf numFmtId="191" fontId="53" fillId="30" borderId="0" applyNumberFormat="0" applyBorder="0">
      <protection locked="0"/>
    </xf>
    <xf numFmtId="191" fontId="53" fillId="30" borderId="0" applyNumberFormat="0" applyBorder="0">
      <protection locked="0"/>
    </xf>
    <xf numFmtId="191" fontId="53" fillId="30" borderId="0" applyNumberFormat="0" applyBorder="0">
      <protection locked="0"/>
    </xf>
    <xf numFmtId="191" fontId="53" fillId="34" borderId="0" applyNumberFormat="0" applyBorder="0">
      <alignment vertical="top"/>
      <protection locked="0"/>
    </xf>
    <xf numFmtId="191" fontId="57" fillId="35" borderId="0" applyNumberFormat="0" applyBorder="0">
      <protection locked="0"/>
    </xf>
    <xf numFmtId="0" fontId="58" fillId="0" borderId="11" applyNumberFormat="0" applyFill="0" applyAlignment="0" applyProtection="0"/>
    <xf numFmtId="0" fontId="59" fillId="0" borderId="0"/>
    <xf numFmtId="0" fontId="46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</cellStyleXfs>
  <cellXfs count="321">
    <xf numFmtId="0" fontId="0" fillId="0" borderId="0" xfId="0"/>
    <xf numFmtId="9" fontId="6" fillId="0" borderId="0" xfId="2" applyFont="1" applyBorder="1" applyAlignment="1">
      <alignment horizontal="right"/>
    </xf>
    <xf numFmtId="9" fontId="7" fillId="0" borderId="0" xfId="2" applyFont="1" applyBorder="1" applyAlignment="1">
      <alignment horizontal="right"/>
    </xf>
    <xf numFmtId="0" fontId="11" fillId="0" borderId="0" xfId="2" applyNumberFormat="1" applyFont="1" applyAlignment="1">
      <alignment horizontal="right" vertical="center"/>
    </xf>
    <xf numFmtId="9" fontId="11" fillId="0" borderId="0" xfId="2" applyFont="1" applyAlignment="1">
      <alignment horizontal="right" vertical="center"/>
    </xf>
    <xf numFmtId="9" fontId="10" fillId="0" borderId="0" xfId="2" applyFont="1" applyBorder="1" applyAlignment="1">
      <alignment vertical="center"/>
    </xf>
    <xf numFmtId="9" fontId="11" fillId="0" borderId="0" xfId="2" applyFont="1" applyBorder="1" applyAlignment="1">
      <alignment horizontal="right" vertical="center"/>
    </xf>
    <xf numFmtId="0" fontId="11" fillId="0" borderId="0" xfId="2" applyNumberFormat="1" applyFont="1" applyBorder="1" applyAlignment="1">
      <alignment horizontal="right" vertical="center"/>
    </xf>
    <xf numFmtId="9" fontId="11" fillId="0" borderId="0" xfId="2" applyFont="1" applyAlignment="1">
      <alignment vertical="center"/>
    </xf>
    <xf numFmtId="9" fontId="11" fillId="0" borderId="0" xfId="2" applyFont="1" applyBorder="1" applyAlignment="1">
      <alignment vertical="center"/>
    </xf>
    <xf numFmtId="9" fontId="11" fillId="0" borderId="0" xfId="2" applyFont="1" applyAlignment="1">
      <alignment horizontal="left" vertical="center"/>
    </xf>
    <xf numFmtId="9" fontId="11" fillId="0" borderId="0" xfId="2" applyFont="1" applyBorder="1" applyAlignment="1">
      <alignment horizontal="left" vertical="center"/>
    </xf>
    <xf numFmtId="9" fontId="13" fillId="0" borderId="0" xfId="2" applyFont="1" applyBorder="1" applyAlignment="1">
      <alignment horizontal="right" vertical="center"/>
    </xf>
    <xf numFmtId="9" fontId="14" fillId="0" borderId="0" xfId="2" applyFont="1" applyAlignment="1">
      <alignment horizontal="right" vertical="center"/>
    </xf>
    <xf numFmtId="167" fontId="9" fillId="0" borderId="1" xfId="1" applyNumberFormat="1" applyFont="1" applyBorder="1" applyAlignment="1">
      <alignment horizontal="center" vertical="center" wrapText="1"/>
    </xf>
    <xf numFmtId="9" fontId="14" fillId="0" borderId="0" xfId="2" applyFont="1" applyAlignment="1">
      <alignment horizontal="left" vertical="center"/>
    </xf>
    <xf numFmtId="0" fontId="5" fillId="0" borderId="0" xfId="0" applyFont="1"/>
    <xf numFmtId="49" fontId="5" fillId="0" borderId="0" xfId="3" applyNumberFormat="1" applyFont="1" applyBorder="1" applyAlignment="1">
      <alignment vertical="center"/>
    </xf>
    <xf numFmtId="0" fontId="5" fillId="0" borderId="0" xfId="3" applyFont="1"/>
    <xf numFmtId="0" fontId="5" fillId="0" borderId="0" xfId="3"/>
    <xf numFmtId="167" fontId="5" fillId="0" borderId="1" xfId="1" applyNumberFormat="1" applyFont="1" applyBorder="1" applyAlignment="1">
      <alignment vertical="center"/>
    </xf>
    <xf numFmtId="167" fontId="13" fillId="0" borderId="0" xfId="1" applyNumberFormat="1" applyFont="1" applyBorder="1" applyAlignment="1">
      <alignment horizontal="right" vertical="center"/>
    </xf>
    <xf numFmtId="167" fontId="13" fillId="0" borderId="1" xfId="1" applyNumberFormat="1" applyFont="1" applyBorder="1" applyAlignment="1">
      <alignment vertical="center"/>
    </xf>
    <xf numFmtId="167" fontId="13" fillId="0" borderId="0" xfId="1" applyNumberFormat="1" applyFont="1"/>
    <xf numFmtId="0" fontId="5" fillId="0" borderId="0" xfId="3" applyAlignment="1">
      <alignment wrapText="1"/>
    </xf>
    <xf numFmtId="49" fontId="16" fillId="0" borderId="0" xfId="3" applyNumberFormat="1" applyFont="1" applyBorder="1" applyAlignment="1">
      <alignment horizontal="left" vertical="center" wrapText="1"/>
    </xf>
    <xf numFmtId="167" fontId="6" fillId="0" borderId="0" xfId="1" applyNumberFormat="1" applyFont="1" applyBorder="1" applyAlignment="1">
      <alignment horizontal="right"/>
    </xf>
    <xf numFmtId="0" fontId="0" fillId="2" borderId="0" xfId="0" applyFill="1"/>
    <xf numFmtId="169" fontId="0" fillId="2" borderId="0" xfId="1" applyNumberFormat="1" applyFont="1" applyFill="1"/>
    <xf numFmtId="0" fontId="5" fillId="2" borderId="0" xfId="3" applyFill="1"/>
    <xf numFmtId="0" fontId="24" fillId="2" borderId="0" xfId="3" applyFont="1" applyFill="1"/>
    <xf numFmtId="0" fontId="0" fillId="2" borderId="0" xfId="0" applyFill="1" applyAlignment="1">
      <alignment wrapText="1"/>
    </xf>
    <xf numFmtId="169" fontId="0" fillId="2" borderId="0" xfId="1" applyNumberFormat="1" applyFont="1" applyFill="1" applyAlignment="1">
      <alignment wrapText="1"/>
    </xf>
    <xf numFmtId="0" fontId="0" fillId="2" borderId="0" xfId="0" quotePrefix="1" applyFill="1" applyAlignment="1">
      <alignment horizontal="left"/>
    </xf>
    <xf numFmtId="10" fontId="0" fillId="2" borderId="0" xfId="0" applyNumberFormat="1" applyFill="1"/>
    <xf numFmtId="0" fontId="0" fillId="2" borderId="0" xfId="0" applyFill="1" applyAlignment="1">
      <alignment horizontal="left"/>
    </xf>
    <xf numFmtId="2" fontId="5" fillId="2" borderId="0" xfId="2" applyNumberFormat="1" applyFont="1" applyFill="1" applyAlignment="1">
      <alignment horizontal="center"/>
    </xf>
    <xf numFmtId="0" fontId="0" fillId="2" borderId="0" xfId="0" quotePrefix="1" applyFill="1"/>
    <xf numFmtId="0" fontId="13" fillId="2" borderId="0" xfId="0" applyFont="1" applyFill="1"/>
    <xf numFmtId="0" fontId="5" fillId="2" borderId="0" xfId="3" applyFont="1" applyFill="1"/>
    <xf numFmtId="0" fontId="13" fillId="2" borderId="0" xfId="3" applyFont="1" applyFill="1"/>
    <xf numFmtId="0" fontId="11" fillId="2" borderId="0" xfId="3" applyFont="1" applyFill="1"/>
    <xf numFmtId="0" fontId="5" fillId="2" borderId="0" xfId="3" applyFill="1" applyAlignment="1">
      <alignment wrapText="1"/>
    </xf>
    <xf numFmtId="0" fontId="21" fillId="2" borderId="0" xfId="3" applyFont="1" applyFill="1"/>
    <xf numFmtId="166" fontId="5" fillId="2" borderId="0" xfId="3" applyNumberFormat="1" applyFont="1" applyFill="1"/>
    <xf numFmtId="0" fontId="11" fillId="2" borderId="0" xfId="0" applyFont="1" applyFill="1"/>
    <xf numFmtId="2" fontId="5" fillId="2" borderId="0" xfId="3" applyNumberFormat="1" applyFont="1" applyFill="1"/>
    <xf numFmtId="2" fontId="5" fillId="2" borderId="0" xfId="3" applyNumberFormat="1" applyFill="1"/>
    <xf numFmtId="0" fontId="5" fillId="2" borderId="0" xfId="0" applyFont="1" applyFill="1"/>
    <xf numFmtId="49" fontId="5" fillId="2" borderId="0" xfId="3" applyNumberFormat="1" applyFont="1" applyFill="1"/>
    <xf numFmtId="49" fontId="11" fillId="2" borderId="0" xfId="3" applyNumberFormat="1" applyFont="1" applyFill="1" applyAlignment="1">
      <alignment horizontal="center" wrapText="1"/>
    </xf>
    <xf numFmtId="166" fontId="5" fillId="2" borderId="0" xfId="3" applyNumberFormat="1" applyFont="1" applyFill="1" applyAlignment="1">
      <alignment horizontal="centerContinuous" wrapText="1"/>
    </xf>
    <xf numFmtId="49" fontId="5" fillId="2" borderId="0" xfId="3" applyNumberFormat="1" applyFont="1" applyFill="1" applyAlignment="1">
      <alignment horizontal="center"/>
    </xf>
    <xf numFmtId="166" fontId="5" fillId="2" borderId="0" xfId="3" applyNumberFormat="1" applyFont="1" applyFill="1" applyAlignment="1">
      <alignment horizontal="center"/>
    </xf>
    <xf numFmtId="49" fontId="11" fillId="2" borderId="0" xfId="3" applyNumberFormat="1" applyFont="1" applyFill="1" applyAlignment="1">
      <alignment horizontal="center"/>
    </xf>
    <xf numFmtId="49" fontId="5" fillId="2" borderId="0" xfId="3" quotePrefix="1" applyNumberFormat="1" applyFont="1" applyFill="1" applyAlignment="1">
      <alignment horizontal="center"/>
    </xf>
    <xf numFmtId="49" fontId="5" fillId="2" borderId="0" xfId="0" quotePrefix="1" applyNumberFormat="1" applyFont="1" applyFill="1" applyAlignment="1">
      <alignment horizontal="center"/>
    </xf>
    <xf numFmtId="166" fontId="5" fillId="2" borderId="0" xfId="0" applyNumberFormat="1" applyFont="1" applyFill="1"/>
    <xf numFmtId="49" fontId="5" fillId="2" borderId="0" xfId="0" applyNumberFormat="1" applyFont="1" applyFill="1" applyAlignment="1">
      <alignment horizontal="center"/>
    </xf>
    <xf numFmtId="49" fontId="5" fillId="2" borderId="0" xfId="3" applyNumberFormat="1" applyFill="1"/>
    <xf numFmtId="0" fontId="5" fillId="2" borderId="0" xfId="3" applyFill="1" applyAlignment="1">
      <alignment horizontal="left"/>
    </xf>
    <xf numFmtId="166" fontId="5" fillId="0" borderId="0" xfId="0" applyNumberFormat="1" applyFont="1"/>
    <xf numFmtId="166" fontId="22" fillId="3" borderId="0" xfId="0" quotePrefix="1" applyNumberFormat="1" applyFont="1" applyFill="1"/>
    <xf numFmtId="166" fontId="22" fillId="3" borderId="0" xfId="0" quotePrefix="1" applyNumberFormat="1" applyFont="1" applyFill="1" applyAlignment="1">
      <alignment horizontal="right"/>
    </xf>
    <xf numFmtId="166" fontId="23" fillId="4" borderId="0" xfId="0" applyNumberFormat="1" applyFont="1" applyFill="1" applyAlignment="1">
      <alignment horizontal="right"/>
    </xf>
    <xf numFmtId="0" fontId="22" fillId="3" borderId="0" xfId="0" quotePrefix="1" applyFont="1" applyFill="1"/>
    <xf numFmtId="49" fontId="18" fillId="0" borderId="0" xfId="3" applyNumberFormat="1" applyFont="1" applyAlignment="1">
      <alignment vertical="center"/>
    </xf>
    <xf numFmtId="167" fontId="5" fillId="0" borderId="0" xfId="1" applyNumberFormat="1" applyFont="1" applyAlignment="1">
      <alignment horizontal="center" vertical="center"/>
    </xf>
    <xf numFmtId="49" fontId="11" fillId="0" borderId="0" xfId="3" applyNumberFormat="1" applyFont="1" applyAlignment="1">
      <alignment horizontal="centerContinuous" vertical="center"/>
    </xf>
    <xf numFmtId="9" fontId="5" fillId="0" borderId="0" xfId="2" applyFont="1" applyAlignment="1">
      <alignment vertical="center"/>
    </xf>
    <xf numFmtId="49" fontId="5" fillId="0" borderId="0" xfId="3" applyNumberFormat="1" applyFont="1" applyAlignment="1">
      <alignment vertical="center"/>
    </xf>
    <xf numFmtId="49" fontId="9" fillId="0" borderId="0" xfId="3" applyNumberFormat="1" applyFont="1" applyAlignment="1">
      <alignment vertical="center"/>
    </xf>
    <xf numFmtId="49" fontId="11" fillId="0" borderId="0" xfId="3" applyNumberFormat="1" applyFont="1" applyBorder="1" applyAlignment="1">
      <alignment vertical="center"/>
    </xf>
    <xf numFmtId="49" fontId="9" fillId="0" borderId="1" xfId="3" applyNumberFormat="1" applyFont="1" applyBorder="1" applyAlignment="1">
      <alignment vertical="center"/>
    </xf>
    <xf numFmtId="49" fontId="11" fillId="0" borderId="0" xfId="3" applyNumberFormat="1" applyFont="1" applyAlignment="1">
      <alignment vertical="center"/>
    </xf>
    <xf numFmtId="167" fontId="5" fillId="0" borderId="0" xfId="1" applyNumberFormat="1" applyFont="1"/>
    <xf numFmtId="49" fontId="11" fillId="0" borderId="0" xfId="3" applyNumberFormat="1" applyFont="1" applyAlignment="1">
      <alignment horizontal="right" vertical="center"/>
    </xf>
    <xf numFmtId="9" fontId="5" fillId="0" borderId="0" xfId="2" applyFont="1" applyAlignment="1">
      <alignment horizontal="right" vertical="center"/>
    </xf>
    <xf numFmtId="49" fontId="5" fillId="0" borderId="0" xfId="3" applyNumberFormat="1" applyFont="1" applyAlignment="1">
      <alignment horizontal="right" vertical="center"/>
    </xf>
    <xf numFmtId="165" fontId="5" fillId="0" borderId="0" xfId="1" applyNumberFormat="1" applyFont="1"/>
    <xf numFmtId="49" fontId="12" fillId="0" borderId="0" xfId="3" applyNumberFormat="1" applyFont="1" applyAlignment="1">
      <alignment horizontal="right" vertical="center"/>
    </xf>
    <xf numFmtId="49" fontId="9" fillId="0" borderId="0" xfId="3" applyNumberFormat="1" applyFont="1" applyAlignment="1">
      <alignment horizontal="left" vertical="center"/>
    </xf>
    <xf numFmtId="0" fontId="5" fillId="0" borderId="0" xfId="3" applyNumberFormat="1" applyFont="1" applyBorder="1" applyAlignment="1">
      <alignment vertical="center"/>
    </xf>
    <xf numFmtId="49" fontId="5" fillId="0" borderId="0" xfId="3" applyNumberFormat="1" applyFont="1" applyBorder="1" applyAlignment="1">
      <alignment horizontal="right" vertical="center"/>
    </xf>
    <xf numFmtId="0" fontId="5" fillId="0" borderId="0" xfId="3" applyNumberFormat="1" applyFont="1" applyBorder="1" applyAlignment="1">
      <alignment horizontal="right" vertical="center"/>
    </xf>
    <xf numFmtId="166" fontId="19" fillId="0" borderId="0" xfId="3" applyNumberFormat="1" applyFont="1" applyAlignment="1">
      <alignment horizontal="center"/>
    </xf>
    <xf numFmtId="0" fontId="5" fillId="0" borderId="0" xfId="1" applyNumberFormat="1" applyFont="1" applyBorder="1" applyAlignment="1">
      <alignment vertical="center"/>
    </xf>
    <xf numFmtId="164" fontId="5" fillId="0" borderId="0" xfId="1" applyFont="1" applyBorder="1" applyAlignment="1">
      <alignment vertical="center"/>
    </xf>
    <xf numFmtId="0" fontId="5" fillId="0" borderId="0" xfId="2" applyNumberFormat="1" applyFont="1" applyAlignment="1">
      <alignment horizontal="right" vertical="center"/>
    </xf>
    <xf numFmtId="166" fontId="5" fillId="0" borderId="0" xfId="3" applyNumberFormat="1" applyFont="1" applyBorder="1" applyAlignment="1">
      <alignment horizontal="right"/>
    </xf>
    <xf numFmtId="164" fontId="13" fillId="0" borderId="0" xfId="1" applyFont="1" applyBorder="1" applyAlignment="1">
      <alignment vertical="center"/>
    </xf>
    <xf numFmtId="166" fontId="9" fillId="0" borderId="0" xfId="3" applyNumberFormat="1" applyFont="1" applyBorder="1" applyAlignment="1">
      <alignment horizontal="left"/>
    </xf>
    <xf numFmtId="0" fontId="13" fillId="0" borderId="0" xfId="2" applyNumberFormat="1" applyFont="1" applyBorder="1" applyAlignment="1">
      <alignment horizontal="right" vertical="center"/>
    </xf>
    <xf numFmtId="49" fontId="9" fillId="0" borderId="0" xfId="3" applyNumberFormat="1" applyFont="1" applyBorder="1" applyAlignment="1">
      <alignment horizontal="left" vertical="center"/>
    </xf>
    <xf numFmtId="9" fontId="5" fillId="0" borderId="0" xfId="2" applyFont="1" applyBorder="1" applyAlignment="1">
      <alignment horizontal="right" vertical="center"/>
    </xf>
    <xf numFmtId="167" fontId="5" fillId="0" borderId="0" xfId="1" applyNumberFormat="1" applyFont="1" applyBorder="1" applyAlignment="1">
      <alignment vertical="center"/>
    </xf>
    <xf numFmtId="49" fontId="9" fillId="0" borderId="0" xfId="3" applyNumberFormat="1" applyFont="1" applyBorder="1" applyAlignment="1">
      <alignment horizontal="left" vertical="center" wrapText="1"/>
    </xf>
    <xf numFmtId="49" fontId="11" fillId="0" borderId="0" xfId="3" applyNumberFormat="1" applyFont="1" applyBorder="1" applyAlignment="1">
      <alignment horizontal="right" vertical="center"/>
    </xf>
    <xf numFmtId="0" fontId="5" fillId="0" borderId="0" xfId="3" applyFont="1" applyBorder="1"/>
    <xf numFmtId="164" fontId="5" fillId="0" borderId="1" xfId="1" applyFont="1" applyBorder="1" applyAlignment="1">
      <alignment vertical="center"/>
    </xf>
    <xf numFmtId="0" fontId="13" fillId="0" borderId="0" xfId="1" applyNumberFormat="1" applyFont="1" applyBorder="1" applyAlignment="1">
      <alignment horizontal="right" vertical="center"/>
    </xf>
    <xf numFmtId="49" fontId="13" fillId="0" borderId="0" xfId="3" applyNumberFormat="1" applyFont="1" applyBorder="1" applyAlignment="1">
      <alignment horizontal="right" vertical="center"/>
    </xf>
    <xf numFmtId="49" fontId="11" fillId="0" borderId="0" xfId="3" applyNumberFormat="1" applyFont="1" applyAlignment="1"/>
    <xf numFmtId="49" fontId="5" fillId="0" borderId="0" xfId="3" applyNumberFormat="1" applyFont="1" applyAlignment="1"/>
    <xf numFmtId="0" fontId="11" fillId="0" borderId="0" xfId="3" applyFont="1" applyBorder="1" applyAlignment="1"/>
    <xf numFmtId="49" fontId="6" fillId="0" borderId="0" xfId="3" applyNumberFormat="1" applyFont="1" applyBorder="1" applyAlignment="1">
      <alignment horizontal="left" wrapText="1"/>
    </xf>
    <xf numFmtId="49" fontId="6" fillId="0" borderId="0" xfId="3" applyNumberFormat="1" applyFont="1" applyBorder="1" applyAlignment="1">
      <alignment horizontal="right"/>
    </xf>
    <xf numFmtId="49" fontId="7" fillId="0" borderId="0" xfId="3" applyNumberFormat="1" applyFont="1" applyBorder="1" applyAlignment="1">
      <alignment horizontal="right"/>
    </xf>
    <xf numFmtId="49" fontId="6" fillId="0" borderId="0" xfId="3" applyNumberFormat="1" applyFont="1" applyAlignment="1">
      <alignment horizontal="right"/>
    </xf>
    <xf numFmtId="49" fontId="6" fillId="0" borderId="0" xfId="3" applyNumberFormat="1" applyFont="1" applyBorder="1" applyAlignment="1">
      <alignment horizontal="left"/>
    </xf>
    <xf numFmtId="49" fontId="7" fillId="0" borderId="0" xfId="3" applyNumberFormat="1" applyFont="1" applyAlignment="1">
      <alignment horizontal="right"/>
    </xf>
    <xf numFmtId="168" fontId="6" fillId="0" borderId="0" xfId="3" applyNumberFormat="1" applyFont="1" applyBorder="1" applyAlignment="1">
      <alignment horizontal="left"/>
    </xf>
    <xf numFmtId="166" fontId="6" fillId="0" borderId="0" xfId="1" applyNumberFormat="1" applyFont="1" applyBorder="1" applyAlignment="1">
      <alignment horizontal="right"/>
    </xf>
    <xf numFmtId="192" fontId="6" fillId="0" borderId="0" xfId="3" applyNumberFormat="1" applyFont="1" applyBorder="1" applyAlignment="1">
      <alignment horizontal="left"/>
    </xf>
    <xf numFmtId="49" fontId="11" fillId="0" borderId="0" xfId="3" applyNumberFormat="1" applyFont="1" applyBorder="1" applyAlignment="1">
      <alignment horizontal="left" vertical="center"/>
    </xf>
    <xf numFmtId="167" fontId="5" fillId="0" borderId="0" xfId="1" applyNumberFormat="1" applyFont="1" applyBorder="1" applyAlignment="1">
      <alignment horizontal="right" vertical="center"/>
    </xf>
    <xf numFmtId="49" fontId="11" fillId="0" borderId="1" xfId="3" applyNumberFormat="1" applyFont="1" applyBorder="1" applyAlignment="1">
      <alignment horizontal="left" vertical="center" wrapText="1"/>
    </xf>
    <xf numFmtId="49" fontId="60" fillId="0" borderId="0" xfId="3" applyNumberFormat="1" applyFont="1" applyAlignment="1">
      <alignment horizontal="right" vertical="center"/>
    </xf>
    <xf numFmtId="49" fontId="11" fillId="0" borderId="1" xfId="3" applyNumberFormat="1" applyFont="1" applyBorder="1" applyAlignment="1">
      <alignment horizontal="left" vertical="center"/>
    </xf>
    <xf numFmtId="49" fontId="61" fillId="0" borderId="0" xfId="3" applyNumberFormat="1" applyFont="1" applyBorder="1" applyAlignment="1">
      <alignment horizontal="left" vertical="center"/>
    </xf>
    <xf numFmtId="49" fontId="62" fillId="0" borderId="0" xfId="3" applyNumberFormat="1" applyFont="1" applyBorder="1" applyAlignment="1">
      <alignment horizontal="right" vertical="center"/>
    </xf>
    <xf numFmtId="49" fontId="63" fillId="0" borderId="0" xfId="3" applyNumberFormat="1" applyFont="1" applyBorder="1" applyAlignment="1">
      <alignment horizontal="left" vertical="center"/>
    </xf>
    <xf numFmtId="9" fontId="62" fillId="0" borderId="0" xfId="2" applyFont="1" applyBorder="1" applyAlignment="1">
      <alignment horizontal="right" vertical="center"/>
    </xf>
    <xf numFmtId="0" fontId="13" fillId="0" borderId="0" xfId="3" applyFont="1"/>
    <xf numFmtId="0" fontId="64" fillId="0" borderId="0" xfId="3" applyFont="1"/>
    <xf numFmtId="0" fontId="62" fillId="0" borderId="0" xfId="3" applyFont="1"/>
    <xf numFmtId="49" fontId="65" fillId="0" borderId="0" xfId="3" applyNumberFormat="1" applyFont="1" applyAlignment="1">
      <alignment horizontal="right" vertical="center"/>
    </xf>
    <xf numFmtId="9" fontId="7" fillId="0" borderId="0" xfId="3" applyNumberFormat="1" applyFont="1" applyAlignment="1">
      <alignment vertical="center"/>
    </xf>
    <xf numFmtId="0" fontId="20" fillId="2" borderId="0" xfId="3" applyFont="1" applyFill="1"/>
    <xf numFmtId="0" fontId="17" fillId="2" borderId="0" xfId="3" applyFont="1" applyFill="1"/>
    <xf numFmtId="9" fontId="14" fillId="2" borderId="0" xfId="2" applyFont="1" applyFill="1" applyAlignment="1">
      <alignment horizontal="right" vertical="center"/>
    </xf>
    <xf numFmtId="0" fontId="67" fillId="2" borderId="0" xfId="5" applyFont="1" applyFill="1"/>
    <xf numFmtId="0" fontId="20" fillId="2" borderId="0" xfId="5" applyFont="1" applyFill="1"/>
    <xf numFmtId="9" fontId="14" fillId="2" borderId="0" xfId="2" applyFont="1" applyFill="1" applyAlignment="1">
      <alignment horizontal="left" vertical="center"/>
    </xf>
    <xf numFmtId="49" fontId="18" fillId="2" borderId="0" xfId="3" applyNumberFormat="1" applyFont="1" applyFill="1" applyAlignment="1">
      <alignment vertical="center"/>
    </xf>
    <xf numFmtId="0" fontId="5" fillId="2" borderId="0" xfId="3" applyFont="1" applyFill="1" applyAlignment="1">
      <alignment wrapText="1"/>
    </xf>
    <xf numFmtId="0" fontId="17" fillId="2" borderId="0" xfId="3" applyFont="1" applyFill="1" applyAlignment="1">
      <alignment horizontal="justify"/>
    </xf>
    <xf numFmtId="167" fontId="5" fillId="2" borderId="0" xfId="1" applyNumberFormat="1" applyFill="1"/>
    <xf numFmtId="167" fontId="26" fillId="2" borderId="0" xfId="1" applyNumberFormat="1" applyFont="1" applyFill="1"/>
    <xf numFmtId="0" fontId="17" fillId="2" borderId="0" xfId="3" applyFont="1" applyFill="1" applyAlignment="1">
      <alignment horizontal="justify" wrapText="1"/>
    </xf>
    <xf numFmtId="0" fontId="27" fillId="2" borderId="0" xfId="3" applyFont="1" applyFill="1"/>
    <xf numFmtId="0" fontId="17" fillId="2" borderId="0" xfId="3" quotePrefix="1" applyFont="1" applyFill="1" applyAlignment="1">
      <alignment horizontal="justify"/>
    </xf>
    <xf numFmtId="0" fontId="15" fillId="2" borderId="0" xfId="3" applyFont="1" applyFill="1"/>
    <xf numFmtId="49" fontId="5" fillId="2" borderId="0" xfId="3" quotePrefix="1" applyNumberFormat="1" applyFont="1" applyFill="1"/>
    <xf numFmtId="0" fontId="17" fillId="2" borderId="0" xfId="3" quotePrefix="1" applyFont="1" applyFill="1"/>
    <xf numFmtId="0" fontId="5" fillId="2" borderId="0" xfId="3" quotePrefix="1" applyFill="1"/>
    <xf numFmtId="0" fontId="17" fillId="2" borderId="0" xfId="3" quotePrefix="1" applyFont="1" applyFill="1" applyAlignment="1">
      <alignment horizontal="justify" wrapText="1"/>
    </xf>
    <xf numFmtId="0" fontId="66" fillId="2" borderId="0" xfId="5" applyFont="1" applyFill="1"/>
    <xf numFmtId="166" fontId="67" fillId="2" borderId="0" xfId="5" applyNumberFormat="1" applyFont="1" applyFill="1"/>
    <xf numFmtId="0" fontId="67" fillId="2" borderId="12" xfId="5" applyFont="1" applyFill="1" applyBorder="1"/>
    <xf numFmtId="0" fontId="67" fillId="2" borderId="4" xfId="5" applyFont="1" applyFill="1" applyBorder="1"/>
    <xf numFmtId="166" fontId="67" fillId="2" borderId="4" xfId="5" applyNumberFormat="1" applyFont="1" applyFill="1" applyBorder="1"/>
    <xf numFmtId="0" fontId="67" fillId="2" borderId="13" xfId="5" applyFont="1" applyFill="1" applyBorder="1"/>
    <xf numFmtId="166" fontId="67" fillId="2" borderId="13" xfId="5" applyNumberFormat="1" applyFont="1" applyFill="1" applyBorder="1"/>
    <xf numFmtId="0" fontId="67" fillId="2" borderId="0" xfId="5" applyFont="1" applyFill="1" applyBorder="1"/>
    <xf numFmtId="166" fontId="67" fillId="2" borderId="0" xfId="5" applyNumberFormat="1" applyFont="1" applyFill="1" applyBorder="1"/>
    <xf numFmtId="168" fontId="6" fillId="0" borderId="0" xfId="0" applyNumberFormat="1" applyFont="1" applyBorder="1" applyAlignment="1">
      <alignment horizontal="left"/>
    </xf>
    <xf numFmtId="192" fontId="6" fillId="0" borderId="0" xfId="0" applyNumberFormat="1" applyFont="1" applyBorder="1" applyAlignment="1">
      <alignment horizontal="left"/>
    </xf>
    <xf numFmtId="193" fontId="68" fillId="2" borderId="0" xfId="2" applyNumberFormat="1" applyFont="1" applyFill="1" applyAlignment="1">
      <alignment wrapText="1"/>
    </xf>
    <xf numFmtId="193" fontId="68" fillId="2" borderId="0" xfId="2" applyNumberFormat="1" applyFont="1" applyFill="1"/>
    <xf numFmtId="0" fontId="3" fillId="2" borderId="0" xfId="3" applyFont="1" applyFill="1"/>
    <xf numFmtId="0" fontId="20" fillId="2" borderId="0" xfId="0" applyFont="1" applyFill="1"/>
    <xf numFmtId="0" fontId="5" fillId="2" borderId="0" xfId="3" applyFill="1" applyBorder="1"/>
    <xf numFmtId="0" fontId="8" fillId="2" borderId="0" xfId="3" applyFont="1" applyFill="1" applyBorder="1" applyAlignment="1">
      <alignment wrapText="1"/>
    </xf>
    <xf numFmtId="0" fontId="8" fillId="2" borderId="0" xfId="3" applyFont="1" applyFill="1" applyBorder="1"/>
    <xf numFmtId="0" fontId="20" fillId="2" borderId="0" xfId="3" applyFont="1" applyFill="1" applyBorder="1"/>
    <xf numFmtId="0" fontId="21" fillId="2" borderId="0" xfId="0" applyFont="1" applyFill="1"/>
    <xf numFmtId="193" fontId="5" fillId="2" borderId="0" xfId="2" applyNumberFormat="1" applyFill="1"/>
    <xf numFmtId="0" fontId="19" fillId="2" borderId="0" xfId="0" applyFont="1" applyFill="1"/>
    <xf numFmtId="9" fontId="0" fillId="2" borderId="0" xfId="2" applyFont="1" applyFill="1"/>
    <xf numFmtId="193" fontId="0" fillId="2" borderId="0" xfId="2" applyNumberFormat="1" applyFont="1" applyFill="1"/>
    <xf numFmtId="0" fontId="25" fillId="2" borderId="0" xfId="5" applyFill="1"/>
    <xf numFmtId="9" fontId="20" fillId="0" borderId="0" xfId="2" applyFont="1" applyAlignment="1">
      <alignment vertical="center"/>
    </xf>
    <xf numFmtId="9" fontId="20" fillId="0" borderId="0" xfId="2" applyFont="1" applyAlignment="1">
      <alignment horizontal="left" vertical="center"/>
    </xf>
    <xf numFmtId="0" fontId="19" fillId="2" borderId="0" xfId="3" applyFont="1" applyFill="1"/>
    <xf numFmtId="49" fontId="19" fillId="2" borderId="0" xfId="3" applyNumberFormat="1" applyFont="1" applyFill="1"/>
    <xf numFmtId="166" fontId="19" fillId="2" borderId="0" xfId="3" applyNumberFormat="1" applyFont="1" applyFill="1"/>
    <xf numFmtId="166" fontId="20" fillId="2" borderId="0" xfId="3" applyNumberFormat="1" applyFont="1" applyFill="1" applyAlignment="1">
      <alignment vertical="center"/>
    </xf>
    <xf numFmtId="166" fontId="70" fillId="3" borderId="0" xfId="0" quotePrefix="1" applyNumberFormat="1" applyFont="1" applyFill="1"/>
    <xf numFmtId="166" fontId="70" fillId="3" borderId="0" xfId="0" quotePrefix="1" applyNumberFormat="1" applyFont="1" applyFill="1" applyAlignment="1">
      <alignment horizontal="right"/>
    </xf>
    <xf numFmtId="166" fontId="20" fillId="2" borderId="0" xfId="3" applyNumberFormat="1" applyFont="1" applyFill="1"/>
    <xf numFmtId="49" fontId="20" fillId="0" borderId="0" xfId="3" applyNumberFormat="1" applyFont="1" applyBorder="1" applyAlignment="1">
      <alignment vertical="top"/>
    </xf>
    <xf numFmtId="0" fontId="8" fillId="2" borderId="0" xfId="3" applyFont="1" applyFill="1"/>
    <xf numFmtId="1" fontId="5" fillId="2" borderId="0" xfId="3" applyNumberFormat="1" applyFont="1" applyFill="1"/>
    <xf numFmtId="166" fontId="19" fillId="2" borderId="0" xfId="0" applyNumberFormat="1" applyFont="1" applyFill="1"/>
    <xf numFmtId="0" fontId="28" fillId="2" borderId="0" xfId="3" applyFont="1" applyFill="1"/>
    <xf numFmtId="0" fontId="69" fillId="2" borderId="0" xfId="3" applyFont="1" applyFill="1"/>
    <xf numFmtId="0" fontId="5" fillId="2" borderId="0" xfId="3" applyFont="1" applyFill="1" applyAlignment="1"/>
    <xf numFmtId="166" fontId="5" fillId="2" borderId="0" xfId="3" applyNumberFormat="1" applyFill="1"/>
    <xf numFmtId="0" fontId="5" fillId="2" borderId="0" xfId="3" applyFill="1" applyAlignment="1"/>
    <xf numFmtId="192" fontId="67" fillId="2" borderId="0" xfId="5" applyNumberFormat="1" applyFont="1" applyFill="1"/>
    <xf numFmtId="0" fontId="2" fillId="2" borderId="0" xfId="5" applyFont="1" applyFill="1"/>
    <xf numFmtId="0" fontId="20" fillId="0" borderId="0" xfId="0" applyFont="1" applyBorder="1"/>
    <xf numFmtId="166" fontId="6" fillId="0" borderId="0" xfId="3" applyNumberFormat="1" applyFont="1" applyBorder="1" applyAlignment="1">
      <alignment horizontal="left"/>
    </xf>
    <xf numFmtId="166" fontId="6" fillId="0" borderId="0" xfId="0" applyNumberFormat="1" applyFont="1" applyBorder="1" applyAlignment="1">
      <alignment horizontal="left"/>
    </xf>
    <xf numFmtId="166" fontId="5" fillId="0" borderId="0" xfId="3" applyNumberFormat="1" applyFont="1" applyAlignment="1">
      <alignment vertical="center"/>
    </xf>
    <xf numFmtId="166" fontId="5" fillId="0" borderId="0" xfId="3" applyNumberFormat="1" applyFont="1" applyAlignment="1">
      <alignment horizontal="right" vertical="center"/>
    </xf>
    <xf numFmtId="49" fontId="18" fillId="2" borderId="0" xfId="0" applyNumberFormat="1" applyFont="1" applyFill="1" applyAlignment="1">
      <alignment vertical="center"/>
    </xf>
    <xf numFmtId="0" fontId="17" fillId="2" borderId="0" xfId="0" applyFont="1" applyFill="1" applyAlignment="1">
      <alignment horizontal="justify"/>
    </xf>
    <xf numFmtId="166" fontId="0" fillId="2" borderId="0" xfId="0" applyNumberFormat="1" applyFill="1"/>
    <xf numFmtId="0" fontId="17" fillId="2" borderId="0" xfId="0" applyFont="1" applyFill="1" applyAlignment="1">
      <alignment horizontal="justify" wrapText="1"/>
    </xf>
    <xf numFmtId="0" fontId="5" fillId="2" borderId="0" xfId="0" applyFont="1" applyFill="1" applyAlignment="1">
      <alignment wrapText="1"/>
    </xf>
    <xf numFmtId="0" fontId="5" fillId="2" borderId="0" xfId="0" applyFont="1" applyFill="1" applyAlignment="1"/>
    <xf numFmtId="0" fontId="0" fillId="2" borderId="0" xfId="0" applyFill="1" applyAlignment="1"/>
    <xf numFmtId="49" fontId="5" fillId="36" borderId="0" xfId="3" applyNumberFormat="1" applyFill="1"/>
    <xf numFmtId="0" fontId="5" fillId="36" borderId="0" xfId="3" applyFill="1"/>
    <xf numFmtId="49" fontId="5" fillId="36" borderId="0" xfId="3" applyNumberFormat="1" applyFont="1" applyFill="1"/>
    <xf numFmtId="0" fontId="76" fillId="2" borderId="0" xfId="3" applyFont="1" applyFill="1"/>
    <xf numFmtId="0" fontId="72" fillId="2" borderId="0" xfId="123" applyFill="1" applyAlignment="1" applyProtection="1">
      <alignment horizontal="left" vertical="top" wrapText="1"/>
    </xf>
    <xf numFmtId="0" fontId="73" fillId="2" borderId="0" xfId="3" applyFont="1" applyFill="1"/>
    <xf numFmtId="49" fontId="11" fillId="2" borderId="0" xfId="3" applyNumberFormat="1" applyFont="1" applyFill="1" applyAlignment="1">
      <alignment horizontal="right"/>
    </xf>
    <xf numFmtId="0" fontId="74" fillId="2" borderId="0" xfId="3" applyFont="1" applyFill="1"/>
    <xf numFmtId="0" fontId="74" fillId="2" borderId="0" xfId="3" applyFont="1" applyFill="1" applyAlignment="1">
      <alignment horizontal="right"/>
    </xf>
    <xf numFmtId="49" fontId="76" fillId="2" borderId="0" xfId="3" applyNumberFormat="1" applyFont="1" applyFill="1" applyAlignment="1">
      <alignment horizontal="right"/>
    </xf>
    <xf numFmtId="194" fontId="71" fillId="2" borderId="0" xfId="3" applyNumberFormat="1" applyFont="1" applyFill="1"/>
    <xf numFmtId="0" fontId="77" fillId="2" borderId="0" xfId="3" applyFont="1" applyFill="1"/>
    <xf numFmtId="194" fontId="73" fillId="2" borderId="0" xfId="3" applyNumberFormat="1" applyFont="1" applyFill="1"/>
    <xf numFmtId="0" fontId="78" fillId="2" borderId="13" xfId="3" applyFont="1" applyFill="1" applyBorder="1"/>
    <xf numFmtId="0" fontId="73" fillId="2" borderId="13" xfId="3" applyFont="1" applyFill="1" applyBorder="1"/>
    <xf numFmtId="0" fontId="79" fillId="2" borderId="0" xfId="3" applyFont="1" applyFill="1" applyBorder="1"/>
    <xf numFmtId="0" fontId="78" fillId="2" borderId="14" xfId="3" applyFont="1" applyFill="1" applyBorder="1"/>
    <xf numFmtId="0" fontId="79" fillId="2" borderId="17" xfId="3" applyFont="1" applyFill="1" applyBorder="1" applyAlignment="1">
      <alignment horizontal="center"/>
    </xf>
    <xf numFmtId="0" fontId="79" fillId="2" borderId="0" xfId="3" applyFont="1" applyFill="1" applyBorder="1" applyAlignment="1">
      <alignment horizontal="center"/>
    </xf>
    <xf numFmtId="0" fontId="79" fillId="2" borderId="21" xfId="3" applyFont="1" applyFill="1" applyBorder="1" applyAlignment="1">
      <alignment horizontal="center"/>
    </xf>
    <xf numFmtId="0" fontId="5" fillId="2" borderId="24" xfId="3" applyNumberFormat="1" applyFont="1" applyFill="1" applyBorder="1" applyAlignment="1">
      <alignment horizontal="center" vertical="center" wrapText="1"/>
    </xf>
    <xf numFmtId="0" fontId="5" fillId="2" borderId="25" xfId="3" applyNumberFormat="1" applyFont="1" applyFill="1" applyBorder="1" applyAlignment="1">
      <alignment horizontal="center" vertical="center" wrapText="1"/>
    </xf>
    <xf numFmtId="49" fontId="5" fillId="2" borderId="28" xfId="3" applyNumberFormat="1" applyFont="1" applyFill="1" applyBorder="1" applyAlignment="1">
      <alignment horizontal="left"/>
    </xf>
    <xf numFmtId="0" fontId="5" fillId="2" borderId="0" xfId="3" applyFont="1" applyFill="1" applyAlignment="1">
      <alignment horizontal="right"/>
    </xf>
    <xf numFmtId="0" fontId="79" fillId="2" borderId="31" xfId="3" applyFont="1" applyFill="1" applyBorder="1" applyAlignment="1">
      <alignment horizontal="center"/>
    </xf>
    <xf numFmtId="0" fontId="79" fillId="2" borderId="13" xfId="3" applyFont="1" applyFill="1" applyBorder="1"/>
    <xf numFmtId="0" fontId="79" fillId="2" borderId="31" xfId="3" applyFont="1" applyFill="1" applyBorder="1"/>
    <xf numFmtId="0" fontId="79" fillId="2" borderId="29" xfId="3" applyFont="1" applyFill="1" applyBorder="1" applyAlignment="1">
      <alignment horizontal="center" vertical="center"/>
    </xf>
    <xf numFmtId="0" fontId="79" fillId="2" borderId="1" xfId="3" applyFont="1" applyFill="1" applyBorder="1" applyAlignment="1">
      <alignment horizontal="center" vertical="center"/>
    </xf>
    <xf numFmtId="0" fontId="79" fillId="2" borderId="13" xfId="3" applyFont="1" applyFill="1" applyBorder="1" applyAlignment="1">
      <alignment horizontal="center" vertical="center"/>
    </xf>
    <xf numFmtId="0" fontId="79" fillId="2" borderId="15" xfId="3" applyFont="1" applyFill="1" applyBorder="1" applyAlignment="1">
      <alignment horizontal="center"/>
    </xf>
    <xf numFmtId="0" fontId="78" fillId="2" borderId="0" xfId="3" applyFont="1" applyFill="1" applyBorder="1" applyAlignment="1">
      <alignment horizontal="center"/>
    </xf>
    <xf numFmtId="0" fontId="78" fillId="2" borderId="27" xfId="3" applyFont="1" applyFill="1" applyBorder="1" applyAlignment="1">
      <alignment horizontal="center"/>
    </xf>
    <xf numFmtId="0" fontId="78" fillId="2" borderId="0" xfId="3" applyFont="1" applyFill="1" applyBorder="1" applyAlignment="1">
      <alignment horizontal="center" vertical="center"/>
    </xf>
    <xf numFmtId="0" fontId="78" fillId="2" borderId="0" xfId="3" applyFont="1" applyFill="1"/>
    <xf numFmtId="0" fontId="79" fillId="2" borderId="0" xfId="3" quotePrefix="1" applyFont="1" applyFill="1" applyBorder="1" applyAlignment="1">
      <alignment horizontal="center"/>
    </xf>
    <xf numFmtId="0" fontId="79" fillId="2" borderId="27" xfId="3" applyFont="1" applyFill="1" applyBorder="1" applyAlignment="1">
      <alignment horizontal="center"/>
    </xf>
    <xf numFmtId="194" fontId="79" fillId="2" borderId="0" xfId="3" applyNumberFormat="1" applyFont="1" applyFill="1"/>
    <xf numFmtId="195" fontId="79" fillId="2" borderId="0" xfId="3" applyNumberFormat="1" applyFont="1" applyFill="1"/>
    <xf numFmtId="196" fontId="79" fillId="2" borderId="0" xfId="3" applyNumberFormat="1" applyFont="1" applyFill="1"/>
    <xf numFmtId="197" fontId="79" fillId="2" borderId="0" xfId="3" applyNumberFormat="1" applyFont="1" applyFill="1"/>
    <xf numFmtId="0" fontId="80" fillId="2" borderId="0" xfId="3" applyFont="1" applyFill="1"/>
    <xf numFmtId="0" fontId="79" fillId="2" borderId="0" xfId="3" applyFont="1" applyFill="1" applyBorder="1" applyAlignment="1">
      <alignment horizontal="left"/>
    </xf>
    <xf numFmtId="0" fontId="79" fillId="2" borderId="27" xfId="3" applyFont="1" applyFill="1" applyBorder="1" applyAlignment="1">
      <alignment horizontal="left"/>
    </xf>
    <xf numFmtId="49" fontId="71" fillId="2" borderId="0" xfId="3" applyNumberFormat="1" applyFont="1" applyFill="1" applyAlignment="1">
      <alignment horizontal="right"/>
    </xf>
    <xf numFmtId="0" fontId="71" fillId="2" borderId="0" xfId="3" applyFont="1" applyFill="1"/>
    <xf numFmtId="198" fontId="79" fillId="2" borderId="0" xfId="3" applyNumberFormat="1" applyFont="1" applyFill="1" applyBorder="1"/>
    <xf numFmtId="198" fontId="79" fillId="2" borderId="0" xfId="3" applyNumberFormat="1" applyFont="1" applyFill="1"/>
    <xf numFmtId="199" fontId="79" fillId="2" borderId="0" xfId="3" applyNumberFormat="1" applyFont="1" applyFill="1"/>
    <xf numFmtId="198" fontId="79" fillId="2" borderId="26" xfId="3" applyNumberFormat="1" applyFont="1" applyFill="1" applyBorder="1"/>
    <xf numFmtId="49" fontId="5" fillId="2" borderId="0" xfId="3" applyNumberFormat="1" applyFont="1" applyFill="1" applyAlignment="1">
      <alignment horizontal="left"/>
    </xf>
    <xf numFmtId="49" fontId="81" fillId="2" borderId="0" xfId="3" applyNumberFormat="1" applyFont="1" applyFill="1" applyAlignment="1">
      <alignment horizontal="left"/>
    </xf>
    <xf numFmtId="166" fontId="79" fillId="2" borderId="0" xfId="3" applyNumberFormat="1" applyFont="1" applyFill="1"/>
    <xf numFmtId="0" fontId="79" fillId="2" borderId="0" xfId="3" applyFont="1" applyFill="1" applyBorder="1" applyAlignment="1">
      <alignment horizontal="right"/>
    </xf>
    <xf numFmtId="0" fontId="78" fillId="2" borderId="27" xfId="3" applyFont="1" applyFill="1" applyBorder="1" applyAlignment="1">
      <alignment horizontal="right"/>
    </xf>
    <xf numFmtId="0" fontId="79" fillId="2" borderId="0" xfId="3" applyFont="1" applyFill="1"/>
    <xf numFmtId="200" fontId="79" fillId="2" borderId="0" xfId="3" applyNumberFormat="1" applyFont="1" applyFill="1" applyAlignment="1">
      <alignment horizontal="center"/>
    </xf>
    <xf numFmtId="0" fontId="73" fillId="2" borderId="15" xfId="3" applyFont="1" applyFill="1" applyBorder="1" applyAlignment="1">
      <alignment vertical="center"/>
    </xf>
    <xf numFmtId="0" fontId="73" fillId="2" borderId="12" xfId="3" applyFont="1" applyFill="1" applyBorder="1" applyAlignment="1">
      <alignment vertical="center"/>
    </xf>
    <xf numFmtId="0" fontId="73" fillId="2" borderId="12" xfId="3" applyFont="1" applyFill="1" applyBorder="1"/>
    <xf numFmtId="197" fontId="79" fillId="2" borderId="16" xfId="3" applyNumberFormat="1" applyFont="1" applyFill="1" applyBorder="1"/>
    <xf numFmtId="0" fontId="73" fillId="2" borderId="0" xfId="3" applyFont="1" applyFill="1" applyBorder="1"/>
    <xf numFmtId="0" fontId="20" fillId="2" borderId="0" xfId="3" quotePrefix="1" applyFont="1" applyFill="1" applyBorder="1" applyAlignment="1">
      <alignment horizontal="center"/>
    </xf>
    <xf numFmtId="0" fontId="20" fillId="2" borderId="27" xfId="3" applyFont="1" applyFill="1" applyBorder="1" applyAlignment="1">
      <alignment horizontal="center"/>
    </xf>
    <xf numFmtId="194" fontId="20" fillId="2" borderId="0" xfId="3" applyNumberFormat="1" applyFont="1" applyFill="1"/>
    <xf numFmtId="195" fontId="20" fillId="2" borderId="0" xfId="3" applyNumberFormat="1" applyFont="1" applyFill="1"/>
    <xf numFmtId="196" fontId="20" fillId="2" borderId="0" xfId="3" applyNumberFormat="1" applyFont="1" applyFill="1"/>
    <xf numFmtId="197" fontId="20" fillId="2" borderId="0" xfId="3" applyNumberFormat="1" applyFont="1" applyFill="1"/>
    <xf numFmtId="0" fontId="24" fillId="2" borderId="0" xfId="3" applyFont="1" applyFill="1" applyAlignment="1">
      <alignment vertical="top"/>
    </xf>
    <xf numFmtId="0" fontId="68" fillId="2" borderId="0" xfId="3" applyFont="1" applyFill="1" applyAlignment="1">
      <alignment wrapText="1"/>
    </xf>
    <xf numFmtId="14" fontId="5" fillId="2" borderId="0" xfId="3" applyNumberFormat="1" applyFill="1"/>
    <xf numFmtId="193" fontId="1" fillId="2" borderId="0" xfId="2" applyNumberFormat="1" applyFont="1" applyFill="1" applyAlignment="1">
      <alignment wrapText="1"/>
    </xf>
    <xf numFmtId="1" fontId="5" fillId="2" borderId="0" xfId="1" applyNumberFormat="1" applyFont="1" applyFill="1" applyAlignment="1">
      <alignment vertical="top" wrapText="1"/>
    </xf>
    <xf numFmtId="9" fontId="0" fillId="2" borderId="0" xfId="2" applyNumberFormat="1" applyFont="1" applyFill="1"/>
    <xf numFmtId="1" fontId="11" fillId="2" borderId="0" xfId="3" applyNumberFormat="1" applyFont="1" applyFill="1" applyAlignment="1">
      <alignment vertical="top" wrapText="1"/>
    </xf>
    <xf numFmtId="193" fontId="5" fillId="2" borderId="0" xfId="3" applyNumberFormat="1" applyFill="1"/>
    <xf numFmtId="166" fontId="0" fillId="2" borderId="0" xfId="2" applyNumberFormat="1" applyFont="1" applyFill="1"/>
    <xf numFmtId="9" fontId="5" fillId="2" borderId="0" xfId="3" applyNumberFormat="1" applyFill="1"/>
    <xf numFmtId="0" fontId="5" fillId="2" borderId="0" xfId="3" applyFill="1"/>
    <xf numFmtId="0" fontId="28" fillId="2" borderId="0" xfId="0" applyFont="1" applyFill="1"/>
    <xf numFmtId="0" fontId="82" fillId="2" borderId="0" xfId="0" applyFont="1" applyFill="1"/>
    <xf numFmtId="171" fontId="29" fillId="2" borderId="0" xfId="0" applyNumberFormat="1" applyFont="1" applyFill="1"/>
    <xf numFmtId="0" fontId="26" fillId="2" borderId="0" xfId="0" applyFont="1" applyFill="1"/>
    <xf numFmtId="0" fontId="0" fillId="2" borderId="0" xfId="0" applyFont="1" applyFill="1"/>
    <xf numFmtId="0" fontId="27" fillId="2" borderId="0" xfId="0" applyFont="1" applyFill="1"/>
    <xf numFmtId="0" fontId="17" fillId="2" borderId="0" xfId="0" quotePrefix="1" applyFont="1" applyFill="1" applyAlignment="1">
      <alignment horizontal="justify"/>
    </xf>
    <xf numFmtId="0" fontId="17" fillId="2" borderId="0" xfId="0" applyFont="1" applyFill="1"/>
    <xf numFmtId="0" fontId="15" fillId="2" borderId="0" xfId="0" applyFont="1" applyFill="1"/>
    <xf numFmtId="171" fontId="0" fillId="2" borderId="0" xfId="0" applyNumberFormat="1" applyFill="1"/>
    <xf numFmtId="201" fontId="29" fillId="2" borderId="0" xfId="0" applyNumberFormat="1" applyFont="1" applyFill="1"/>
    <xf numFmtId="202" fontId="0" fillId="2" borderId="0" xfId="0" applyNumberFormat="1" applyFill="1" applyAlignment="1"/>
    <xf numFmtId="0" fontId="79" fillId="2" borderId="0" xfId="3" applyFont="1" applyFill="1" applyBorder="1" applyAlignment="1">
      <alignment horizontal="right"/>
    </xf>
    <xf numFmtId="0" fontId="5" fillId="2" borderId="27" xfId="3" applyFill="1" applyBorder="1" applyAlignment="1">
      <alignment horizontal="right"/>
    </xf>
    <xf numFmtId="0" fontId="78" fillId="2" borderId="27" xfId="3" applyFont="1" applyFill="1" applyBorder="1" applyAlignment="1">
      <alignment horizontal="right"/>
    </xf>
    <xf numFmtId="0" fontId="79" fillId="2" borderId="27" xfId="3" applyFont="1" applyFill="1" applyBorder="1" applyAlignment="1">
      <alignment horizontal="right"/>
    </xf>
    <xf numFmtId="0" fontId="73" fillId="2" borderId="15" xfId="3" applyFont="1" applyFill="1" applyBorder="1" applyAlignment="1">
      <alignment horizontal="center" vertical="center"/>
    </xf>
    <xf numFmtId="0" fontId="73" fillId="2" borderId="12" xfId="3" applyFont="1" applyFill="1" applyBorder="1" applyAlignment="1">
      <alignment horizontal="center" vertical="center"/>
    </xf>
    <xf numFmtId="0" fontId="73" fillId="2" borderId="16" xfId="3" applyFont="1" applyFill="1" applyBorder="1" applyAlignment="1">
      <alignment horizontal="center" vertical="center"/>
    </xf>
    <xf numFmtId="0" fontId="79" fillId="2" borderId="15" xfId="3" applyFont="1" applyFill="1" applyBorder="1" applyAlignment="1">
      <alignment horizontal="center"/>
    </xf>
    <xf numFmtId="0" fontId="79" fillId="2" borderId="12" xfId="3" applyFont="1" applyFill="1" applyBorder="1" applyAlignment="1">
      <alignment horizontal="center"/>
    </xf>
    <xf numFmtId="0" fontId="79" fillId="2" borderId="16" xfId="3" applyFont="1" applyFill="1" applyBorder="1" applyAlignment="1">
      <alignment horizontal="center"/>
    </xf>
    <xf numFmtId="0" fontId="5" fillId="2" borderId="18" xfId="3" applyNumberFormat="1" applyFont="1" applyFill="1" applyBorder="1" applyAlignment="1">
      <alignment horizontal="center" vertical="center" wrapText="1"/>
    </xf>
    <xf numFmtId="0" fontId="5" fillId="2" borderId="23" xfId="3" applyNumberFormat="1" applyFont="1" applyFill="1" applyBorder="1" applyAlignment="1">
      <alignment horizontal="left" vertical="center" wrapText="1"/>
    </xf>
    <xf numFmtId="0" fontId="5" fillId="2" borderId="19" xfId="3" applyNumberFormat="1" applyFont="1" applyFill="1" applyBorder="1" applyAlignment="1">
      <alignment horizontal="center" vertical="center" wrapText="1"/>
    </xf>
    <xf numFmtId="0" fontId="5" fillId="2" borderId="20" xfId="3" applyNumberFormat="1" applyFont="1" applyFill="1" applyBorder="1" applyAlignment="1">
      <alignment horizontal="left" vertical="center" wrapText="1"/>
    </xf>
    <xf numFmtId="0" fontId="79" fillId="2" borderId="14" xfId="3" applyFont="1" applyFill="1" applyBorder="1" applyAlignment="1">
      <alignment horizontal="center" vertical="center"/>
    </xf>
    <xf numFmtId="0" fontId="79" fillId="2" borderId="4" xfId="3" applyFont="1" applyFill="1" applyBorder="1" applyAlignment="1">
      <alignment horizontal="center" vertical="center"/>
    </xf>
    <xf numFmtId="0" fontId="79" fillId="2" borderId="26" xfId="3" applyFont="1" applyFill="1" applyBorder="1" applyAlignment="1">
      <alignment horizontal="center" vertical="center"/>
    </xf>
    <xf numFmtId="0" fontId="79" fillId="2" borderId="0" xfId="3" applyFont="1" applyFill="1" applyBorder="1" applyAlignment="1">
      <alignment horizontal="center" vertical="center"/>
    </xf>
    <xf numFmtId="0" fontId="79" fillId="2" borderId="29" xfId="3" applyFont="1" applyFill="1" applyBorder="1" applyAlignment="1">
      <alignment horizontal="center" vertical="center"/>
    </xf>
    <xf numFmtId="0" fontId="79" fillId="2" borderId="13" xfId="3" applyFont="1" applyFill="1" applyBorder="1" applyAlignment="1">
      <alignment horizontal="center" vertical="center"/>
    </xf>
    <xf numFmtId="0" fontId="79" fillId="2" borderId="22" xfId="3" applyFont="1" applyFill="1" applyBorder="1" applyAlignment="1">
      <alignment horizontal="center" vertical="center"/>
    </xf>
    <xf numFmtId="0" fontId="79" fillId="2" borderId="27" xfId="3" applyFont="1" applyFill="1" applyBorder="1" applyAlignment="1">
      <alignment horizontal="center" vertical="center"/>
    </xf>
    <xf numFmtId="0" fontId="79" fillId="2" borderId="30" xfId="3" applyFont="1" applyFill="1" applyBorder="1" applyAlignment="1">
      <alignment horizontal="center" vertical="center"/>
    </xf>
    <xf numFmtId="0" fontId="5" fillId="2" borderId="0" xfId="3" applyFont="1" applyFill="1" applyAlignment="1">
      <alignment horizontal="left" vertical="top" wrapText="1"/>
    </xf>
    <xf numFmtId="0" fontId="5" fillId="2" borderId="0" xfId="3" applyFill="1"/>
    <xf numFmtId="0" fontId="75" fillId="2" borderId="0" xfId="3" applyFont="1" applyFill="1" applyAlignment="1">
      <alignment horizontal="center"/>
    </xf>
  </cellXfs>
  <cellStyles count="124">
    <cellStyle name="0mitP" xfId="11"/>
    <cellStyle name="0ohneP" xfId="12"/>
    <cellStyle name="10mitP" xfId="13"/>
    <cellStyle name="10mitP 2" xfId="14"/>
    <cellStyle name="12mitP" xfId="15"/>
    <cellStyle name="12ohneP" xfId="16"/>
    <cellStyle name="13mitP" xfId="17"/>
    <cellStyle name="1mitP" xfId="18"/>
    <cellStyle name="1ohneP" xfId="19"/>
    <cellStyle name="20% - Accent1" xfId="20"/>
    <cellStyle name="20% - Accent2" xfId="21"/>
    <cellStyle name="20% - Accent3" xfId="22"/>
    <cellStyle name="20% - Accent4" xfId="23"/>
    <cellStyle name="20% - Accent5" xfId="24"/>
    <cellStyle name="20% - Accent6" xfId="25"/>
    <cellStyle name="20% - Akzent1" xfId="26"/>
    <cellStyle name="20% - Akzent2" xfId="27"/>
    <cellStyle name="20% - Akzent3" xfId="28"/>
    <cellStyle name="20% - Akzent4" xfId="29"/>
    <cellStyle name="20% - Akzent5" xfId="30"/>
    <cellStyle name="20% - Akzent6" xfId="31"/>
    <cellStyle name="2mitP" xfId="32"/>
    <cellStyle name="2ohneP" xfId="33"/>
    <cellStyle name="3mitP" xfId="34"/>
    <cellStyle name="3mitP 2" xfId="35"/>
    <cellStyle name="3ohneP" xfId="36"/>
    <cellStyle name="40% - Accent1" xfId="37"/>
    <cellStyle name="40% - Accent2" xfId="38"/>
    <cellStyle name="40% - Accent3" xfId="39"/>
    <cellStyle name="40% - Accent4" xfId="40"/>
    <cellStyle name="40% - Accent5" xfId="41"/>
    <cellStyle name="40% - Accent6" xfId="42"/>
    <cellStyle name="40% - Akzent1" xfId="43"/>
    <cellStyle name="40% - Akzent2" xfId="44"/>
    <cellStyle name="40% - Akzent3" xfId="45"/>
    <cellStyle name="40% - Akzent4" xfId="46"/>
    <cellStyle name="40% - Akzent5" xfId="47"/>
    <cellStyle name="40% - Akzent6" xfId="48"/>
    <cellStyle name="4mitP" xfId="49"/>
    <cellStyle name="4ohneP" xfId="50"/>
    <cellStyle name="60% - Accent1" xfId="51"/>
    <cellStyle name="60% - Accent2" xfId="52"/>
    <cellStyle name="60% - Accent3" xfId="53"/>
    <cellStyle name="60% - Accent4" xfId="54"/>
    <cellStyle name="60% - Accent5" xfId="55"/>
    <cellStyle name="60% - Accent6" xfId="56"/>
    <cellStyle name="60% - Akzent1" xfId="57"/>
    <cellStyle name="60% - Akzent2" xfId="58"/>
    <cellStyle name="60% - Akzent3" xfId="59"/>
    <cellStyle name="60% - Akzent4" xfId="60"/>
    <cellStyle name="60% - Akzent5" xfId="61"/>
    <cellStyle name="60% - Akzent6" xfId="62"/>
    <cellStyle name="6mitP" xfId="63"/>
    <cellStyle name="6mitP 2" xfId="64"/>
    <cellStyle name="6ohneP" xfId="65"/>
    <cellStyle name="7mitP" xfId="66"/>
    <cellStyle name="7mitP 2" xfId="67"/>
    <cellStyle name="9mitP" xfId="68"/>
    <cellStyle name="9ohneP" xfId="69"/>
    <cellStyle name="Accent1" xfId="70"/>
    <cellStyle name="Accent2" xfId="71"/>
    <cellStyle name="Accent3" xfId="72"/>
    <cellStyle name="Accent4" xfId="73"/>
    <cellStyle name="Accent5" xfId="74"/>
    <cellStyle name="Accent6" xfId="75"/>
    <cellStyle name="Bad" xfId="76"/>
    <cellStyle name="BvDAddIn_Percentage" xfId="77"/>
    <cellStyle name="Calculation" xfId="78"/>
    <cellStyle name="Check Cell" xfId="79"/>
    <cellStyle name="Comma_Sheet1" xfId="80"/>
    <cellStyle name="Detail ligne" xfId="81"/>
    <cellStyle name="Euro" xfId="4"/>
    <cellStyle name="Explanatory Text" xfId="82"/>
    <cellStyle name="Fuss" xfId="83"/>
    <cellStyle name="Good" xfId="84"/>
    <cellStyle name="Heading 1" xfId="85"/>
    <cellStyle name="Heading 2" xfId="86"/>
    <cellStyle name="Heading 3" xfId="87"/>
    <cellStyle name="Heading 4" xfId="88"/>
    <cellStyle name="Hyperlink 2" xfId="89"/>
    <cellStyle name="Identification requete" xfId="90"/>
    <cellStyle name="Input" xfId="91"/>
    <cellStyle name="Komma" xfId="1" builtinId="3"/>
    <cellStyle name="Komma 2" xfId="6"/>
    <cellStyle name="Ligne détail" xfId="92"/>
    <cellStyle name="Link 2" xfId="123"/>
    <cellStyle name="Linked Cell" xfId="93"/>
    <cellStyle name="MEV1" xfId="94"/>
    <cellStyle name="MEV2" xfId="95"/>
    <cellStyle name="mitP" xfId="96"/>
    <cellStyle name="Normal_1.11" xfId="97"/>
    <cellStyle name="Note" xfId="98"/>
    <cellStyle name="ohneP" xfId="99"/>
    <cellStyle name="Output" xfId="100"/>
    <cellStyle name="Prozent" xfId="2" builtinId="5"/>
    <cellStyle name="Prozent 2" xfId="7"/>
    <cellStyle name="Prozent 3" xfId="101"/>
    <cellStyle name="Standard" xfId="0" builtinId="0"/>
    <cellStyle name="Standard 2" xfId="3"/>
    <cellStyle name="Standard 2 2" xfId="8"/>
    <cellStyle name="Standard 2 3" xfId="102"/>
    <cellStyle name="Standard 3" xfId="5"/>
    <cellStyle name="Standard 4" xfId="9"/>
    <cellStyle name="Standard 5" xfId="10"/>
    <cellStyle name="Title" xfId="103"/>
    <cellStyle name="Titre colonne" xfId="104"/>
    <cellStyle name="Titre colonnes" xfId="105"/>
    <cellStyle name="Titre general" xfId="106"/>
    <cellStyle name="Titre général" xfId="107"/>
    <cellStyle name="Titre ligne" xfId="108"/>
    <cellStyle name="Titre lignes" xfId="109"/>
    <cellStyle name="Titre tableau" xfId="110"/>
    <cellStyle name="Total" xfId="111"/>
    <cellStyle name="Total intermediaire" xfId="112"/>
    <cellStyle name="Total intermediaire 0" xfId="113"/>
    <cellStyle name="Total intermediaire 1" xfId="114"/>
    <cellStyle name="Total intermediaire 2" xfId="115"/>
    <cellStyle name="Total intermediaire 3" xfId="116"/>
    <cellStyle name="Total intermediaire 4" xfId="117"/>
    <cellStyle name="Total intermediaire_EU_September" xfId="118"/>
    <cellStyle name="Total tableau" xfId="119"/>
    <cellStyle name="Total_Popprojectiontotal" xfId="120"/>
    <cellStyle name="Undefiniert" xfId="121"/>
    <cellStyle name="Warning Text" xfId="12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08200"/>
      <rgbColor rgb="000E3C8A"/>
      <rgbColor rgb="00E6460F"/>
      <rgbColor rgb="00ABABAB"/>
      <rgbColor rgb="00707172"/>
      <rgbColor rgb="00DFDEDD"/>
      <rgbColor rgb="00F08200"/>
      <rgbColor rgb="000E3C8A"/>
      <rgbColor rgb="00F08200"/>
      <rgbColor rgb="000E3C8A"/>
      <rgbColor rgb="00E6460F"/>
      <rgbColor rgb="00ABABAB"/>
      <rgbColor rgb="00707172"/>
      <rgbColor rgb="00DFDEDD"/>
      <rgbColor rgb="00F08200"/>
      <rgbColor rgb="000E3C8A"/>
      <rgbColor rgb="0000CCFF"/>
      <rgbColor rgb="00707172"/>
      <rgbColor rgb="00ABABAB"/>
      <rgbColor rgb="00E6460F"/>
      <rgbColor rgb="00DFDEDD"/>
      <rgbColor rgb="00F08200"/>
      <rgbColor rgb="00FFFFFF"/>
      <rgbColor rgb="000E3C8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BABAB"/>
      <color rgb="FFE6460F"/>
      <color rgb="FFF08200"/>
      <color rgb="FFDFDEDD"/>
      <color rgb="FF707172"/>
      <color rgb="FFFFCC00"/>
      <color rgb="FF0E3C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externalLink" Target="externalLinks/externalLink1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823529411764705E-2"/>
          <c:y val="5.3763629044960536E-2"/>
          <c:w val="0.93529411764705883"/>
          <c:h val="0.7813647421200931"/>
        </c:manualLayout>
      </c:layout>
      <c:lineChart>
        <c:grouping val="standard"/>
        <c:varyColors val="0"/>
        <c:ser>
          <c:idx val="0"/>
          <c:order val="0"/>
          <c:tx>
            <c:v>Saldo der aktuellen Lage</c:v>
          </c:tx>
          <c:spPr>
            <a:ln w="25400">
              <a:solidFill>
                <a:srgbClr val="F08200"/>
              </a:solidFill>
              <a:prstDash val="solid"/>
            </a:ln>
          </c:spPr>
          <c:marker>
            <c:symbol val="none"/>
          </c:marker>
          <c:cat>
            <c:strRef>
              <c:f>'Seite 4'!$A$13:$A$52</c:f>
              <c:strCache>
                <c:ptCount val="40"/>
                <c:pt idx="0">
                  <c:v>2000</c:v>
                </c:pt>
                <c:pt idx="1">
                  <c:v>Herbst 00</c:v>
                </c:pt>
                <c:pt idx="2">
                  <c:v>2001</c:v>
                </c:pt>
                <c:pt idx="3">
                  <c:v>Herbst 01</c:v>
                </c:pt>
                <c:pt idx="4">
                  <c:v>2002</c:v>
                </c:pt>
                <c:pt idx="5">
                  <c:v>Herbst 02</c:v>
                </c:pt>
                <c:pt idx="6">
                  <c:v>2003</c:v>
                </c:pt>
                <c:pt idx="7">
                  <c:v>Herbst 03</c:v>
                </c:pt>
                <c:pt idx="8">
                  <c:v>2004</c:v>
                </c:pt>
                <c:pt idx="9">
                  <c:v>Herbst 04</c:v>
                </c:pt>
                <c:pt idx="10">
                  <c:v>2005</c:v>
                </c:pt>
                <c:pt idx="11">
                  <c:v>Herbst 05</c:v>
                </c:pt>
                <c:pt idx="12">
                  <c:v>2006</c:v>
                </c:pt>
                <c:pt idx="13">
                  <c:v>Herbst 06</c:v>
                </c:pt>
                <c:pt idx="14">
                  <c:v>2007</c:v>
                </c:pt>
                <c:pt idx="15">
                  <c:v>Herbst 07</c:v>
                </c:pt>
                <c:pt idx="16">
                  <c:v>2008</c:v>
                </c:pt>
                <c:pt idx="17">
                  <c:v>Herbst 08</c:v>
                </c:pt>
                <c:pt idx="18">
                  <c:v>2009</c:v>
                </c:pt>
                <c:pt idx="19">
                  <c:v>Herbst 09</c:v>
                </c:pt>
                <c:pt idx="20">
                  <c:v>2010</c:v>
                </c:pt>
                <c:pt idx="21">
                  <c:v>Herbst 10</c:v>
                </c:pt>
                <c:pt idx="22">
                  <c:v>2011</c:v>
                </c:pt>
                <c:pt idx="23">
                  <c:v>Herbst 11</c:v>
                </c:pt>
                <c:pt idx="24">
                  <c:v>2012</c:v>
                </c:pt>
                <c:pt idx="25">
                  <c:v>Herbst 12</c:v>
                </c:pt>
                <c:pt idx="26">
                  <c:v>2013</c:v>
                </c:pt>
                <c:pt idx="27">
                  <c:v>Herbst 13</c:v>
                </c:pt>
                <c:pt idx="28">
                  <c:v>2014</c:v>
                </c:pt>
                <c:pt idx="29">
                  <c:v>Herbst 14</c:v>
                </c:pt>
                <c:pt idx="30">
                  <c:v>2015</c:v>
                </c:pt>
                <c:pt idx="31">
                  <c:v>Herbst 15</c:v>
                </c:pt>
                <c:pt idx="32">
                  <c:v>2016</c:v>
                </c:pt>
                <c:pt idx="33">
                  <c:v>Herbst 16</c:v>
                </c:pt>
                <c:pt idx="34">
                  <c:v>2017</c:v>
                </c:pt>
                <c:pt idx="35">
                  <c:v>Herbst 17</c:v>
                </c:pt>
                <c:pt idx="36">
                  <c:v>2018</c:v>
                </c:pt>
                <c:pt idx="37">
                  <c:v>Herbst 18</c:v>
                </c:pt>
                <c:pt idx="38">
                  <c:v>2019</c:v>
                </c:pt>
                <c:pt idx="39">
                  <c:v>Herbst 19</c:v>
                </c:pt>
              </c:strCache>
            </c:strRef>
          </c:cat>
          <c:val>
            <c:numRef>
              <c:f>'Seite 4'!$D$13:$D$52</c:f>
              <c:numCache>
                <c:formatCode>_-* #,##0.0\ _€_-;\-* #,##0.0\ _€_-;_-* "-"??\ _€_-;_-@_-</c:formatCode>
                <c:ptCount val="40"/>
                <c:pt idx="0">
                  <c:v>29.100000000000009</c:v>
                </c:pt>
                <c:pt idx="1">
                  <c:v>31.699999999999996</c:v>
                </c:pt>
                <c:pt idx="2">
                  <c:v>33.5</c:v>
                </c:pt>
                <c:pt idx="3">
                  <c:v>23.9</c:v>
                </c:pt>
                <c:pt idx="4">
                  <c:v>8.7999999999999972</c:v>
                </c:pt>
                <c:pt idx="5">
                  <c:v>-2.1000000000000014</c:v>
                </c:pt>
                <c:pt idx="6">
                  <c:v>-5.2000000000000028</c:v>
                </c:pt>
                <c:pt idx="7">
                  <c:v>10.299999999999997</c:v>
                </c:pt>
                <c:pt idx="8">
                  <c:v>22.6</c:v>
                </c:pt>
                <c:pt idx="9">
                  <c:v>30.300000000000004</c:v>
                </c:pt>
                <c:pt idx="10">
                  <c:v>31.300000000000004</c:v>
                </c:pt>
                <c:pt idx="11">
                  <c:v>31.799999999999997</c:v>
                </c:pt>
                <c:pt idx="12">
                  <c:v>47.800000000000004</c:v>
                </c:pt>
                <c:pt idx="13">
                  <c:v>62.199999999999996</c:v>
                </c:pt>
                <c:pt idx="14">
                  <c:v>68.900000000000006</c:v>
                </c:pt>
                <c:pt idx="15">
                  <c:v>69.3</c:v>
                </c:pt>
                <c:pt idx="16">
                  <c:v>69.7</c:v>
                </c:pt>
                <c:pt idx="17">
                  <c:v>52.7</c:v>
                </c:pt>
                <c:pt idx="18">
                  <c:v>5.7000000000000028</c:v>
                </c:pt>
                <c:pt idx="19">
                  <c:v>14.000000000000007</c:v>
                </c:pt>
                <c:pt idx="20">
                  <c:v>32.1</c:v>
                </c:pt>
                <c:pt idx="21">
                  <c:v>61.2</c:v>
                </c:pt>
                <c:pt idx="22">
                  <c:v>73</c:v>
                </c:pt>
                <c:pt idx="23">
                  <c:v>72.8</c:v>
                </c:pt>
                <c:pt idx="24">
                  <c:v>73.5</c:v>
                </c:pt>
                <c:pt idx="25">
                  <c:v>60</c:v>
                </c:pt>
                <c:pt idx="26">
                  <c:v>64.5</c:v>
                </c:pt>
                <c:pt idx="27">
                  <c:v>66.599999999999994</c:v>
                </c:pt>
                <c:pt idx="28">
                  <c:v>76</c:v>
                </c:pt>
                <c:pt idx="29">
                  <c:v>68.400000000000006</c:v>
                </c:pt>
                <c:pt idx="30">
                  <c:v>71.8</c:v>
                </c:pt>
                <c:pt idx="31">
                  <c:v>68.3</c:v>
                </c:pt>
                <c:pt idx="32">
                  <c:v>69</c:v>
                </c:pt>
                <c:pt idx="33">
                  <c:v>74</c:v>
                </c:pt>
                <c:pt idx="34">
                  <c:v>77.099999999999994</c:v>
                </c:pt>
                <c:pt idx="35">
                  <c:v>81</c:v>
                </c:pt>
                <c:pt idx="36">
                  <c:v>84.6</c:v>
                </c:pt>
                <c:pt idx="37">
                  <c:v>79.300000000000011</c:v>
                </c:pt>
                <c:pt idx="38">
                  <c:v>73.599999999999994</c:v>
                </c:pt>
                <c:pt idx="39">
                  <c:v>61.800000000000011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5-4A97-BC2A-DEEE8A0B50D2}"/>
            </c:ext>
          </c:extLst>
        </c:ser>
        <c:ser>
          <c:idx val="1"/>
          <c:order val="1"/>
          <c:tx>
            <c:v>Saldo der Erwartungen</c:v>
          </c:tx>
          <c:spPr>
            <a:ln w="25400">
              <a:solidFill>
                <a:srgbClr val="0E3C8A"/>
              </a:solidFill>
              <a:prstDash val="solid"/>
            </a:ln>
          </c:spPr>
          <c:marker>
            <c:symbol val="none"/>
          </c:marker>
          <c:cat>
            <c:strRef>
              <c:f>'Seite 4'!$A$13:$A$52</c:f>
              <c:strCache>
                <c:ptCount val="40"/>
                <c:pt idx="0">
                  <c:v>2000</c:v>
                </c:pt>
                <c:pt idx="1">
                  <c:v>Herbst 00</c:v>
                </c:pt>
                <c:pt idx="2">
                  <c:v>2001</c:v>
                </c:pt>
                <c:pt idx="3">
                  <c:v>Herbst 01</c:v>
                </c:pt>
                <c:pt idx="4">
                  <c:v>2002</c:v>
                </c:pt>
                <c:pt idx="5">
                  <c:v>Herbst 02</c:v>
                </c:pt>
                <c:pt idx="6">
                  <c:v>2003</c:v>
                </c:pt>
                <c:pt idx="7">
                  <c:v>Herbst 03</c:v>
                </c:pt>
                <c:pt idx="8">
                  <c:v>2004</c:v>
                </c:pt>
                <c:pt idx="9">
                  <c:v>Herbst 04</c:v>
                </c:pt>
                <c:pt idx="10">
                  <c:v>2005</c:v>
                </c:pt>
                <c:pt idx="11">
                  <c:v>Herbst 05</c:v>
                </c:pt>
                <c:pt idx="12">
                  <c:v>2006</c:v>
                </c:pt>
                <c:pt idx="13">
                  <c:v>Herbst 06</c:v>
                </c:pt>
                <c:pt idx="14">
                  <c:v>2007</c:v>
                </c:pt>
                <c:pt idx="15">
                  <c:v>Herbst 07</c:v>
                </c:pt>
                <c:pt idx="16">
                  <c:v>2008</c:v>
                </c:pt>
                <c:pt idx="17">
                  <c:v>Herbst 08</c:v>
                </c:pt>
                <c:pt idx="18">
                  <c:v>2009</c:v>
                </c:pt>
                <c:pt idx="19">
                  <c:v>Herbst 09</c:v>
                </c:pt>
                <c:pt idx="20">
                  <c:v>2010</c:v>
                </c:pt>
                <c:pt idx="21">
                  <c:v>Herbst 10</c:v>
                </c:pt>
                <c:pt idx="22">
                  <c:v>2011</c:v>
                </c:pt>
                <c:pt idx="23">
                  <c:v>Herbst 11</c:v>
                </c:pt>
                <c:pt idx="24">
                  <c:v>2012</c:v>
                </c:pt>
                <c:pt idx="25">
                  <c:v>Herbst 12</c:v>
                </c:pt>
                <c:pt idx="26">
                  <c:v>2013</c:v>
                </c:pt>
                <c:pt idx="27">
                  <c:v>Herbst 13</c:v>
                </c:pt>
                <c:pt idx="28">
                  <c:v>2014</c:v>
                </c:pt>
                <c:pt idx="29">
                  <c:v>Herbst 14</c:v>
                </c:pt>
                <c:pt idx="30">
                  <c:v>2015</c:v>
                </c:pt>
                <c:pt idx="31">
                  <c:v>Herbst 15</c:v>
                </c:pt>
                <c:pt idx="32">
                  <c:v>2016</c:v>
                </c:pt>
                <c:pt idx="33">
                  <c:v>Herbst 16</c:v>
                </c:pt>
                <c:pt idx="34">
                  <c:v>2017</c:v>
                </c:pt>
                <c:pt idx="35">
                  <c:v>Herbst 17</c:v>
                </c:pt>
                <c:pt idx="36">
                  <c:v>2018</c:v>
                </c:pt>
                <c:pt idx="37">
                  <c:v>Herbst 18</c:v>
                </c:pt>
                <c:pt idx="38">
                  <c:v>2019</c:v>
                </c:pt>
                <c:pt idx="39">
                  <c:v>Herbst 19</c:v>
                </c:pt>
              </c:strCache>
            </c:strRef>
          </c:cat>
          <c:val>
            <c:numRef>
              <c:f>'Seite 4'!$C$13:$C$52</c:f>
              <c:numCache>
                <c:formatCode>_-* #,##0.0\ _€_-;\-* #,##0.0\ _€_-;_-* "-"??\ _€_-;_-@_-</c:formatCode>
                <c:ptCount val="40"/>
                <c:pt idx="0">
                  <c:v>37.299999999999997</c:v>
                </c:pt>
                <c:pt idx="1">
                  <c:v>21.1</c:v>
                </c:pt>
                <c:pt idx="2">
                  <c:v>27.4</c:v>
                </c:pt>
                <c:pt idx="3">
                  <c:v>10.1</c:v>
                </c:pt>
                <c:pt idx="4">
                  <c:v>17.7</c:v>
                </c:pt>
                <c:pt idx="5">
                  <c:v>14.1</c:v>
                </c:pt>
                <c:pt idx="6">
                  <c:v>5.4</c:v>
                </c:pt>
                <c:pt idx="7">
                  <c:v>23.5</c:v>
                </c:pt>
                <c:pt idx="8">
                  <c:v>32.299999999999997</c:v>
                </c:pt>
                <c:pt idx="9">
                  <c:v>22.8</c:v>
                </c:pt>
                <c:pt idx="10">
                  <c:v>24.3</c:v>
                </c:pt>
                <c:pt idx="11">
                  <c:v>20.8</c:v>
                </c:pt>
                <c:pt idx="12">
                  <c:v>34.4</c:v>
                </c:pt>
                <c:pt idx="13">
                  <c:v>23.2</c:v>
                </c:pt>
                <c:pt idx="14">
                  <c:v>41.9</c:v>
                </c:pt>
                <c:pt idx="15">
                  <c:v>33.299999999999997</c:v>
                </c:pt>
                <c:pt idx="16">
                  <c:v>30.1</c:v>
                </c:pt>
                <c:pt idx="17">
                  <c:v>3.4</c:v>
                </c:pt>
                <c:pt idx="18">
                  <c:v>-10.9</c:v>
                </c:pt>
                <c:pt idx="19">
                  <c:v>28.9</c:v>
                </c:pt>
                <c:pt idx="20">
                  <c:v>42.3</c:v>
                </c:pt>
                <c:pt idx="21">
                  <c:v>35.6</c:v>
                </c:pt>
                <c:pt idx="22">
                  <c:v>40.6</c:v>
                </c:pt>
                <c:pt idx="23">
                  <c:v>15.3</c:v>
                </c:pt>
                <c:pt idx="24">
                  <c:v>27.1</c:v>
                </c:pt>
                <c:pt idx="25">
                  <c:v>5.5999999999999979</c:v>
                </c:pt>
                <c:pt idx="26">
                  <c:v>30.6</c:v>
                </c:pt>
                <c:pt idx="27">
                  <c:v>23.999999999999993</c:v>
                </c:pt>
                <c:pt idx="28">
                  <c:v>42.7</c:v>
                </c:pt>
                <c:pt idx="29">
                  <c:v>14.399999999999999</c:v>
                </c:pt>
                <c:pt idx="30">
                  <c:v>31.4</c:v>
                </c:pt>
                <c:pt idx="31">
                  <c:v>16.900000000000002</c:v>
                </c:pt>
                <c:pt idx="32">
                  <c:v>27.299999999999997</c:v>
                </c:pt>
                <c:pt idx="33">
                  <c:v>25.700000000000003</c:v>
                </c:pt>
                <c:pt idx="34">
                  <c:v>34.399999999999991</c:v>
                </c:pt>
                <c:pt idx="35">
                  <c:v>27.3</c:v>
                </c:pt>
                <c:pt idx="36">
                  <c:v>32.5</c:v>
                </c:pt>
                <c:pt idx="37">
                  <c:v>21.099999999999998</c:v>
                </c:pt>
                <c:pt idx="38">
                  <c:v>24.1</c:v>
                </c:pt>
                <c:pt idx="39">
                  <c:v>0.39999999999999858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5-4A97-BC2A-DEEE8A0B5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295168"/>
        <c:axId val="370296704"/>
      </c:lineChart>
      <c:catAx>
        <c:axId val="37029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70296704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370296704"/>
        <c:scaling>
          <c:orientation val="minMax"/>
          <c:max val="85"/>
          <c:min val="-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70295168"/>
        <c:crosses val="autoZero"/>
        <c:crossBetween val="between"/>
        <c:majorUnit val="2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029416144207278E-2"/>
          <c:y val="0.1054421856215569"/>
          <c:w val="0.25294117647058822"/>
          <c:h val="0.132616951644235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556962025316456"/>
          <c:y val="1.4836816749375158E-2"/>
          <c:w val="0.72151898734177211"/>
          <c:h val="0.8813069149128843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'Seite 9'!$A$10</c:f>
              <c:strCache>
                <c:ptCount val="1"/>
                <c:pt idx="0">
                  <c:v>Aktuell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35021097046413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0E-4CA4-9F0B-000EEE8265F4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'Seite 9'!$E$9:$H$9</c:f>
              <c:strCache>
                <c:ptCount val="4"/>
                <c:pt idx="0">
                  <c:v>bis 20 Besch.</c:v>
                </c:pt>
                <c:pt idx="1">
                  <c:v>bis 100 B.</c:v>
                </c:pt>
                <c:pt idx="2">
                  <c:v>bis 200 B.</c:v>
                </c:pt>
                <c:pt idx="3">
                  <c:v>über 200 B.</c:v>
                </c:pt>
              </c:strCache>
            </c:strRef>
          </c:cat>
          <c:val>
            <c:numRef>
              <c:f>'Seite 9'!$E$10:$H$10</c:f>
              <c:numCache>
                <c:formatCode>General</c:formatCode>
                <c:ptCount val="4"/>
                <c:pt idx="0">
                  <c:v>-13.7</c:v>
                </c:pt>
                <c:pt idx="1">
                  <c:v>7.4776785714285712</c:v>
                </c:pt>
                <c:pt idx="2">
                  <c:v>6.4</c:v>
                </c:pt>
                <c:pt idx="3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E-4CA4-9F0B-000EEE8265F4}"/>
            </c:ext>
          </c:extLst>
        </c:ser>
        <c:ser>
          <c:idx val="1"/>
          <c:order val="1"/>
          <c:tx>
            <c:strRef>
              <c:f>'Seite 9'!$A$11</c:f>
              <c:strCache>
                <c:ptCount val="1"/>
                <c:pt idx="0">
                  <c:v>Frühjahr 2019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9'!$E$9:$H$9</c:f>
              <c:strCache>
                <c:ptCount val="4"/>
                <c:pt idx="0">
                  <c:v>bis 20 Besch.</c:v>
                </c:pt>
                <c:pt idx="1">
                  <c:v>bis 100 B.</c:v>
                </c:pt>
                <c:pt idx="2">
                  <c:v>bis 200 B.</c:v>
                </c:pt>
                <c:pt idx="3">
                  <c:v>über 200 B.</c:v>
                </c:pt>
              </c:strCache>
            </c:strRef>
          </c:cat>
          <c:val>
            <c:numRef>
              <c:f>'Seite 9'!$E$11:$H$11</c:f>
              <c:numCache>
                <c:formatCode>General</c:formatCode>
                <c:ptCount val="4"/>
                <c:pt idx="0">
                  <c:v>0.4</c:v>
                </c:pt>
                <c:pt idx="1">
                  <c:v>18.015963511972636</c:v>
                </c:pt>
                <c:pt idx="2">
                  <c:v>21.099999999999998</c:v>
                </c:pt>
                <c:pt idx="3">
                  <c:v>16.299999999999997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E-4CA4-9F0B-000EEE8265F4}"/>
            </c:ext>
          </c:extLst>
        </c:ser>
        <c:ser>
          <c:idx val="0"/>
          <c:order val="2"/>
          <c:tx>
            <c:strRef>
              <c:f>'Seite 9'!$A$12</c:f>
              <c:strCache>
                <c:ptCount val="1"/>
                <c:pt idx="0">
                  <c:v>Herbst 2018</c:v>
                </c:pt>
              </c:strCache>
            </c:strRef>
          </c:tx>
          <c:spPr>
            <a:solidFill>
              <a:srgbClr val="E6460F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9'!$E$9:$H$9</c:f>
              <c:strCache>
                <c:ptCount val="4"/>
                <c:pt idx="0">
                  <c:v>bis 20 Besch.</c:v>
                </c:pt>
                <c:pt idx="1">
                  <c:v>bis 100 B.</c:v>
                </c:pt>
                <c:pt idx="2">
                  <c:v>bis 200 B.</c:v>
                </c:pt>
                <c:pt idx="3">
                  <c:v>über 200 B.</c:v>
                </c:pt>
              </c:strCache>
            </c:strRef>
          </c:cat>
          <c:val>
            <c:numRef>
              <c:f>'Seite 9'!$E$12:$H$12</c:f>
              <c:numCache>
                <c:formatCode>General</c:formatCode>
                <c:ptCount val="4"/>
                <c:pt idx="0" formatCode="0.0">
                  <c:v>-3.7999999999999989</c:v>
                </c:pt>
                <c:pt idx="1">
                  <c:v>14.464692482915716</c:v>
                </c:pt>
                <c:pt idx="2">
                  <c:v>23.500000000000004</c:v>
                </c:pt>
                <c:pt idx="3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0E-4CA4-9F0B-000EEE826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1037780864"/>
        <c:axId val="1037782400"/>
      </c:barChart>
      <c:catAx>
        <c:axId val="103778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7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782400"/>
        <c:scaling>
          <c:orientation val="minMax"/>
          <c:max val="40"/>
          <c:min val="-1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78086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379746835443036"/>
          <c:y val="0.69733038722063245"/>
          <c:w val="0.24050632911392406"/>
          <c:h val="0.160237620893251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48986595154159E-2"/>
          <c:y val="7.9136690647482008E-2"/>
          <c:w val="0.88887270043191946"/>
          <c:h val="0.79496402877697847"/>
        </c:manualLayout>
      </c:layout>
      <c:barChart>
        <c:barDir val="col"/>
        <c:grouping val="clustered"/>
        <c:varyColors val="0"/>
        <c:ser>
          <c:idx val="2"/>
          <c:order val="0"/>
          <c:tx>
            <c:v>Investitionen geplant</c:v>
          </c:tx>
          <c:spPr>
            <a:solidFill>
              <a:srgbClr val="ABABAB"/>
            </a:solidFill>
            <a:ln w="19050">
              <a:solidFill>
                <a:srgbClr val="ABABAB"/>
              </a:solidFill>
              <a:prstDash val="solid"/>
            </a:ln>
          </c:spPr>
          <c:invertIfNegative val="0"/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'Seite 10 l.'!$V$33:$V$53</c:f>
              <c:strCache>
                <c:ptCount val="21"/>
                <c:pt idx="0">
                  <c:v>H09</c:v>
                </c:pt>
                <c:pt idx="1">
                  <c:v>F10</c:v>
                </c:pt>
                <c:pt idx="2">
                  <c:v>H10</c:v>
                </c:pt>
                <c:pt idx="3">
                  <c:v>F11</c:v>
                </c:pt>
                <c:pt idx="4">
                  <c:v>H11</c:v>
                </c:pt>
                <c:pt idx="5">
                  <c:v>F12</c:v>
                </c:pt>
                <c:pt idx="6">
                  <c:v>H12</c:v>
                </c:pt>
                <c:pt idx="7">
                  <c:v>F13</c:v>
                </c:pt>
                <c:pt idx="8">
                  <c:v>H13</c:v>
                </c:pt>
                <c:pt idx="9">
                  <c:v>F14</c:v>
                </c:pt>
                <c:pt idx="10">
                  <c:v>H14</c:v>
                </c:pt>
                <c:pt idx="11">
                  <c:v>F15</c:v>
                </c:pt>
                <c:pt idx="12">
                  <c:v>H15</c:v>
                </c:pt>
                <c:pt idx="13">
                  <c:v>F16</c:v>
                </c:pt>
                <c:pt idx="14">
                  <c:v>H16</c:v>
                </c:pt>
                <c:pt idx="15">
                  <c:v>F17</c:v>
                </c:pt>
                <c:pt idx="16">
                  <c:v>H17</c:v>
                </c:pt>
                <c:pt idx="17">
                  <c:v>F18</c:v>
                </c:pt>
                <c:pt idx="18">
                  <c:v>H18</c:v>
                </c:pt>
                <c:pt idx="19">
                  <c:v>F19</c:v>
                </c:pt>
                <c:pt idx="20">
                  <c:v>H19</c:v>
                </c:pt>
              </c:strCache>
            </c:strRef>
          </c:cat>
          <c:val>
            <c:numRef>
              <c:f>'Seite 10 l.'!$W$33:$W$53</c:f>
              <c:numCache>
                <c:formatCode>0.0</c:formatCode>
                <c:ptCount val="21"/>
                <c:pt idx="0">
                  <c:v>59</c:v>
                </c:pt>
                <c:pt idx="1">
                  <c:v>67.8</c:v>
                </c:pt>
                <c:pt idx="2">
                  <c:v>72.099999999999994</c:v>
                </c:pt>
                <c:pt idx="3">
                  <c:v>76.7</c:v>
                </c:pt>
                <c:pt idx="4">
                  <c:v>75.7</c:v>
                </c:pt>
                <c:pt idx="5">
                  <c:v>73.099999999999994</c:v>
                </c:pt>
                <c:pt idx="6">
                  <c:v>71.099999999999994</c:v>
                </c:pt>
                <c:pt idx="7">
                  <c:v>76.3</c:v>
                </c:pt>
                <c:pt idx="8">
                  <c:v>78.900000000000006</c:v>
                </c:pt>
                <c:pt idx="9">
                  <c:v>77.099999999999994</c:v>
                </c:pt>
                <c:pt idx="10">
                  <c:v>74.7</c:v>
                </c:pt>
                <c:pt idx="11">
                  <c:v>79.8</c:v>
                </c:pt>
                <c:pt idx="12">
                  <c:v>77.599999999999994</c:v>
                </c:pt>
                <c:pt idx="13">
                  <c:v>81.3</c:v>
                </c:pt>
                <c:pt idx="14">
                  <c:v>80.7</c:v>
                </c:pt>
                <c:pt idx="15">
                  <c:v>81.099999999999994</c:v>
                </c:pt>
                <c:pt idx="16">
                  <c:v>81.8</c:v>
                </c:pt>
                <c:pt idx="17">
                  <c:v>78.3</c:v>
                </c:pt>
                <c:pt idx="18">
                  <c:v>78.2</c:v>
                </c:pt>
                <c:pt idx="19">
                  <c:v>77.8</c:v>
                </c:pt>
                <c:pt idx="20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3-4E8E-9529-1841979D8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44300800"/>
        <c:axId val="644302336"/>
      </c:barChart>
      <c:lineChart>
        <c:grouping val="standard"/>
        <c:varyColors val="0"/>
        <c:ser>
          <c:idx val="1"/>
          <c:order val="1"/>
          <c:tx>
            <c:v>... davon höhere Investitionen</c:v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'[13]Seite 10l'!$AB$31:$AB$51</c:f>
              <c:strCache>
                <c:ptCount val="21"/>
                <c:pt idx="0">
                  <c:v>H09</c:v>
                </c:pt>
                <c:pt idx="1">
                  <c:v>F10</c:v>
                </c:pt>
                <c:pt idx="2">
                  <c:v>H10</c:v>
                </c:pt>
                <c:pt idx="3">
                  <c:v>F11</c:v>
                </c:pt>
                <c:pt idx="4">
                  <c:v>H11</c:v>
                </c:pt>
                <c:pt idx="5">
                  <c:v>F12</c:v>
                </c:pt>
                <c:pt idx="6">
                  <c:v>H12</c:v>
                </c:pt>
                <c:pt idx="7">
                  <c:v>F13</c:v>
                </c:pt>
                <c:pt idx="8">
                  <c:v>H13</c:v>
                </c:pt>
                <c:pt idx="9">
                  <c:v>F14</c:v>
                </c:pt>
                <c:pt idx="10">
                  <c:v>H14</c:v>
                </c:pt>
                <c:pt idx="11">
                  <c:v>F15</c:v>
                </c:pt>
                <c:pt idx="12">
                  <c:v>H15</c:v>
                </c:pt>
                <c:pt idx="13">
                  <c:v>F16</c:v>
                </c:pt>
                <c:pt idx="14">
                  <c:v>H16</c:v>
                </c:pt>
                <c:pt idx="15">
                  <c:v>F17</c:v>
                </c:pt>
                <c:pt idx="16">
                  <c:v>H17</c:v>
                </c:pt>
                <c:pt idx="17">
                  <c:v>F18</c:v>
                </c:pt>
                <c:pt idx="18">
                  <c:v>H18</c:v>
                </c:pt>
                <c:pt idx="19">
                  <c:v>F19</c:v>
                </c:pt>
                <c:pt idx="20">
                  <c:v>H19</c:v>
                </c:pt>
              </c:strCache>
            </c:strRef>
          </c:cat>
          <c:val>
            <c:numRef>
              <c:f>'Seite 10 l.'!$X$33:$X$53</c:f>
              <c:numCache>
                <c:formatCode>0.0</c:formatCode>
                <c:ptCount val="21"/>
                <c:pt idx="0">
                  <c:v>18.054000000000002</c:v>
                </c:pt>
                <c:pt idx="1">
                  <c:v>27.052199999999999</c:v>
                </c:pt>
                <c:pt idx="2">
                  <c:v>30.858799999999995</c:v>
                </c:pt>
                <c:pt idx="3">
                  <c:v>32.904299999999999</c:v>
                </c:pt>
                <c:pt idx="4">
                  <c:v>28.993099999999998</c:v>
                </c:pt>
                <c:pt idx="5">
                  <c:v>26.9739</c:v>
                </c:pt>
                <c:pt idx="6">
                  <c:v>22.254299999999997</c:v>
                </c:pt>
                <c:pt idx="7">
                  <c:v>23.881900000000002</c:v>
                </c:pt>
                <c:pt idx="8">
                  <c:v>29.350800000000003</c:v>
                </c:pt>
                <c:pt idx="9">
                  <c:v>28.372799999999998</c:v>
                </c:pt>
                <c:pt idx="10">
                  <c:v>23.8293</c:v>
                </c:pt>
                <c:pt idx="11">
                  <c:v>28.009799999999998</c:v>
                </c:pt>
                <c:pt idx="12">
                  <c:v>25.22</c:v>
                </c:pt>
                <c:pt idx="13">
                  <c:v>29.999699999999997</c:v>
                </c:pt>
                <c:pt idx="14">
                  <c:v>25.3398</c:v>
                </c:pt>
                <c:pt idx="15">
                  <c:v>27.817299999999996</c:v>
                </c:pt>
                <c:pt idx="16">
                  <c:v>28.957199999999997</c:v>
                </c:pt>
                <c:pt idx="17">
                  <c:v>29.362500000000001</c:v>
                </c:pt>
                <c:pt idx="18">
                  <c:v>27.4482</c:v>
                </c:pt>
                <c:pt idx="19">
                  <c:v>24.429199999999994</c:v>
                </c:pt>
                <c:pt idx="20">
                  <c:v>22.466400000000004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43-4E8E-9529-1841979D8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4300800"/>
        <c:axId val="644302336"/>
      </c:lineChart>
      <c:catAx>
        <c:axId val="6443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4302336"/>
        <c:crosses val="autoZero"/>
        <c:auto val="0"/>
        <c:lblAlgn val="ctr"/>
        <c:lblOffset val="100"/>
        <c:noMultiLvlLbl val="0"/>
      </c:catAx>
      <c:valAx>
        <c:axId val="644302336"/>
        <c:scaling>
          <c:orientation val="minMax"/>
          <c:max val="89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43008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2960547688828457E-2"/>
          <c:y val="3.5971223021582736E-3"/>
          <c:w val="0.90703945231117156"/>
          <c:h val="7.64965350554202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35423905618457"/>
          <c:y val="1.4880995631613977E-2"/>
          <c:w val="0.68181986323159138"/>
          <c:h val="0.8809549413915475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'Seite 10 r.'!$A$7</c:f>
              <c:strCache>
                <c:ptCount val="1"/>
                <c:pt idx="0">
                  <c:v>Aktuell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4245075426177912E-2"/>
                  <c:y val="1.27421572303462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75-4D0E-B1BC-39FA8CFE6DA3}"/>
                </c:ext>
              </c:extLst>
            </c:dLbl>
            <c:dLbl>
              <c:idx val="1"/>
              <c:layout>
                <c:manualLayout>
                  <c:x val="-1.0830350751610594E-2"/>
                  <c:y val="9.76596675415587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5-4D0E-B1BC-39FA8CFE6DA3}"/>
                </c:ext>
              </c:extLst>
            </c:dLbl>
            <c:dLbl>
              <c:idx val="2"/>
              <c:layout>
                <c:manualLayout>
                  <c:x val="-1.683501683501696E-2"/>
                  <c:y val="3.968253968253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5-4D0E-B1BC-39FA8CFE6DA3}"/>
                </c:ext>
              </c:extLst>
            </c:dLbl>
            <c:dLbl>
              <c:idx val="3"/>
              <c:layout>
                <c:manualLayout>
                  <c:x val="-1.0101010101010102E-2"/>
                  <c:y val="7.9365079365079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5-4D0E-B1BC-39FA8CFE6DA3}"/>
                </c:ext>
              </c:extLst>
            </c:dLbl>
            <c:dLbl>
              <c:idx val="4"/>
              <c:layout>
                <c:manualLayout>
                  <c:x val="-1.0946207481640553E-2"/>
                  <c:y val="1.27421572303462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5-4D0E-B1BC-39FA8CFE6DA3}"/>
                </c:ext>
              </c:extLst>
            </c:dLbl>
            <c:dLbl>
              <c:idx val="5"/>
              <c:layout>
                <c:manualLayout>
                  <c:x val="-9.9854184893554965E-3"/>
                  <c:y val="8.77390326209216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5-4D0E-B1BC-39FA8CFE6DA3}"/>
                </c:ext>
              </c:extLst>
            </c:dLbl>
            <c:dLbl>
              <c:idx val="6"/>
              <c:layout>
                <c:manualLayout>
                  <c:x val="-1.704976271905418E-2"/>
                  <c:y val="5.79771278590176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5-4D0E-B1BC-39FA8CFE6DA3}"/>
                </c:ext>
              </c:extLst>
            </c:dLbl>
            <c:dLbl>
              <c:idx val="7"/>
              <c:layout>
                <c:manualLayout>
                  <c:x val="-1.4994034836554522E-2"/>
                  <c:y val="7.78183977002874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5-4D0E-B1BC-39FA8CFE6DA3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'Seite 10 r.'!$I$6:$P$6</c:f>
              <c:strCache>
                <c:ptCount val="8"/>
                <c:pt idx="0">
                  <c:v>Chemie/
Kunststoff</c:v>
                </c:pt>
                <c:pt idx="1">
                  <c:v>Bau</c:v>
                </c:pt>
                <c:pt idx="2">
                  <c:v>Dienstleistungen</c:v>
                </c:pt>
                <c:pt idx="3">
                  <c:v>     Metall/Kfz/
Maschinenbau</c:v>
                </c:pt>
                <c:pt idx="4">
                  <c:v>Ernährung</c:v>
                </c:pt>
                <c:pt idx="5">
                  <c:v>Elektro</c:v>
                </c:pt>
                <c:pt idx="6">
                  <c:v>Agrar</c:v>
                </c:pt>
                <c:pt idx="7">
                  <c:v>Handel</c:v>
                </c:pt>
              </c:strCache>
            </c:strRef>
          </c:cat>
          <c:val>
            <c:numRef>
              <c:f>'Seite 10 r.'!$I$7:$P$7</c:f>
              <c:numCache>
                <c:formatCode>General</c:formatCode>
                <c:ptCount val="8"/>
                <c:pt idx="0">
                  <c:v>85</c:v>
                </c:pt>
                <c:pt idx="1">
                  <c:v>80.900000000000006</c:v>
                </c:pt>
                <c:pt idx="2">
                  <c:v>79.7</c:v>
                </c:pt>
                <c:pt idx="3">
                  <c:v>76</c:v>
                </c:pt>
                <c:pt idx="4">
                  <c:v>75.900000000000006</c:v>
                </c:pt>
                <c:pt idx="5">
                  <c:v>72.5</c:v>
                </c:pt>
                <c:pt idx="6">
                  <c:v>70.8</c:v>
                </c:pt>
                <c:pt idx="7">
                  <c:v>65.900000000000006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75-4D0E-B1BC-39FA8CFE6DA3}"/>
            </c:ext>
          </c:extLst>
        </c:ser>
        <c:ser>
          <c:idx val="1"/>
          <c:order val="1"/>
          <c:tx>
            <c:strRef>
              <c:f>'Seite 10 r.'!$A$8</c:f>
              <c:strCache>
                <c:ptCount val="1"/>
                <c:pt idx="0">
                  <c:v>Frühjahr 2019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10 r.'!$I$6:$P$6</c:f>
              <c:strCache>
                <c:ptCount val="8"/>
                <c:pt idx="0">
                  <c:v>Chemie/
Kunststoff</c:v>
                </c:pt>
                <c:pt idx="1">
                  <c:v>Bau</c:v>
                </c:pt>
                <c:pt idx="2">
                  <c:v>Dienstleistungen</c:v>
                </c:pt>
                <c:pt idx="3">
                  <c:v>     Metall/Kfz/
Maschinenbau</c:v>
                </c:pt>
                <c:pt idx="4">
                  <c:v>Ernährung</c:v>
                </c:pt>
                <c:pt idx="5">
                  <c:v>Elektro</c:v>
                </c:pt>
                <c:pt idx="6">
                  <c:v>Agrar</c:v>
                </c:pt>
                <c:pt idx="7">
                  <c:v>Handel</c:v>
                </c:pt>
              </c:strCache>
            </c:strRef>
          </c:cat>
          <c:val>
            <c:numRef>
              <c:f>'Seite 10 r.'!$I$8:$P$8</c:f>
              <c:numCache>
                <c:formatCode>General</c:formatCode>
                <c:ptCount val="8"/>
                <c:pt idx="0">
                  <c:v>80.099999999999994</c:v>
                </c:pt>
                <c:pt idx="1">
                  <c:v>78.2</c:v>
                </c:pt>
                <c:pt idx="2">
                  <c:v>78.599999999999994</c:v>
                </c:pt>
                <c:pt idx="3">
                  <c:v>78.900000000000006</c:v>
                </c:pt>
                <c:pt idx="4">
                  <c:v>78.599999999999994</c:v>
                </c:pt>
                <c:pt idx="5">
                  <c:v>83.5</c:v>
                </c:pt>
                <c:pt idx="6">
                  <c:v>69.599999999999994</c:v>
                </c:pt>
                <c:pt idx="7">
                  <c:v>74.400000000000006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75-4D0E-B1BC-39FA8CFE6DA3}"/>
            </c:ext>
          </c:extLst>
        </c:ser>
        <c:ser>
          <c:idx val="0"/>
          <c:order val="2"/>
          <c:tx>
            <c:strRef>
              <c:f>'Seite 10 r.'!$A$9</c:f>
              <c:strCache>
                <c:ptCount val="1"/>
                <c:pt idx="0">
                  <c:v>Herbst 2018</c:v>
                </c:pt>
              </c:strCache>
            </c:strRef>
          </c:tx>
          <c:spPr>
            <a:solidFill>
              <a:srgbClr val="E6460F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10 r.'!$I$6:$P$6</c:f>
              <c:strCache>
                <c:ptCount val="8"/>
                <c:pt idx="0">
                  <c:v>Chemie/
Kunststoff</c:v>
                </c:pt>
                <c:pt idx="1">
                  <c:v>Bau</c:v>
                </c:pt>
                <c:pt idx="2">
                  <c:v>Dienstleistungen</c:v>
                </c:pt>
                <c:pt idx="3">
                  <c:v>     Metall/Kfz/
Maschinenbau</c:v>
                </c:pt>
                <c:pt idx="4">
                  <c:v>Ernährung</c:v>
                </c:pt>
                <c:pt idx="5">
                  <c:v>Elektro</c:v>
                </c:pt>
                <c:pt idx="6">
                  <c:v>Agrar</c:v>
                </c:pt>
                <c:pt idx="7">
                  <c:v>Handel</c:v>
                </c:pt>
              </c:strCache>
            </c:strRef>
          </c:cat>
          <c:val>
            <c:numRef>
              <c:f>'Seite 10 r.'!$I$9:$P$9</c:f>
              <c:numCache>
                <c:formatCode>General</c:formatCode>
                <c:ptCount val="8"/>
                <c:pt idx="0">
                  <c:v>85.3</c:v>
                </c:pt>
                <c:pt idx="1">
                  <c:v>82.5</c:v>
                </c:pt>
                <c:pt idx="2">
                  <c:v>75.3</c:v>
                </c:pt>
                <c:pt idx="3">
                  <c:v>82.3</c:v>
                </c:pt>
                <c:pt idx="4">
                  <c:v>74.2</c:v>
                </c:pt>
                <c:pt idx="5">
                  <c:v>85.6</c:v>
                </c:pt>
                <c:pt idx="6">
                  <c:v>64.900000000000006</c:v>
                </c:pt>
                <c:pt idx="7">
                  <c:v>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75-4D0E-B1BC-39FA8CFE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1038037760"/>
        <c:axId val="1038039296"/>
      </c:barChart>
      <c:catAx>
        <c:axId val="1038037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039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8039296"/>
        <c:scaling>
          <c:orientation val="minMax"/>
          <c:max val="90"/>
          <c:min val="5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037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747659080204087"/>
          <c:y val="1.4880995631613977E-2"/>
          <c:w val="0.23989958150741178"/>
          <c:h val="0.160714752821430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7695618288068"/>
          <c:y val="0.15415049513358281"/>
          <c:w val="0.88141301524005666"/>
          <c:h val="0.72332155408835008"/>
        </c:manualLayout>
      </c:layout>
      <c:lineChart>
        <c:grouping val="standard"/>
        <c:varyColors val="0"/>
        <c:ser>
          <c:idx val="3"/>
          <c:order val="0"/>
          <c:tx>
            <c:strRef>
              <c:f>'Seite 12'!$C$40</c:f>
              <c:strCache>
                <c:ptCount val="1"/>
                <c:pt idx="0">
                  <c:v>Lage</c:v>
                </c:pt>
              </c:strCache>
            </c:strRef>
          </c:tx>
          <c:spPr>
            <a:ln w="25400">
              <a:solidFill>
                <a:srgbClr val="F08200"/>
              </a:solidFill>
              <a:prstDash val="solid"/>
            </a:ln>
          </c:spPr>
          <c:marker>
            <c:symbol val="none"/>
          </c:marker>
          <c:cat>
            <c:strRef>
              <c:f>'Seite 12'!$I$67:$I$89</c:f>
              <c:strCache>
                <c:ptCount val="23"/>
                <c:pt idx="0">
                  <c:v>H08</c:v>
                </c:pt>
                <c:pt idx="2">
                  <c:v>H09</c:v>
                </c:pt>
                <c:pt idx="4">
                  <c:v>H10</c:v>
                </c:pt>
                <c:pt idx="6">
                  <c:v>H11</c:v>
                </c:pt>
                <c:pt idx="8">
                  <c:v>H12</c:v>
                </c:pt>
                <c:pt idx="10">
                  <c:v>H13</c:v>
                </c:pt>
                <c:pt idx="12">
                  <c:v>H14</c:v>
                </c:pt>
                <c:pt idx="14">
                  <c:v>H15</c:v>
                </c:pt>
                <c:pt idx="16">
                  <c:v>H16</c:v>
                </c:pt>
                <c:pt idx="18">
                  <c:v>H17</c:v>
                </c:pt>
                <c:pt idx="20">
                  <c:v>H18</c:v>
                </c:pt>
                <c:pt idx="22">
                  <c:v>H19</c:v>
                </c:pt>
              </c:strCache>
            </c:strRef>
          </c:cat>
          <c:val>
            <c:numRef>
              <c:f>'Seite 12'!$C$67:$C$89</c:f>
              <c:numCache>
                <c:formatCode>0.0</c:formatCode>
                <c:ptCount val="23"/>
                <c:pt idx="0">
                  <c:v>52.7</c:v>
                </c:pt>
                <c:pt idx="1">
                  <c:v>5.7000000000000028</c:v>
                </c:pt>
                <c:pt idx="2">
                  <c:v>14.000000000000007</c:v>
                </c:pt>
                <c:pt idx="3">
                  <c:v>32.1</c:v>
                </c:pt>
                <c:pt idx="4">
                  <c:v>61.2</c:v>
                </c:pt>
                <c:pt idx="5">
                  <c:v>73</c:v>
                </c:pt>
                <c:pt idx="6">
                  <c:v>72.8</c:v>
                </c:pt>
                <c:pt idx="7">
                  <c:v>73.5</c:v>
                </c:pt>
                <c:pt idx="8">
                  <c:v>60</c:v>
                </c:pt>
                <c:pt idx="9">
                  <c:v>64.5</c:v>
                </c:pt>
                <c:pt idx="10">
                  <c:v>66.599999999999994</c:v>
                </c:pt>
                <c:pt idx="11">
                  <c:v>76</c:v>
                </c:pt>
                <c:pt idx="12">
                  <c:v>68.400000000000006</c:v>
                </c:pt>
                <c:pt idx="13">
                  <c:v>71.8</c:v>
                </c:pt>
                <c:pt idx="14">
                  <c:v>68.3</c:v>
                </c:pt>
                <c:pt idx="15">
                  <c:v>69</c:v>
                </c:pt>
                <c:pt idx="16">
                  <c:v>74</c:v>
                </c:pt>
                <c:pt idx="17">
                  <c:v>77.099999999999994</c:v>
                </c:pt>
                <c:pt idx="18">
                  <c:v>81</c:v>
                </c:pt>
                <c:pt idx="19">
                  <c:v>84.6</c:v>
                </c:pt>
                <c:pt idx="20">
                  <c:v>79.300000000000011</c:v>
                </c:pt>
                <c:pt idx="21">
                  <c:v>73.599999999999994</c:v>
                </c:pt>
                <c:pt idx="22">
                  <c:v>61.800000000000011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4-4053-8781-D567FAB6D6A3}"/>
            </c:ext>
          </c:extLst>
        </c:ser>
        <c:ser>
          <c:idx val="4"/>
          <c:order val="1"/>
          <c:tx>
            <c:strRef>
              <c:f>'Seite 12'!$D$40</c:f>
              <c:strCache>
                <c:ptCount val="1"/>
                <c:pt idx="0">
                  <c:v>Erwartung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'Seite 12'!$I$67:$I$89</c:f>
              <c:strCache>
                <c:ptCount val="23"/>
                <c:pt idx="0">
                  <c:v>H08</c:v>
                </c:pt>
                <c:pt idx="2">
                  <c:v>H09</c:v>
                </c:pt>
                <c:pt idx="4">
                  <c:v>H10</c:v>
                </c:pt>
                <c:pt idx="6">
                  <c:v>H11</c:v>
                </c:pt>
                <c:pt idx="8">
                  <c:v>H12</c:v>
                </c:pt>
                <c:pt idx="10">
                  <c:v>H13</c:v>
                </c:pt>
                <c:pt idx="12">
                  <c:v>H14</c:v>
                </c:pt>
                <c:pt idx="14">
                  <c:v>H15</c:v>
                </c:pt>
                <c:pt idx="16">
                  <c:v>H16</c:v>
                </c:pt>
                <c:pt idx="18">
                  <c:v>H17</c:v>
                </c:pt>
                <c:pt idx="20">
                  <c:v>H18</c:v>
                </c:pt>
                <c:pt idx="22">
                  <c:v>H19</c:v>
                </c:pt>
              </c:strCache>
            </c:strRef>
          </c:cat>
          <c:val>
            <c:numRef>
              <c:f>'Seite 12'!$D$67:$D$89</c:f>
              <c:numCache>
                <c:formatCode>0.0</c:formatCode>
                <c:ptCount val="23"/>
                <c:pt idx="0">
                  <c:v>3.3999999999999986</c:v>
                </c:pt>
                <c:pt idx="1">
                  <c:v>-10.899999999999995</c:v>
                </c:pt>
                <c:pt idx="2">
                  <c:v>28.9</c:v>
                </c:pt>
                <c:pt idx="3">
                  <c:v>42.3</c:v>
                </c:pt>
                <c:pt idx="4">
                  <c:v>35.6</c:v>
                </c:pt>
                <c:pt idx="5">
                  <c:v>40.6</c:v>
                </c:pt>
                <c:pt idx="6">
                  <c:v>15.3</c:v>
                </c:pt>
                <c:pt idx="7">
                  <c:v>27.1</c:v>
                </c:pt>
                <c:pt idx="8">
                  <c:v>5.5999999999999979</c:v>
                </c:pt>
                <c:pt idx="9">
                  <c:v>30.6</c:v>
                </c:pt>
                <c:pt idx="10">
                  <c:v>23.999999999999993</c:v>
                </c:pt>
                <c:pt idx="11">
                  <c:v>42.7</c:v>
                </c:pt>
                <c:pt idx="12">
                  <c:v>14.399999999999999</c:v>
                </c:pt>
                <c:pt idx="13">
                  <c:v>31.4</c:v>
                </c:pt>
                <c:pt idx="14">
                  <c:v>16.900000000000002</c:v>
                </c:pt>
                <c:pt idx="15">
                  <c:v>27.299999999999997</c:v>
                </c:pt>
                <c:pt idx="16">
                  <c:v>25.700000000000003</c:v>
                </c:pt>
                <c:pt idx="17">
                  <c:v>34.399999999999991</c:v>
                </c:pt>
                <c:pt idx="18">
                  <c:v>27.3</c:v>
                </c:pt>
                <c:pt idx="19">
                  <c:v>32.5</c:v>
                </c:pt>
                <c:pt idx="20">
                  <c:v>21.099999999999998</c:v>
                </c:pt>
                <c:pt idx="21">
                  <c:v>24.1</c:v>
                </c:pt>
                <c:pt idx="22">
                  <c:v>0.39999999999999858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4-4053-8781-D567FAB6D6A3}"/>
            </c:ext>
          </c:extLst>
        </c:ser>
        <c:ser>
          <c:idx val="6"/>
          <c:order val="2"/>
          <c:tx>
            <c:strRef>
              <c:f>'Seite 12'!$E$40</c:f>
              <c:strCache>
                <c:ptCount val="1"/>
                <c:pt idx="0">
                  <c:v>Personal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'Seite 12'!$I$67:$I$89</c:f>
              <c:strCache>
                <c:ptCount val="23"/>
                <c:pt idx="0">
                  <c:v>H08</c:v>
                </c:pt>
                <c:pt idx="2">
                  <c:v>H09</c:v>
                </c:pt>
                <c:pt idx="4">
                  <c:v>H10</c:v>
                </c:pt>
                <c:pt idx="6">
                  <c:v>H11</c:v>
                </c:pt>
                <c:pt idx="8">
                  <c:v>H12</c:v>
                </c:pt>
                <c:pt idx="10">
                  <c:v>H13</c:v>
                </c:pt>
                <c:pt idx="12">
                  <c:v>H14</c:v>
                </c:pt>
                <c:pt idx="14">
                  <c:v>H15</c:v>
                </c:pt>
                <c:pt idx="16">
                  <c:v>H16</c:v>
                </c:pt>
                <c:pt idx="18">
                  <c:v>H17</c:v>
                </c:pt>
                <c:pt idx="20">
                  <c:v>H18</c:v>
                </c:pt>
                <c:pt idx="22">
                  <c:v>H19</c:v>
                </c:pt>
              </c:strCache>
            </c:strRef>
          </c:cat>
          <c:val>
            <c:numRef>
              <c:f>'Seite 12'!$E$67:$E$89</c:f>
              <c:numCache>
                <c:formatCode>0.0</c:formatCode>
                <c:ptCount val="23"/>
                <c:pt idx="0">
                  <c:v>3.8999999999999986</c:v>
                </c:pt>
                <c:pt idx="1">
                  <c:v>-21.1</c:v>
                </c:pt>
                <c:pt idx="2">
                  <c:v>-10.200000000000001</c:v>
                </c:pt>
                <c:pt idx="3">
                  <c:v>6.3000000000000007</c:v>
                </c:pt>
                <c:pt idx="4">
                  <c:v>13.9</c:v>
                </c:pt>
                <c:pt idx="5">
                  <c:v>26</c:v>
                </c:pt>
                <c:pt idx="6">
                  <c:v>15.200000000000001</c:v>
                </c:pt>
                <c:pt idx="7">
                  <c:v>18.5</c:v>
                </c:pt>
                <c:pt idx="8">
                  <c:v>3.1999999999999993</c:v>
                </c:pt>
                <c:pt idx="9">
                  <c:v>12</c:v>
                </c:pt>
                <c:pt idx="10">
                  <c:v>21.5</c:v>
                </c:pt>
                <c:pt idx="11">
                  <c:v>21.1</c:v>
                </c:pt>
                <c:pt idx="12">
                  <c:v>20.799999999999997</c:v>
                </c:pt>
                <c:pt idx="13">
                  <c:v>19.899999999999999</c:v>
                </c:pt>
                <c:pt idx="14">
                  <c:v>10.1</c:v>
                </c:pt>
                <c:pt idx="15">
                  <c:v>16.3</c:v>
                </c:pt>
                <c:pt idx="16">
                  <c:v>16.100000000000001</c:v>
                </c:pt>
                <c:pt idx="17">
                  <c:v>20.2</c:v>
                </c:pt>
                <c:pt idx="18">
                  <c:v>20.8</c:v>
                </c:pt>
                <c:pt idx="19">
                  <c:v>26.200000000000003</c:v>
                </c:pt>
                <c:pt idx="20">
                  <c:v>17.700000000000003</c:v>
                </c:pt>
                <c:pt idx="21">
                  <c:v>18.3</c:v>
                </c:pt>
                <c:pt idx="22">
                  <c:v>7.2999999999999989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4-4053-8781-D567FAB6D6A3}"/>
            </c:ext>
          </c:extLst>
        </c:ser>
        <c:ser>
          <c:idx val="1"/>
          <c:order val="3"/>
          <c:tx>
            <c:strRef>
              <c:f>'Seite 12'!$F$40</c:f>
              <c:strCache>
                <c:ptCount val="1"/>
                <c:pt idx="0">
                  <c:v>Preise</c:v>
                </c:pt>
              </c:strCache>
            </c:strRef>
          </c:tx>
          <c:spPr>
            <a:ln w="25400">
              <a:solidFill>
                <a:srgbClr val="E6460F"/>
              </a:solidFill>
              <a:prstDash val="solid"/>
            </a:ln>
          </c:spPr>
          <c:marker>
            <c:symbol val="none"/>
          </c:marker>
          <c:cat>
            <c:strRef>
              <c:f>'Seite 12'!$I$67:$I$89</c:f>
              <c:strCache>
                <c:ptCount val="23"/>
                <c:pt idx="0">
                  <c:v>H08</c:v>
                </c:pt>
                <c:pt idx="2">
                  <c:v>H09</c:v>
                </c:pt>
                <c:pt idx="4">
                  <c:v>H10</c:v>
                </c:pt>
                <c:pt idx="6">
                  <c:v>H11</c:v>
                </c:pt>
                <c:pt idx="8">
                  <c:v>H12</c:v>
                </c:pt>
                <c:pt idx="10">
                  <c:v>H13</c:v>
                </c:pt>
                <c:pt idx="12">
                  <c:v>H14</c:v>
                </c:pt>
                <c:pt idx="14">
                  <c:v>H15</c:v>
                </c:pt>
                <c:pt idx="16">
                  <c:v>H16</c:v>
                </c:pt>
                <c:pt idx="18">
                  <c:v>H17</c:v>
                </c:pt>
                <c:pt idx="20">
                  <c:v>H18</c:v>
                </c:pt>
                <c:pt idx="22">
                  <c:v>H19</c:v>
                </c:pt>
              </c:strCache>
            </c:strRef>
          </c:cat>
          <c:val>
            <c:numRef>
              <c:f>'Seite 12'!$F$67:$F$89</c:f>
              <c:numCache>
                <c:formatCode>0.0</c:formatCode>
                <c:ptCount val="23"/>
                <c:pt idx="0">
                  <c:v>23</c:v>
                </c:pt>
                <c:pt idx="1">
                  <c:v>-18.799999999999997</c:v>
                </c:pt>
                <c:pt idx="2">
                  <c:v>-7.7999999999999989</c:v>
                </c:pt>
                <c:pt idx="3">
                  <c:v>2.6000000000000014</c:v>
                </c:pt>
                <c:pt idx="4">
                  <c:v>22.599999999999998</c:v>
                </c:pt>
                <c:pt idx="5">
                  <c:v>34.1</c:v>
                </c:pt>
                <c:pt idx="6">
                  <c:v>20.799999999999997</c:v>
                </c:pt>
                <c:pt idx="7">
                  <c:v>24.2</c:v>
                </c:pt>
                <c:pt idx="8">
                  <c:v>16.5</c:v>
                </c:pt>
                <c:pt idx="9">
                  <c:v>13.500000000000002</c:v>
                </c:pt>
                <c:pt idx="10">
                  <c:v>16.600000000000001</c:v>
                </c:pt>
                <c:pt idx="11">
                  <c:v>10.9</c:v>
                </c:pt>
                <c:pt idx="12">
                  <c:v>10.7</c:v>
                </c:pt>
                <c:pt idx="13">
                  <c:v>11.7</c:v>
                </c:pt>
                <c:pt idx="14">
                  <c:v>11.299999999999999</c:v>
                </c:pt>
                <c:pt idx="15">
                  <c:v>6.7999999999999989</c:v>
                </c:pt>
                <c:pt idx="16">
                  <c:v>18.100000000000001</c:v>
                </c:pt>
                <c:pt idx="17">
                  <c:v>20.3</c:v>
                </c:pt>
                <c:pt idx="18">
                  <c:v>23.9</c:v>
                </c:pt>
                <c:pt idx="19">
                  <c:v>22.200000000000003</c:v>
                </c:pt>
                <c:pt idx="20">
                  <c:v>28.6</c:v>
                </c:pt>
                <c:pt idx="21">
                  <c:v>18</c:v>
                </c:pt>
                <c:pt idx="2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4-4053-8781-D567FAB6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185216"/>
        <c:axId val="1038186752"/>
      </c:lineChart>
      <c:catAx>
        <c:axId val="10381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186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38186752"/>
        <c:scaling>
          <c:orientation val="minMax"/>
          <c:max val="85"/>
          <c:min val="-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185216"/>
        <c:crosses val="autoZero"/>
        <c:crossBetween val="between"/>
        <c:majorUnit val="25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6025641025641024E-2"/>
          <c:y val="1.9762845849802372E-2"/>
          <c:w val="0.94551584898041585"/>
          <c:h val="0.114624920896745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44548984092642"/>
          <c:y val="5.905511811023622E-2"/>
          <c:w val="0.81916563943884013"/>
          <c:h val="0.81889763779527558"/>
        </c:manualLayout>
      </c:layout>
      <c:barChart>
        <c:barDir val="col"/>
        <c:grouping val="clustered"/>
        <c:varyColors val="0"/>
        <c:ser>
          <c:idx val="2"/>
          <c:order val="1"/>
          <c:tx>
            <c:v>VR Mittelstandsindikator</c:v>
          </c:tx>
          <c:spPr>
            <a:solidFill>
              <a:srgbClr val="ABABAB"/>
            </a:solidFill>
            <a:ln w="25400">
              <a:noFill/>
            </a:ln>
          </c:spPr>
          <c:invertIfNegative val="0"/>
          <c:cat>
            <c:strRef>
              <c:f>'Seite 12'!$AE$40:$AE$213</c:f>
              <c:strCache>
                <c:ptCount val="174"/>
                <c:pt idx="0">
                  <c:v>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'Seite 12'!$AH$40:$AH$219</c:f>
              <c:numCache>
                <c:formatCode>0.0</c:formatCode>
                <c:ptCount val="180"/>
                <c:pt idx="1">
                  <c:v>13.350000000000001</c:v>
                </c:pt>
                <c:pt idx="2">
                  <c:v>13.350000000000001</c:v>
                </c:pt>
                <c:pt idx="3">
                  <c:v>13.350000000000001</c:v>
                </c:pt>
                <c:pt idx="7">
                  <c:v>12.125</c:v>
                </c:pt>
                <c:pt idx="8">
                  <c:v>12.125</c:v>
                </c:pt>
                <c:pt idx="9">
                  <c:v>12.125</c:v>
                </c:pt>
                <c:pt idx="13">
                  <c:v>24.225000000000005</c:v>
                </c:pt>
                <c:pt idx="14">
                  <c:v>24.225000000000005</c:v>
                </c:pt>
                <c:pt idx="15">
                  <c:v>24.225000000000005</c:v>
                </c:pt>
                <c:pt idx="19">
                  <c:v>29.875</c:v>
                </c:pt>
                <c:pt idx="20">
                  <c:v>29.875</c:v>
                </c:pt>
                <c:pt idx="21">
                  <c:v>29.875</c:v>
                </c:pt>
                <c:pt idx="25">
                  <c:v>37.950000000000003</c:v>
                </c:pt>
                <c:pt idx="26">
                  <c:v>37.950000000000003</c:v>
                </c:pt>
                <c:pt idx="27">
                  <c:v>37.950000000000003</c:v>
                </c:pt>
                <c:pt idx="31">
                  <c:v>36.15</c:v>
                </c:pt>
                <c:pt idx="32">
                  <c:v>36.15</c:v>
                </c:pt>
                <c:pt idx="33">
                  <c:v>36.15</c:v>
                </c:pt>
                <c:pt idx="37">
                  <c:v>35.875</c:v>
                </c:pt>
                <c:pt idx="38">
                  <c:v>35.875</c:v>
                </c:pt>
                <c:pt idx="39">
                  <c:v>35.875</c:v>
                </c:pt>
                <c:pt idx="43">
                  <c:v>20.75</c:v>
                </c:pt>
                <c:pt idx="44">
                  <c:v>20.75</c:v>
                </c:pt>
                <c:pt idx="45">
                  <c:v>20.75</c:v>
                </c:pt>
                <c:pt idx="49">
                  <c:v>-11.274999999999999</c:v>
                </c:pt>
                <c:pt idx="50">
                  <c:v>-11.274999999999999</c:v>
                </c:pt>
                <c:pt idx="51">
                  <c:v>-11.274999999999999</c:v>
                </c:pt>
                <c:pt idx="55">
                  <c:v>6.2250000000000014</c:v>
                </c:pt>
                <c:pt idx="56">
                  <c:v>6.2250000000000014</c:v>
                </c:pt>
                <c:pt idx="57">
                  <c:v>6.2250000000000014</c:v>
                </c:pt>
                <c:pt idx="61">
                  <c:v>20.825000000000003</c:v>
                </c:pt>
                <c:pt idx="62">
                  <c:v>20.825000000000003</c:v>
                </c:pt>
                <c:pt idx="63">
                  <c:v>20.825000000000003</c:v>
                </c:pt>
                <c:pt idx="67">
                  <c:v>33.325000000000003</c:v>
                </c:pt>
                <c:pt idx="68">
                  <c:v>33.325000000000003</c:v>
                </c:pt>
                <c:pt idx="69">
                  <c:v>33.325000000000003</c:v>
                </c:pt>
                <c:pt idx="73">
                  <c:v>43.424999999999997</c:v>
                </c:pt>
                <c:pt idx="74">
                  <c:v>43.424999999999997</c:v>
                </c:pt>
                <c:pt idx="75">
                  <c:v>43.424999999999997</c:v>
                </c:pt>
                <c:pt idx="79">
                  <c:v>31.024999999999999</c:v>
                </c:pt>
                <c:pt idx="80">
                  <c:v>31.024999999999999</c:v>
                </c:pt>
                <c:pt idx="81">
                  <c:v>31.024999999999999</c:v>
                </c:pt>
                <c:pt idx="85">
                  <c:v>35.824999999999996</c:v>
                </c:pt>
                <c:pt idx="86">
                  <c:v>35.824999999999996</c:v>
                </c:pt>
                <c:pt idx="87">
                  <c:v>35.824999999999996</c:v>
                </c:pt>
                <c:pt idx="91">
                  <c:v>21.324999999999999</c:v>
                </c:pt>
                <c:pt idx="92">
                  <c:v>21.324999999999999</c:v>
                </c:pt>
                <c:pt idx="93">
                  <c:v>21.324999999999999</c:v>
                </c:pt>
                <c:pt idx="97">
                  <c:v>30.15</c:v>
                </c:pt>
                <c:pt idx="98">
                  <c:v>30.15</c:v>
                </c:pt>
                <c:pt idx="99">
                  <c:v>30.15</c:v>
                </c:pt>
                <c:pt idx="103">
                  <c:v>32.174999999999997</c:v>
                </c:pt>
                <c:pt idx="104">
                  <c:v>32.174999999999997</c:v>
                </c:pt>
                <c:pt idx="105">
                  <c:v>32.174999999999997</c:v>
                </c:pt>
                <c:pt idx="109">
                  <c:v>37.675000000000004</c:v>
                </c:pt>
                <c:pt idx="110">
                  <c:v>37.675000000000004</c:v>
                </c:pt>
                <c:pt idx="111">
                  <c:v>37.675000000000004</c:v>
                </c:pt>
                <c:pt idx="115">
                  <c:v>28.575000000000003</c:v>
                </c:pt>
                <c:pt idx="116">
                  <c:v>28.575000000000003</c:v>
                </c:pt>
                <c:pt idx="117">
                  <c:v>28.575000000000003</c:v>
                </c:pt>
                <c:pt idx="121">
                  <c:v>33.699999999999996</c:v>
                </c:pt>
                <c:pt idx="122">
                  <c:v>33.699999999999996</c:v>
                </c:pt>
                <c:pt idx="123">
                  <c:v>33.699999999999996</c:v>
                </c:pt>
                <c:pt idx="127">
                  <c:v>26.65</c:v>
                </c:pt>
                <c:pt idx="128">
                  <c:v>26.65</c:v>
                </c:pt>
                <c:pt idx="129">
                  <c:v>26.65</c:v>
                </c:pt>
                <c:pt idx="133">
                  <c:v>29.849999999999998</c:v>
                </c:pt>
                <c:pt idx="134">
                  <c:v>29.849999999999998</c:v>
                </c:pt>
                <c:pt idx="135">
                  <c:v>29.849999999999998</c:v>
                </c:pt>
                <c:pt idx="139">
                  <c:v>29.9</c:v>
                </c:pt>
                <c:pt idx="140">
                  <c:v>29.9</c:v>
                </c:pt>
                <c:pt idx="141">
                  <c:v>29.9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51">
                  <c:v>38.25</c:v>
                </c:pt>
                <c:pt idx="152">
                  <c:v>38.25</c:v>
                </c:pt>
                <c:pt idx="153">
                  <c:v>38.25</c:v>
                </c:pt>
                <c:pt idx="157">
                  <c:v>41.375</c:v>
                </c:pt>
                <c:pt idx="158">
                  <c:v>41.375</c:v>
                </c:pt>
                <c:pt idx="159">
                  <c:v>41.375</c:v>
                </c:pt>
                <c:pt idx="163">
                  <c:v>36.675000000000004</c:v>
                </c:pt>
                <c:pt idx="164">
                  <c:v>36.675000000000004</c:v>
                </c:pt>
                <c:pt idx="165">
                  <c:v>36.675000000000004</c:v>
                </c:pt>
                <c:pt idx="169">
                  <c:v>33.5</c:v>
                </c:pt>
                <c:pt idx="170">
                  <c:v>33.5</c:v>
                </c:pt>
                <c:pt idx="171">
                  <c:v>33.5</c:v>
                </c:pt>
                <c:pt idx="175">
                  <c:v>20.875000000000004</c:v>
                </c:pt>
                <c:pt idx="176">
                  <c:v>20.875000000000004</c:v>
                </c:pt>
                <c:pt idx="177">
                  <c:v>20.875000000000004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6-4218-B44C-2F668F5D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8217216"/>
        <c:axId val="1038218752"/>
      </c:barChart>
      <c:lineChart>
        <c:grouping val="standard"/>
        <c:varyColors val="0"/>
        <c:ser>
          <c:idx val="0"/>
          <c:order val="0"/>
          <c:tx>
            <c:v>ifo Geschäftsklima Deutschland</c:v>
          </c:tx>
          <c:spPr>
            <a:ln w="25400">
              <a:solidFill>
                <a:srgbClr val="0E3C8A"/>
              </a:solidFill>
              <a:prstDash val="solid"/>
            </a:ln>
          </c:spPr>
          <c:marker>
            <c:symbol val="none"/>
          </c:marker>
          <c:cat>
            <c:strRef>
              <c:f>'Seite 12'!$AE$40:$AE$219</c:f>
              <c:strCache>
                <c:ptCount val="180"/>
                <c:pt idx="0">
                  <c:v>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</c:strCache>
            </c:strRef>
          </c:cat>
          <c:val>
            <c:numRef>
              <c:f>'Seite 12'!$AG$40:$AG$219</c:f>
              <c:numCache>
                <c:formatCode>0.0</c:formatCode>
                <c:ptCount val="180"/>
                <c:pt idx="0">
                  <c:v>1.8</c:v>
                </c:pt>
                <c:pt idx="1">
                  <c:v>1.4</c:v>
                </c:pt>
                <c:pt idx="2">
                  <c:v>-2.9</c:v>
                </c:pt>
                <c:pt idx="3">
                  <c:v>-4.2</c:v>
                </c:pt>
                <c:pt idx="4">
                  <c:v>-5.5</c:v>
                </c:pt>
                <c:pt idx="5">
                  <c:v>-4.8</c:v>
                </c:pt>
                <c:pt idx="6">
                  <c:v>-0.7</c:v>
                </c:pt>
                <c:pt idx="7">
                  <c:v>0.7</c:v>
                </c:pt>
                <c:pt idx="8">
                  <c:v>2.2999999999999998</c:v>
                </c:pt>
                <c:pt idx="9">
                  <c:v>6.2</c:v>
                </c:pt>
                <c:pt idx="10">
                  <c:v>7.8</c:v>
                </c:pt>
                <c:pt idx="11">
                  <c:v>8.1</c:v>
                </c:pt>
                <c:pt idx="12">
                  <c:v>11.3</c:v>
                </c:pt>
                <c:pt idx="13">
                  <c:v>13.9</c:v>
                </c:pt>
                <c:pt idx="14">
                  <c:v>14.6</c:v>
                </c:pt>
                <c:pt idx="15">
                  <c:v>13.4</c:v>
                </c:pt>
                <c:pt idx="16">
                  <c:v>15.2</c:v>
                </c:pt>
                <c:pt idx="17">
                  <c:v>16.399999999999999</c:v>
                </c:pt>
                <c:pt idx="18">
                  <c:v>15.5</c:v>
                </c:pt>
                <c:pt idx="19">
                  <c:v>15.2</c:v>
                </c:pt>
                <c:pt idx="20">
                  <c:v>16.2</c:v>
                </c:pt>
                <c:pt idx="21">
                  <c:v>17.100000000000001</c:v>
                </c:pt>
                <c:pt idx="22">
                  <c:v>20.7</c:v>
                </c:pt>
                <c:pt idx="23">
                  <c:v>22.9</c:v>
                </c:pt>
                <c:pt idx="24">
                  <c:v>22</c:v>
                </c:pt>
                <c:pt idx="25">
                  <c:v>18.600000000000001</c:v>
                </c:pt>
                <c:pt idx="26">
                  <c:v>19.899999999999999</c:v>
                </c:pt>
                <c:pt idx="27">
                  <c:v>20.2</c:v>
                </c:pt>
                <c:pt idx="28">
                  <c:v>20.7</c:v>
                </c:pt>
                <c:pt idx="29">
                  <c:v>18.3</c:v>
                </c:pt>
                <c:pt idx="30">
                  <c:v>18.399999999999999</c:v>
                </c:pt>
                <c:pt idx="31">
                  <c:v>17.8</c:v>
                </c:pt>
                <c:pt idx="32">
                  <c:v>16.7</c:v>
                </c:pt>
                <c:pt idx="33">
                  <c:v>17.5</c:v>
                </c:pt>
                <c:pt idx="34">
                  <c:v>15.7</c:v>
                </c:pt>
                <c:pt idx="35">
                  <c:v>15.4</c:v>
                </c:pt>
                <c:pt idx="36">
                  <c:v>14.2</c:v>
                </c:pt>
                <c:pt idx="37">
                  <c:v>14.4</c:v>
                </c:pt>
                <c:pt idx="38">
                  <c:v>14.3</c:v>
                </c:pt>
                <c:pt idx="39">
                  <c:v>11.4</c:v>
                </c:pt>
                <c:pt idx="40">
                  <c:v>10.7</c:v>
                </c:pt>
                <c:pt idx="41">
                  <c:v>8.5</c:v>
                </c:pt>
                <c:pt idx="42">
                  <c:v>2</c:v>
                </c:pt>
                <c:pt idx="43">
                  <c:v>-0.3</c:v>
                </c:pt>
                <c:pt idx="44">
                  <c:v>-1.6</c:v>
                </c:pt>
                <c:pt idx="45">
                  <c:v>-10.3</c:v>
                </c:pt>
                <c:pt idx="46">
                  <c:v>-15.2</c:v>
                </c:pt>
                <c:pt idx="47">
                  <c:v>-22.9</c:v>
                </c:pt>
                <c:pt idx="48">
                  <c:v>-21.1</c:v>
                </c:pt>
                <c:pt idx="49">
                  <c:v>-22.3</c:v>
                </c:pt>
                <c:pt idx="50">
                  <c:v>-25.1</c:v>
                </c:pt>
                <c:pt idx="51">
                  <c:v>-22.5</c:v>
                </c:pt>
                <c:pt idx="52">
                  <c:v>-21.6</c:v>
                </c:pt>
                <c:pt idx="53">
                  <c:v>-16.600000000000001</c:v>
                </c:pt>
                <c:pt idx="54">
                  <c:v>-14.5</c:v>
                </c:pt>
                <c:pt idx="55">
                  <c:v>-9.1</c:v>
                </c:pt>
                <c:pt idx="56">
                  <c:v>-5.2</c:v>
                </c:pt>
                <c:pt idx="57">
                  <c:v>-4.9000000000000004</c:v>
                </c:pt>
                <c:pt idx="58">
                  <c:v>-1.1000000000000001</c:v>
                </c:pt>
                <c:pt idx="59">
                  <c:v>-0.7</c:v>
                </c:pt>
                <c:pt idx="60">
                  <c:v>-1.5</c:v>
                </c:pt>
                <c:pt idx="61">
                  <c:v>-1.9</c:v>
                </c:pt>
                <c:pt idx="62">
                  <c:v>1.3</c:v>
                </c:pt>
                <c:pt idx="63">
                  <c:v>7.1</c:v>
                </c:pt>
                <c:pt idx="64">
                  <c:v>7.9</c:v>
                </c:pt>
                <c:pt idx="65">
                  <c:v>9.6999999999999993</c:v>
                </c:pt>
                <c:pt idx="66">
                  <c:v>15.2</c:v>
                </c:pt>
                <c:pt idx="67">
                  <c:v>17.7</c:v>
                </c:pt>
                <c:pt idx="68">
                  <c:v>18.7</c:v>
                </c:pt>
                <c:pt idx="69">
                  <c:v>22.3</c:v>
                </c:pt>
                <c:pt idx="70">
                  <c:v>26.5</c:v>
                </c:pt>
                <c:pt idx="71">
                  <c:v>25.6</c:v>
                </c:pt>
                <c:pt idx="72">
                  <c:v>22.5</c:v>
                </c:pt>
                <c:pt idx="73">
                  <c:v>24.1</c:v>
                </c:pt>
                <c:pt idx="74">
                  <c:v>23</c:v>
                </c:pt>
                <c:pt idx="75">
                  <c:v>22.7</c:v>
                </c:pt>
                <c:pt idx="76">
                  <c:v>23.1</c:v>
                </c:pt>
                <c:pt idx="77">
                  <c:v>22.3</c:v>
                </c:pt>
                <c:pt idx="78">
                  <c:v>23.4</c:v>
                </c:pt>
                <c:pt idx="79">
                  <c:v>17.3</c:v>
                </c:pt>
                <c:pt idx="80">
                  <c:v>13.9</c:v>
                </c:pt>
                <c:pt idx="81">
                  <c:v>13.4</c:v>
                </c:pt>
                <c:pt idx="82">
                  <c:v>14.4</c:v>
                </c:pt>
                <c:pt idx="83">
                  <c:v>14.4</c:v>
                </c:pt>
                <c:pt idx="84">
                  <c:v>15.1</c:v>
                </c:pt>
                <c:pt idx="85">
                  <c:v>16.899999999999999</c:v>
                </c:pt>
                <c:pt idx="86">
                  <c:v>17.2</c:v>
                </c:pt>
                <c:pt idx="87">
                  <c:v>16.899999999999999</c:v>
                </c:pt>
                <c:pt idx="88">
                  <c:v>15.1</c:v>
                </c:pt>
                <c:pt idx="89">
                  <c:v>11.7</c:v>
                </c:pt>
                <c:pt idx="90">
                  <c:v>8.4</c:v>
                </c:pt>
                <c:pt idx="91">
                  <c:v>7.4</c:v>
                </c:pt>
                <c:pt idx="92">
                  <c:v>6</c:v>
                </c:pt>
                <c:pt idx="93">
                  <c:v>6.9</c:v>
                </c:pt>
                <c:pt idx="94">
                  <c:v>6.1</c:v>
                </c:pt>
                <c:pt idx="95">
                  <c:v>9</c:v>
                </c:pt>
                <c:pt idx="96">
                  <c:v>11.4</c:v>
                </c:pt>
                <c:pt idx="97">
                  <c:v>13.6</c:v>
                </c:pt>
                <c:pt idx="98">
                  <c:v>13.8</c:v>
                </c:pt>
                <c:pt idx="99">
                  <c:v>8.6999999999999993</c:v>
                </c:pt>
                <c:pt idx="100">
                  <c:v>11.2</c:v>
                </c:pt>
                <c:pt idx="101">
                  <c:v>11</c:v>
                </c:pt>
                <c:pt idx="102">
                  <c:v>13.8</c:v>
                </c:pt>
                <c:pt idx="103">
                  <c:v>15.9</c:v>
                </c:pt>
                <c:pt idx="104">
                  <c:v>16.100000000000001</c:v>
                </c:pt>
                <c:pt idx="105">
                  <c:v>15.5</c:v>
                </c:pt>
                <c:pt idx="106">
                  <c:v>18.100000000000001</c:v>
                </c:pt>
                <c:pt idx="107">
                  <c:v>19.399999999999999</c:v>
                </c:pt>
                <c:pt idx="108">
                  <c:v>21.5</c:v>
                </c:pt>
                <c:pt idx="109">
                  <c:v>21.8</c:v>
                </c:pt>
                <c:pt idx="110">
                  <c:v>21.1</c:v>
                </c:pt>
                <c:pt idx="111">
                  <c:v>21.4</c:v>
                </c:pt>
                <c:pt idx="112">
                  <c:v>18.7</c:v>
                </c:pt>
                <c:pt idx="113">
                  <c:v>18.3</c:v>
                </c:pt>
                <c:pt idx="114">
                  <c:v>17.600000000000001</c:v>
                </c:pt>
                <c:pt idx="115">
                  <c:v>15.2</c:v>
                </c:pt>
                <c:pt idx="116">
                  <c:v>13.2</c:v>
                </c:pt>
                <c:pt idx="117">
                  <c:v>10.3</c:v>
                </c:pt>
                <c:pt idx="118">
                  <c:v>10.3</c:v>
                </c:pt>
                <c:pt idx="119">
                  <c:v>15.2</c:v>
                </c:pt>
                <c:pt idx="120">
                  <c:v>16.399999999999999</c:v>
                </c:pt>
                <c:pt idx="121">
                  <c:v>16.3</c:v>
                </c:pt>
                <c:pt idx="122">
                  <c:v>16.399999999999999</c:v>
                </c:pt>
                <c:pt idx="123">
                  <c:v>17.5</c:v>
                </c:pt>
                <c:pt idx="124">
                  <c:v>18.7</c:v>
                </c:pt>
                <c:pt idx="125">
                  <c:v>19.2</c:v>
                </c:pt>
                <c:pt idx="126">
                  <c:v>18.2</c:v>
                </c:pt>
                <c:pt idx="127">
                  <c:v>20.7</c:v>
                </c:pt>
                <c:pt idx="128">
                  <c:v>18.5</c:v>
                </c:pt>
                <c:pt idx="129">
                  <c:v>19.7</c:v>
                </c:pt>
                <c:pt idx="130">
                  <c:v>21.2</c:v>
                </c:pt>
                <c:pt idx="131">
                  <c:v>20.7</c:v>
                </c:pt>
                <c:pt idx="132">
                  <c:v>18.399999999999999</c:v>
                </c:pt>
                <c:pt idx="133">
                  <c:v>16.2</c:v>
                </c:pt>
                <c:pt idx="134">
                  <c:v>16.399999999999999</c:v>
                </c:pt>
                <c:pt idx="135">
                  <c:v>17</c:v>
                </c:pt>
                <c:pt idx="136">
                  <c:v>17.399999999999999</c:v>
                </c:pt>
                <c:pt idx="137">
                  <c:v>19.2</c:v>
                </c:pt>
                <c:pt idx="138">
                  <c:v>19.5</c:v>
                </c:pt>
                <c:pt idx="139">
                  <c:v>18.5</c:v>
                </c:pt>
                <c:pt idx="140">
                  <c:v>20.2</c:v>
                </c:pt>
                <c:pt idx="141">
                  <c:v>21.1</c:v>
                </c:pt>
                <c:pt idx="142">
                  <c:v>22.4</c:v>
                </c:pt>
                <c:pt idx="143">
                  <c:v>21.3</c:v>
                </c:pt>
                <c:pt idx="144">
                  <c:v>21.9</c:v>
                </c:pt>
                <c:pt idx="145">
                  <c:v>21.9</c:v>
                </c:pt>
                <c:pt idx="146">
                  <c:v>22.3</c:v>
                </c:pt>
                <c:pt idx="147">
                  <c:v>24.6</c:v>
                </c:pt>
                <c:pt idx="148">
                  <c:v>23.7</c:v>
                </c:pt>
                <c:pt idx="149">
                  <c:v>25.4</c:v>
                </c:pt>
                <c:pt idx="150">
                  <c:v>27.4</c:v>
                </c:pt>
                <c:pt idx="151">
                  <c:v>26.8</c:v>
                </c:pt>
                <c:pt idx="152">
                  <c:v>26.9</c:v>
                </c:pt>
                <c:pt idx="153">
                  <c:v>28.1</c:v>
                </c:pt>
                <c:pt idx="154">
                  <c:v>29.8</c:v>
                </c:pt>
                <c:pt idx="155">
                  <c:v>29.5</c:v>
                </c:pt>
                <c:pt idx="156">
                  <c:v>29.9</c:v>
                </c:pt>
                <c:pt idx="157">
                  <c:v>28.4</c:v>
                </c:pt>
                <c:pt idx="158">
                  <c:v>26.6</c:v>
                </c:pt>
                <c:pt idx="159">
                  <c:v>24.3</c:v>
                </c:pt>
                <c:pt idx="160">
                  <c:v>24.6</c:v>
                </c:pt>
                <c:pt idx="161">
                  <c:v>23.4</c:v>
                </c:pt>
                <c:pt idx="162">
                  <c:v>23</c:v>
                </c:pt>
                <c:pt idx="163">
                  <c:v>27.2</c:v>
                </c:pt>
                <c:pt idx="164">
                  <c:v>26.6</c:v>
                </c:pt>
                <c:pt idx="165">
                  <c:v>24.3</c:v>
                </c:pt>
                <c:pt idx="166">
                  <c:v>23.9</c:v>
                </c:pt>
                <c:pt idx="167">
                  <c:v>21.6</c:v>
                </c:pt>
                <c:pt idx="168">
                  <c:v>18.5</c:v>
                </c:pt>
                <c:pt idx="169">
                  <c:v>16.3</c:v>
                </c:pt>
                <c:pt idx="170">
                  <c:v>18.3</c:v>
                </c:pt>
                <c:pt idx="171">
                  <c:v>17.399999999999999</c:v>
                </c:pt>
                <c:pt idx="172">
                  <c:v>14.8</c:v>
                </c:pt>
                <c:pt idx="173">
                  <c:v>13.2</c:v>
                </c:pt>
                <c:pt idx="174">
                  <c:v>9.6</c:v>
                </c:pt>
                <c:pt idx="175">
                  <c:v>6.2</c:v>
                </c:pt>
                <c:pt idx="176">
                  <c:v>6.9</c:v>
                </c:pt>
                <c:pt idx="177">
                  <c:v>6.8</c:v>
                </c:pt>
                <c:pt idx="178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6-4218-B44C-2F668F5D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217216"/>
        <c:axId val="1038218752"/>
      </c:lineChart>
      <c:catAx>
        <c:axId val="10382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21875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38218752"/>
        <c:scaling>
          <c:orientation val="minMax"/>
          <c:max val="50"/>
          <c:min val="-30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Mittelstandsindikator</a:t>
                </a:r>
              </a:p>
            </c:rich>
          </c:tx>
          <c:layout>
            <c:manualLayout>
              <c:xMode val="edge"/>
              <c:yMode val="edge"/>
              <c:x val="3.1948881789137379E-3"/>
              <c:y val="0.255905511811023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2172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761448349307772"/>
          <c:y val="1.968503937007874E-2"/>
          <c:w val="0.59638013299455783"/>
          <c:h val="0.115374172392907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91415203534344E-2"/>
          <c:y val="2.2998611660028982E-2"/>
          <c:w val="0.86218092303679428"/>
          <c:h val="0.89843431733195511"/>
        </c:manualLayout>
      </c:layout>
      <c:lineChart>
        <c:grouping val="standard"/>
        <c:varyColors val="0"/>
        <c:ser>
          <c:idx val="4"/>
          <c:order val="0"/>
          <c:tx>
            <c:strRef>
              <c:f>'Seite 13 l.'!$G$33</c:f>
              <c:strCache>
                <c:ptCount val="1"/>
                <c:pt idx="0">
                  <c:v>Bau</c:v>
                </c:pt>
              </c:strCache>
            </c:strRef>
          </c:tx>
          <c:spPr>
            <a:ln w="25400">
              <a:solidFill>
                <a:schemeClr val="accent3">
                  <a:lumMod val="20000"/>
                  <a:lumOff val="8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l.'!$G$60:$G$82</c:f>
              <c:numCache>
                <c:formatCode>General</c:formatCode>
                <c:ptCount val="23"/>
                <c:pt idx="0">
                  <c:v>10.199999999999999</c:v>
                </c:pt>
                <c:pt idx="1">
                  <c:v>4.3250000000000011</c:v>
                </c:pt>
                <c:pt idx="2">
                  <c:v>15.05</c:v>
                </c:pt>
                <c:pt idx="3">
                  <c:v>15.225000000000001</c:v>
                </c:pt>
                <c:pt idx="4">
                  <c:v>19.549999999999997</c:v>
                </c:pt>
                <c:pt idx="5">
                  <c:v>44.5</c:v>
                </c:pt>
                <c:pt idx="6">
                  <c:v>32.75</c:v>
                </c:pt>
                <c:pt idx="7">
                  <c:v>41.349999999999994</c:v>
                </c:pt>
                <c:pt idx="8">
                  <c:v>18.774999999999999</c:v>
                </c:pt>
                <c:pt idx="9">
                  <c:v>36.125</c:v>
                </c:pt>
                <c:pt idx="10">
                  <c:v>31.774999999999999</c:v>
                </c:pt>
                <c:pt idx="11">
                  <c:v>45.55</c:v>
                </c:pt>
                <c:pt idx="12">
                  <c:v>35.349999999999994</c:v>
                </c:pt>
                <c:pt idx="13">
                  <c:v>37.550000000000004</c:v>
                </c:pt>
                <c:pt idx="14">
                  <c:v>16.250000000000004</c:v>
                </c:pt>
                <c:pt idx="15">
                  <c:v>42.375</c:v>
                </c:pt>
                <c:pt idx="16">
                  <c:v>36.200000000000003</c:v>
                </c:pt>
                <c:pt idx="17">
                  <c:v>49.974999999999994</c:v>
                </c:pt>
                <c:pt idx="18">
                  <c:v>44.325000000000003</c:v>
                </c:pt>
                <c:pt idx="19">
                  <c:v>51.15</c:v>
                </c:pt>
                <c:pt idx="20">
                  <c:v>41.775000000000006</c:v>
                </c:pt>
                <c:pt idx="21">
                  <c:v>50.85</c:v>
                </c:pt>
                <c:pt idx="22">
                  <c:v>35.175000000000004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5-4355-A365-258236CE6AC6}"/>
            </c:ext>
          </c:extLst>
        </c:ser>
        <c:ser>
          <c:idx val="3"/>
          <c:order val="1"/>
          <c:tx>
            <c:strRef>
              <c:f>'Seite 13 l.'!$F$33</c:f>
              <c:strCache>
                <c:ptCount val="1"/>
                <c:pt idx="0">
                  <c:v>Ernährung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l.'!$F$60:$F$82</c:f>
              <c:numCache>
                <c:formatCode>General</c:formatCode>
                <c:ptCount val="23"/>
                <c:pt idx="0">
                  <c:v>15.824999999999999</c:v>
                </c:pt>
                <c:pt idx="1">
                  <c:v>7.2249999999999961</c:v>
                </c:pt>
                <c:pt idx="2">
                  <c:v>10.7</c:v>
                </c:pt>
                <c:pt idx="3">
                  <c:v>19.299999999999997</c:v>
                </c:pt>
                <c:pt idx="4">
                  <c:v>23.349999999999998</c:v>
                </c:pt>
                <c:pt idx="5">
                  <c:v>36.525000000000006</c:v>
                </c:pt>
                <c:pt idx="6">
                  <c:v>28.15</c:v>
                </c:pt>
                <c:pt idx="7">
                  <c:v>35.5</c:v>
                </c:pt>
                <c:pt idx="8">
                  <c:v>31.674999999999997</c:v>
                </c:pt>
                <c:pt idx="9">
                  <c:v>29.625</c:v>
                </c:pt>
                <c:pt idx="10">
                  <c:v>39.75</c:v>
                </c:pt>
                <c:pt idx="11">
                  <c:v>37.675000000000004</c:v>
                </c:pt>
                <c:pt idx="12">
                  <c:v>33.225000000000001</c:v>
                </c:pt>
                <c:pt idx="13">
                  <c:v>34.374999999999993</c:v>
                </c:pt>
                <c:pt idx="14">
                  <c:v>35.75</c:v>
                </c:pt>
                <c:pt idx="15">
                  <c:v>30.874999999999996</c:v>
                </c:pt>
                <c:pt idx="16">
                  <c:v>36.700000000000003</c:v>
                </c:pt>
                <c:pt idx="17">
                  <c:v>34.075000000000003</c:v>
                </c:pt>
                <c:pt idx="18">
                  <c:v>35.825000000000003</c:v>
                </c:pt>
                <c:pt idx="19">
                  <c:v>34.299999999999997</c:v>
                </c:pt>
                <c:pt idx="20">
                  <c:v>23.75</c:v>
                </c:pt>
                <c:pt idx="21">
                  <c:v>35.450000000000003</c:v>
                </c:pt>
                <c:pt idx="22">
                  <c:v>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75-4355-A365-258236CE6AC6}"/>
            </c:ext>
          </c:extLst>
        </c:ser>
        <c:ser>
          <c:idx val="6"/>
          <c:order val="2"/>
          <c:tx>
            <c:v>Dienstleister</c:v>
          </c:tx>
          <c:spPr>
            <a:ln w="25400">
              <a:solidFill>
                <a:srgbClr val="0E3C8A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l.'!$I$60:$I$82</c:f>
              <c:numCache>
                <c:formatCode>General</c:formatCode>
                <c:ptCount val="23"/>
                <c:pt idx="0">
                  <c:v>25.549999999999997</c:v>
                </c:pt>
                <c:pt idx="1">
                  <c:v>-1.9000000000000012</c:v>
                </c:pt>
                <c:pt idx="2">
                  <c:v>13.875000000000002</c:v>
                </c:pt>
                <c:pt idx="3">
                  <c:v>26</c:v>
                </c:pt>
                <c:pt idx="4">
                  <c:v>37.525000000000006</c:v>
                </c:pt>
                <c:pt idx="5">
                  <c:v>40.800000000000004</c:v>
                </c:pt>
                <c:pt idx="6">
                  <c:v>34.174999999999997</c:v>
                </c:pt>
                <c:pt idx="7">
                  <c:v>34.549999999999997</c:v>
                </c:pt>
                <c:pt idx="8">
                  <c:v>27.4</c:v>
                </c:pt>
                <c:pt idx="9">
                  <c:v>31.050000000000004</c:v>
                </c:pt>
                <c:pt idx="10">
                  <c:v>38.050000000000004</c:v>
                </c:pt>
                <c:pt idx="11">
                  <c:v>39.099999999999994</c:v>
                </c:pt>
                <c:pt idx="12">
                  <c:v>33.125</c:v>
                </c:pt>
                <c:pt idx="13">
                  <c:v>37.725000000000001</c:v>
                </c:pt>
                <c:pt idx="14">
                  <c:v>33.949999999999996</c:v>
                </c:pt>
                <c:pt idx="15">
                  <c:v>35.450000000000003</c:v>
                </c:pt>
                <c:pt idx="16">
                  <c:v>35.4</c:v>
                </c:pt>
                <c:pt idx="17">
                  <c:v>38.950000000000003</c:v>
                </c:pt>
                <c:pt idx="18">
                  <c:v>40.799999999999997</c:v>
                </c:pt>
                <c:pt idx="19">
                  <c:v>43.000000000000007</c:v>
                </c:pt>
                <c:pt idx="20">
                  <c:v>41.65</c:v>
                </c:pt>
                <c:pt idx="21">
                  <c:v>37.200000000000003</c:v>
                </c:pt>
                <c:pt idx="22">
                  <c:v>30.274999999999999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75-4355-A365-258236CE6AC6}"/>
            </c:ext>
          </c:extLst>
        </c:ser>
        <c:ser>
          <c:idx val="2"/>
          <c:order val="3"/>
          <c:tx>
            <c:strRef>
              <c:f>'Seite 13 l.'!$E$33</c:f>
              <c:strCache>
                <c:ptCount val="1"/>
                <c:pt idx="0">
                  <c:v>Elektro</c:v>
                </c:pt>
              </c:strCache>
            </c:strRef>
          </c:tx>
          <c:spPr>
            <a:ln w="25400">
              <a:solidFill>
                <a:srgbClr val="E6460F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l.'!$E$60:$E$82</c:f>
              <c:numCache>
                <c:formatCode>General</c:formatCode>
                <c:ptCount val="23"/>
                <c:pt idx="0">
                  <c:v>26.024999999999999</c:v>
                </c:pt>
                <c:pt idx="1">
                  <c:v>-14.100000000000001</c:v>
                </c:pt>
                <c:pt idx="2">
                  <c:v>10.925000000000001</c:v>
                </c:pt>
                <c:pt idx="3">
                  <c:v>34.325000000000003</c:v>
                </c:pt>
                <c:pt idx="4">
                  <c:v>36.1</c:v>
                </c:pt>
                <c:pt idx="5">
                  <c:v>43.674999999999997</c:v>
                </c:pt>
                <c:pt idx="6">
                  <c:v>29.024999999999999</c:v>
                </c:pt>
                <c:pt idx="7">
                  <c:v>34.549999999999997</c:v>
                </c:pt>
                <c:pt idx="8">
                  <c:v>15.574999999999999</c:v>
                </c:pt>
                <c:pt idx="9">
                  <c:v>33.4</c:v>
                </c:pt>
                <c:pt idx="10">
                  <c:v>37.824999999999996</c:v>
                </c:pt>
                <c:pt idx="11">
                  <c:v>36.800000000000004</c:v>
                </c:pt>
                <c:pt idx="12">
                  <c:v>34.9</c:v>
                </c:pt>
                <c:pt idx="13">
                  <c:v>34.299999999999997</c:v>
                </c:pt>
                <c:pt idx="14">
                  <c:v>31.974999999999994</c:v>
                </c:pt>
                <c:pt idx="15">
                  <c:v>36.599999999999994</c:v>
                </c:pt>
                <c:pt idx="16">
                  <c:v>37.15</c:v>
                </c:pt>
                <c:pt idx="17">
                  <c:v>41.349999999999994</c:v>
                </c:pt>
                <c:pt idx="18">
                  <c:v>40.174999999999997</c:v>
                </c:pt>
                <c:pt idx="19">
                  <c:v>47.3</c:v>
                </c:pt>
                <c:pt idx="20">
                  <c:v>44.125</c:v>
                </c:pt>
                <c:pt idx="21">
                  <c:v>41.475000000000001</c:v>
                </c:pt>
                <c:pt idx="22">
                  <c:v>24.349999999999994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5-4355-A365-258236CE6AC6}"/>
            </c:ext>
          </c:extLst>
        </c:ser>
        <c:ser>
          <c:idx val="5"/>
          <c:order val="4"/>
          <c:tx>
            <c:strRef>
              <c:f>'Seite 13 l.'!$H$33</c:f>
              <c:strCache>
                <c:ptCount val="1"/>
                <c:pt idx="0">
                  <c:v>Handel</c:v>
                </c:pt>
              </c:strCache>
            </c:strRef>
          </c:tx>
          <c:spPr>
            <a:ln w="25400">
              <a:solidFill>
                <a:srgbClr val="707172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l.'!$H$60:$H$82</c:f>
              <c:numCache>
                <c:formatCode>General</c:formatCode>
                <c:ptCount val="23"/>
                <c:pt idx="0">
                  <c:v>15.875</c:v>
                </c:pt>
                <c:pt idx="1">
                  <c:v>-12.75</c:v>
                </c:pt>
                <c:pt idx="2">
                  <c:v>9.7750000000000004</c:v>
                </c:pt>
                <c:pt idx="3">
                  <c:v>22.974999999999998</c:v>
                </c:pt>
                <c:pt idx="4">
                  <c:v>38.799999999999997</c:v>
                </c:pt>
                <c:pt idx="5">
                  <c:v>45.225000000000001</c:v>
                </c:pt>
                <c:pt idx="6">
                  <c:v>31.950000000000003</c:v>
                </c:pt>
                <c:pt idx="7">
                  <c:v>39.575000000000003</c:v>
                </c:pt>
                <c:pt idx="8">
                  <c:v>24.124999999999996</c:v>
                </c:pt>
                <c:pt idx="9">
                  <c:v>28.099999999999998</c:v>
                </c:pt>
                <c:pt idx="10">
                  <c:v>27.874999999999996</c:v>
                </c:pt>
                <c:pt idx="11">
                  <c:v>39.15</c:v>
                </c:pt>
                <c:pt idx="12">
                  <c:v>29.074999999999996</c:v>
                </c:pt>
                <c:pt idx="13">
                  <c:v>36.674999999999997</c:v>
                </c:pt>
                <c:pt idx="14">
                  <c:v>27.949999999999996</c:v>
                </c:pt>
                <c:pt idx="15">
                  <c:v>31.800000000000004</c:v>
                </c:pt>
                <c:pt idx="16">
                  <c:v>33.65</c:v>
                </c:pt>
                <c:pt idx="17">
                  <c:v>34.6</c:v>
                </c:pt>
                <c:pt idx="18">
                  <c:v>33.099999999999994</c:v>
                </c:pt>
                <c:pt idx="19">
                  <c:v>38.675000000000004</c:v>
                </c:pt>
                <c:pt idx="20">
                  <c:v>36.650000000000006</c:v>
                </c:pt>
                <c:pt idx="21">
                  <c:v>37.425000000000004</c:v>
                </c:pt>
                <c:pt idx="22">
                  <c:v>21.35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5-4355-A365-258236CE6AC6}"/>
            </c:ext>
          </c:extLst>
        </c:ser>
        <c:ser>
          <c:idx val="0"/>
          <c:order val="5"/>
          <c:tx>
            <c:strRef>
              <c:f>'Seite 13 l.'!$C$33</c:f>
              <c:strCache>
                <c:ptCount val="1"/>
                <c:pt idx="0">
                  <c:v>Chemie</c:v>
                </c:pt>
              </c:strCache>
            </c:strRef>
          </c:tx>
          <c:spPr>
            <a:ln w="25400">
              <a:solidFill>
                <a:srgbClr val="F08200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l.'!$C$60:$C$82</c:f>
              <c:numCache>
                <c:formatCode>General</c:formatCode>
                <c:ptCount val="23"/>
                <c:pt idx="0">
                  <c:v>33.25</c:v>
                </c:pt>
                <c:pt idx="1">
                  <c:v>-12.125</c:v>
                </c:pt>
                <c:pt idx="2">
                  <c:v>13.900000000000002</c:v>
                </c:pt>
                <c:pt idx="3">
                  <c:v>33.425000000000004</c:v>
                </c:pt>
                <c:pt idx="4">
                  <c:v>38.950000000000003</c:v>
                </c:pt>
                <c:pt idx="5">
                  <c:v>48.25</c:v>
                </c:pt>
                <c:pt idx="6">
                  <c:v>36.550000000000004</c:v>
                </c:pt>
                <c:pt idx="7">
                  <c:v>40.9</c:v>
                </c:pt>
                <c:pt idx="8">
                  <c:v>24.300000000000004</c:v>
                </c:pt>
                <c:pt idx="9">
                  <c:v>31.625000000000004</c:v>
                </c:pt>
                <c:pt idx="10">
                  <c:v>33.1</c:v>
                </c:pt>
                <c:pt idx="11">
                  <c:v>40.799999999999997</c:v>
                </c:pt>
                <c:pt idx="12">
                  <c:v>30.124999999999996</c:v>
                </c:pt>
                <c:pt idx="13">
                  <c:v>35.275000000000006</c:v>
                </c:pt>
                <c:pt idx="14">
                  <c:v>30.124999999999996</c:v>
                </c:pt>
                <c:pt idx="15">
                  <c:v>34.375</c:v>
                </c:pt>
                <c:pt idx="16">
                  <c:v>39.825000000000003</c:v>
                </c:pt>
                <c:pt idx="17">
                  <c:v>44.875</c:v>
                </c:pt>
                <c:pt idx="18">
                  <c:v>41.400000000000006</c:v>
                </c:pt>
                <c:pt idx="19">
                  <c:v>46.225000000000001</c:v>
                </c:pt>
                <c:pt idx="20">
                  <c:v>41.149999999999991</c:v>
                </c:pt>
                <c:pt idx="21">
                  <c:v>31.549999999999997</c:v>
                </c:pt>
                <c:pt idx="22">
                  <c:v>16.650000000000002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5-4355-A365-258236CE6AC6}"/>
            </c:ext>
          </c:extLst>
        </c:ser>
        <c:ser>
          <c:idx val="1"/>
          <c:order val="6"/>
          <c:tx>
            <c:strRef>
              <c:f>'Seite 13 l.'!$D$33</c:f>
              <c:strCache>
                <c:ptCount val="1"/>
                <c:pt idx="0">
                  <c:v>Metall/Kfz/Mbau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l.'!$D$60:$D$82</c:f>
              <c:numCache>
                <c:formatCode>General</c:formatCode>
                <c:ptCount val="23"/>
                <c:pt idx="0">
                  <c:v>25.775000000000002</c:v>
                </c:pt>
                <c:pt idx="1">
                  <c:v>-30.274999999999999</c:v>
                </c:pt>
                <c:pt idx="2">
                  <c:v>-11.324999999999996</c:v>
                </c:pt>
                <c:pt idx="3">
                  <c:v>13.975000000000001</c:v>
                </c:pt>
                <c:pt idx="4">
                  <c:v>37.424999999999997</c:v>
                </c:pt>
                <c:pt idx="5">
                  <c:v>48.825000000000003</c:v>
                </c:pt>
                <c:pt idx="6">
                  <c:v>31.924999999999997</c:v>
                </c:pt>
                <c:pt idx="7">
                  <c:v>36.300000000000004</c:v>
                </c:pt>
                <c:pt idx="8">
                  <c:v>11.55</c:v>
                </c:pt>
                <c:pt idx="9">
                  <c:v>30.024999999999995</c:v>
                </c:pt>
                <c:pt idx="10">
                  <c:v>27.425000000000001</c:v>
                </c:pt>
                <c:pt idx="11">
                  <c:v>35.075000000000003</c:v>
                </c:pt>
                <c:pt idx="12">
                  <c:v>23.275000000000006</c:v>
                </c:pt>
                <c:pt idx="13">
                  <c:v>31.375000000000004</c:v>
                </c:pt>
                <c:pt idx="14">
                  <c:v>20.549999999999997</c:v>
                </c:pt>
                <c:pt idx="15">
                  <c:v>24.25</c:v>
                </c:pt>
                <c:pt idx="16">
                  <c:v>32.1</c:v>
                </c:pt>
                <c:pt idx="17">
                  <c:v>36.725000000000001</c:v>
                </c:pt>
                <c:pt idx="18">
                  <c:v>42.524999999999999</c:v>
                </c:pt>
                <c:pt idx="19">
                  <c:v>43.725000000000001</c:v>
                </c:pt>
                <c:pt idx="20">
                  <c:v>39.174999999999997</c:v>
                </c:pt>
                <c:pt idx="21">
                  <c:v>24.849999999999998</c:v>
                </c:pt>
                <c:pt idx="22">
                  <c:v>7.4250000000000034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75-4355-A365-258236CE6AC6}"/>
            </c:ext>
          </c:extLst>
        </c:ser>
        <c:ser>
          <c:idx val="7"/>
          <c:order val="7"/>
          <c:tx>
            <c:strRef>
              <c:f>'Seite 13 l.'!$J$33</c:f>
              <c:strCache>
                <c:ptCount val="1"/>
                <c:pt idx="0">
                  <c:v>Agrar</c:v>
                </c:pt>
              </c:strCache>
            </c:strRef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'Seite 13 l.'!$K$60:$K$82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l.'!$J$60:$J$82</c:f>
              <c:numCache>
                <c:formatCode>General</c:formatCode>
                <c:ptCount val="23"/>
                <c:pt idx="0">
                  <c:v>4.0000000000000009</c:v>
                </c:pt>
                <c:pt idx="1">
                  <c:v>-20.225000000000001</c:v>
                </c:pt>
                <c:pt idx="2">
                  <c:v>-8.25</c:v>
                </c:pt>
                <c:pt idx="3">
                  <c:v>-4.4000000000000012</c:v>
                </c:pt>
                <c:pt idx="4">
                  <c:v>11.600000000000001</c:v>
                </c:pt>
                <c:pt idx="5">
                  <c:v>34.450000000000003</c:v>
                </c:pt>
                <c:pt idx="6">
                  <c:v>12.950000000000003</c:v>
                </c:pt>
                <c:pt idx="7">
                  <c:v>19.325000000000003</c:v>
                </c:pt>
                <c:pt idx="8">
                  <c:v>22.049999999999997</c:v>
                </c:pt>
                <c:pt idx="9">
                  <c:v>22.474999999999998</c:v>
                </c:pt>
                <c:pt idx="10">
                  <c:v>27.225000000000001</c:v>
                </c:pt>
                <c:pt idx="11">
                  <c:v>23.925000000000001</c:v>
                </c:pt>
                <c:pt idx="12">
                  <c:v>5.4750000000000023</c:v>
                </c:pt>
                <c:pt idx="13">
                  <c:v>14.050000000000002</c:v>
                </c:pt>
                <c:pt idx="14">
                  <c:v>12.5</c:v>
                </c:pt>
                <c:pt idx="15">
                  <c:v>-13.925000000000002</c:v>
                </c:pt>
                <c:pt idx="16">
                  <c:v>13.350000000000001</c:v>
                </c:pt>
                <c:pt idx="17">
                  <c:v>22.450000000000003</c:v>
                </c:pt>
                <c:pt idx="18">
                  <c:v>14.400000000000002</c:v>
                </c:pt>
                <c:pt idx="19">
                  <c:v>13.125</c:v>
                </c:pt>
                <c:pt idx="20">
                  <c:v>5.8250000000000011</c:v>
                </c:pt>
                <c:pt idx="21">
                  <c:v>13.225000000000001</c:v>
                </c:pt>
                <c:pt idx="22">
                  <c:v>-2.4999999999999467E-2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75-4355-A365-258236CE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380032"/>
        <c:axId val="1038394112"/>
      </c:lineChart>
      <c:catAx>
        <c:axId val="103838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394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38394112"/>
        <c:scaling>
          <c:orientation val="minMax"/>
          <c:max val="52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380032"/>
        <c:crosses val="autoZero"/>
        <c:crossBetween val="midCat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880014998125239"/>
          <c:y val="0.5997434104520718"/>
          <c:w val="0.3426504295658695"/>
          <c:h val="0.3114551221637835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59011477775308"/>
          <c:y val="7.1146660027180383E-2"/>
          <c:w val="0.86859246229111042"/>
          <c:h val="0.82740572448206806"/>
        </c:manualLayout>
      </c:layout>
      <c:lineChart>
        <c:grouping val="standard"/>
        <c:varyColors val="0"/>
        <c:ser>
          <c:idx val="3"/>
          <c:order val="0"/>
          <c:tx>
            <c:strRef>
              <c:f>'Seite 13 r.'!$B$58</c:f>
              <c:strCache>
                <c:ptCount val="1"/>
                <c:pt idx="0">
                  <c:v>West</c:v>
                </c:pt>
              </c:strCache>
            </c:strRef>
          </c:tx>
          <c:spPr>
            <a:ln w="25400">
              <a:solidFill>
                <a:srgbClr val="F08200"/>
              </a:solidFill>
              <a:prstDash val="solid"/>
            </a:ln>
          </c:spPr>
          <c:marker>
            <c:symbol val="none"/>
          </c:marker>
          <c:cat>
            <c:strRef>
              <c:f>'Seite 13 r.'!$A$62:$A$84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r.'!$B$62:$B$84</c:f>
              <c:numCache>
                <c:formatCode>0.0</c:formatCode>
                <c:ptCount val="23"/>
                <c:pt idx="0">
                  <c:v>22.550000000000004</c:v>
                </c:pt>
                <c:pt idx="1">
                  <c:v>-12.25</c:v>
                </c:pt>
                <c:pt idx="2">
                  <c:v>6.6500000000000021</c:v>
                </c:pt>
                <c:pt idx="3">
                  <c:v>22.125</c:v>
                </c:pt>
                <c:pt idx="4">
                  <c:v>35.400000000000006</c:v>
                </c:pt>
                <c:pt idx="5">
                  <c:v>45.125</c:v>
                </c:pt>
                <c:pt idx="6">
                  <c:v>32.050000000000004</c:v>
                </c:pt>
                <c:pt idx="7">
                  <c:v>36.975000000000001</c:v>
                </c:pt>
                <c:pt idx="8">
                  <c:v>21.724999999999998</c:v>
                </c:pt>
                <c:pt idx="9">
                  <c:v>30.55</c:v>
                </c:pt>
                <c:pt idx="10">
                  <c:v>33.200000000000003</c:v>
                </c:pt>
                <c:pt idx="11">
                  <c:v>38.699999999999996</c:v>
                </c:pt>
                <c:pt idx="12">
                  <c:v>29.675000000000004</c:v>
                </c:pt>
                <c:pt idx="13">
                  <c:v>35.425000000000004</c:v>
                </c:pt>
                <c:pt idx="14">
                  <c:v>28.5</c:v>
                </c:pt>
                <c:pt idx="15">
                  <c:v>31.725000000000001</c:v>
                </c:pt>
                <c:pt idx="16">
                  <c:v>34.400000000000006</c:v>
                </c:pt>
                <c:pt idx="17">
                  <c:v>38.950000000000003</c:v>
                </c:pt>
                <c:pt idx="18">
                  <c:v>40.775000000000006</c:v>
                </c:pt>
                <c:pt idx="19">
                  <c:v>42.125</c:v>
                </c:pt>
                <c:pt idx="20">
                  <c:v>38.625</c:v>
                </c:pt>
                <c:pt idx="21">
                  <c:v>35</c:v>
                </c:pt>
                <c:pt idx="2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E-4101-9F89-4A387C767D4B}"/>
            </c:ext>
          </c:extLst>
        </c:ser>
        <c:ser>
          <c:idx val="4"/>
          <c:order val="1"/>
          <c:tx>
            <c:strRef>
              <c:f>'Seite 13 r.'!$C$58</c:f>
              <c:strCache>
                <c:ptCount val="1"/>
                <c:pt idx="0">
                  <c:v>Ost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'Seite 13 r.'!$A$62:$A$84</c:f>
              <c:strCache>
                <c:ptCount val="23"/>
                <c:pt idx="0">
                  <c:v>H08</c:v>
                </c:pt>
                <c:pt idx="1">
                  <c:v>F09</c:v>
                </c:pt>
                <c:pt idx="2">
                  <c:v>H09</c:v>
                </c:pt>
                <c:pt idx="3">
                  <c:v>F10</c:v>
                </c:pt>
                <c:pt idx="4">
                  <c:v>H10</c:v>
                </c:pt>
                <c:pt idx="5">
                  <c:v>F11</c:v>
                </c:pt>
                <c:pt idx="6">
                  <c:v>H11</c:v>
                </c:pt>
                <c:pt idx="7">
                  <c:v>F12</c:v>
                </c:pt>
                <c:pt idx="8">
                  <c:v>H12</c:v>
                </c:pt>
                <c:pt idx="9">
                  <c:v>F13</c:v>
                </c:pt>
                <c:pt idx="10">
                  <c:v>H13</c:v>
                </c:pt>
                <c:pt idx="11">
                  <c:v>F14</c:v>
                </c:pt>
                <c:pt idx="12">
                  <c:v>H14</c:v>
                </c:pt>
                <c:pt idx="13">
                  <c:v>F15</c:v>
                </c:pt>
                <c:pt idx="14">
                  <c:v>H15</c:v>
                </c:pt>
                <c:pt idx="15">
                  <c:v>F16</c:v>
                </c:pt>
                <c:pt idx="16">
                  <c:v>H16</c:v>
                </c:pt>
                <c:pt idx="17">
                  <c:v>F17</c:v>
                </c:pt>
                <c:pt idx="18">
                  <c:v>H17</c:v>
                </c:pt>
                <c:pt idx="19">
                  <c:v>F18</c:v>
                </c:pt>
                <c:pt idx="20">
                  <c:v>H18</c:v>
                </c:pt>
                <c:pt idx="21">
                  <c:v>F19</c:v>
                </c:pt>
                <c:pt idx="22">
                  <c:v>H19</c:v>
                </c:pt>
              </c:strCache>
            </c:strRef>
          </c:cat>
          <c:val>
            <c:numRef>
              <c:f>'Seite 13 r.'!$C$62:$C$84</c:f>
              <c:numCache>
                <c:formatCode>0.0</c:formatCode>
                <c:ptCount val="23"/>
                <c:pt idx="0">
                  <c:v>15.6</c:v>
                </c:pt>
                <c:pt idx="1">
                  <c:v>-8.6999999999999993</c:v>
                </c:pt>
                <c:pt idx="2">
                  <c:v>4.9999999999999982</c:v>
                </c:pt>
                <c:pt idx="3">
                  <c:v>17.2</c:v>
                </c:pt>
                <c:pt idx="4">
                  <c:v>27.725000000000001</c:v>
                </c:pt>
                <c:pt idx="5">
                  <c:v>38.75</c:v>
                </c:pt>
                <c:pt idx="6">
                  <c:v>28.375</c:v>
                </c:pt>
                <c:pt idx="7">
                  <c:v>32.725000000000001</c:v>
                </c:pt>
                <c:pt idx="8">
                  <c:v>20.25</c:v>
                </c:pt>
                <c:pt idx="9">
                  <c:v>28.875</c:v>
                </c:pt>
                <c:pt idx="10">
                  <c:v>29.55</c:v>
                </c:pt>
                <c:pt idx="11">
                  <c:v>34.700000000000003</c:v>
                </c:pt>
                <c:pt idx="12">
                  <c:v>25.474999999999998</c:v>
                </c:pt>
                <c:pt idx="13">
                  <c:v>28.975000000000001</c:v>
                </c:pt>
                <c:pt idx="14">
                  <c:v>21.574999999999999</c:v>
                </c:pt>
                <c:pt idx="15">
                  <c:v>24.725000000000005</c:v>
                </c:pt>
                <c:pt idx="16">
                  <c:v>31.225000000000005</c:v>
                </c:pt>
                <c:pt idx="17">
                  <c:v>35.450000000000003</c:v>
                </c:pt>
                <c:pt idx="18">
                  <c:v>31.475000000000001</c:v>
                </c:pt>
                <c:pt idx="19">
                  <c:v>39.224999999999994</c:v>
                </c:pt>
                <c:pt idx="20">
                  <c:v>31.45</c:v>
                </c:pt>
                <c:pt idx="21">
                  <c:v>29.4</c:v>
                </c:pt>
                <c:pt idx="22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E-4101-9F89-4A387C76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8292480"/>
        <c:axId val="1038294016"/>
      </c:lineChart>
      <c:catAx>
        <c:axId val="103829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29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38294016"/>
        <c:scaling>
          <c:orientation val="minMax"/>
          <c:max val="50"/>
          <c:min val="-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292480"/>
        <c:crosses val="autoZero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059896359108961"/>
          <c:y val="0.78787878787878785"/>
          <c:w val="0.42842082239720036"/>
          <c:h val="0.100132167273557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625434674615006E-2"/>
          <c:y val="4.6875E-2"/>
          <c:w val="0.94038748137108796"/>
          <c:h val="0.67500000000000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'S. 13 Auslandsengagement'!$A$6</c:f>
              <c:strCache>
                <c:ptCount val="1"/>
                <c:pt idx="0">
                  <c:v>Frühjahr 2011</c:v>
                </c:pt>
              </c:strCache>
            </c:strRef>
          </c:tx>
          <c:spPr>
            <a:solidFill>
              <a:srgbClr val="0E3C8A"/>
            </a:solidFill>
            <a:ln w="25400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9612518628912071E-3"/>
                  <c:y val="2.083333333333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E4-4FBE-83F5-744567362638}"/>
                </c:ext>
              </c:extLst>
            </c:dLbl>
            <c:dLbl>
              <c:idx val="3"/>
              <c:layout>
                <c:manualLayout>
                  <c:x val="-1.9865614592060386E-3"/>
                  <c:y val="2.0833401446260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E4-4FBE-83F5-744567362638}"/>
                </c:ext>
              </c:extLst>
            </c:dLbl>
            <c:dLbl>
              <c:idx val="4"/>
              <c:layout>
                <c:manualLayout>
                  <c:x val="0"/>
                  <c:y val="2.4999959124746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4-4FBE-83F5-744567362638}"/>
                </c:ext>
              </c:extLst>
            </c:dLbl>
            <c:dLbl>
              <c:idx val="5"/>
              <c:layout>
                <c:manualLayout>
                  <c:x val="-5.9612518628912071E-3"/>
                  <c:y val="2.50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4-4FBE-83F5-744567362638}"/>
                </c:ext>
              </c:extLst>
            </c:dLbl>
            <c:dLbl>
              <c:idx val="6"/>
              <c:layout>
                <c:manualLayout>
                  <c:x val="0"/>
                  <c:y val="2.0818689053914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4-4FBE-83F5-744567362638}"/>
                </c:ext>
              </c:extLst>
            </c:dLbl>
            <c:dLbl>
              <c:idx val="7"/>
              <c:layout>
                <c:manualLayout>
                  <c:x val="-7.9483358171883491E-3"/>
                  <c:y val="1.666666666666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4-4FBE-83F5-744567362638}"/>
                </c:ext>
              </c:extLst>
            </c:dLbl>
            <c:dLbl>
              <c:idx val="8"/>
              <c:layout>
                <c:manualLayout>
                  <c:x val="-3.9741679085941381E-3"/>
                  <c:y val="2.0819553805774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4-4FBE-83F5-744567362638}"/>
                </c:ext>
              </c:extLst>
            </c:dLbl>
            <c:dLbl>
              <c:idx val="9"/>
              <c:layout>
                <c:manualLayout>
                  <c:x val="-1.987083954297069E-3"/>
                  <c:y val="2.50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4-4FBE-83F5-744567362638}"/>
                </c:ext>
              </c:extLst>
            </c:dLbl>
            <c:dLbl>
              <c:idx val="11"/>
              <c:layout>
                <c:manualLayout>
                  <c:x val="-3.9726879269076929E-3"/>
                  <c:y val="2.0833491653420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4-4FBE-83F5-744567362638}"/>
                </c:ext>
              </c:extLst>
            </c:dLbl>
            <c:dLbl>
              <c:idx val="12"/>
              <c:layout>
                <c:manualLayout>
                  <c:x val="-5.9634112313831089E-3"/>
                  <c:y val="2.542020353740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4-4FBE-83F5-744567362638}"/>
                </c:ext>
              </c:extLst>
            </c:dLbl>
            <c:dLbl>
              <c:idx val="13"/>
              <c:layout>
                <c:manualLayout>
                  <c:x val="-5.9590318903613203E-3"/>
                  <c:y val="2.0833491653420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E4-4FBE-83F5-744567362638}"/>
                </c:ext>
              </c:extLst>
            </c:dLbl>
            <c:dLbl>
              <c:idx val="14"/>
              <c:layout>
                <c:manualLayout>
                  <c:x val="-1.9871259886362356E-3"/>
                  <c:y val="2.103999611441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E4-4FBE-83F5-744567362638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13 Auslandsengagement'!$B$5:$P$5</c:f>
              <c:strCache>
                <c:ptCount val="15"/>
                <c:pt idx="0">
                  <c:v>Insgesamt</c:v>
                </c:pt>
                <c:pt idx="2">
                  <c:v>Chemie/
Kunststoff</c:v>
                </c:pt>
                <c:pt idx="3">
                  <c:v>Metall/Stahl/
Kfz/MBau</c:v>
                </c:pt>
                <c:pt idx="4">
                  <c:v>Elektro</c:v>
                </c:pt>
                <c:pt idx="5">
                  <c:v>Ernährung/
Tabak</c:v>
                </c:pt>
                <c:pt idx="6">
                  <c:v>Handel</c:v>
                </c:pt>
                <c:pt idx="7">
                  <c:v>Dienst-
leistungen</c:v>
                </c:pt>
                <c:pt idx="8">
                  <c:v>Agrar-
wirtschaft</c:v>
                </c:pt>
                <c:pt idx="9">
                  <c:v>Baugewerbe</c:v>
                </c:pt>
                <c:pt idx="11">
                  <c:v>Umsatz:
&lt; 5Mio€</c:v>
                </c:pt>
                <c:pt idx="12">
                  <c:v>5 bis 
&lt; 25Mio€</c:v>
                </c:pt>
                <c:pt idx="13">
                  <c:v>25 bis 
&lt; 50Mio€</c:v>
                </c:pt>
                <c:pt idx="14">
                  <c:v>&gt; 50Mio€</c:v>
                </c:pt>
              </c:strCache>
            </c:strRef>
          </c:cat>
          <c:val>
            <c:numRef>
              <c:f>'S. 13 Auslandsengagement'!$B$6:$P$6</c:f>
              <c:numCache>
                <c:formatCode>General</c:formatCode>
                <c:ptCount val="15"/>
                <c:pt idx="0">
                  <c:v>53.4</c:v>
                </c:pt>
                <c:pt idx="2">
                  <c:v>78.8</c:v>
                </c:pt>
                <c:pt idx="3">
                  <c:v>78.8</c:v>
                </c:pt>
                <c:pt idx="4">
                  <c:v>77.400000000000006</c:v>
                </c:pt>
                <c:pt idx="5">
                  <c:v>51.7</c:v>
                </c:pt>
                <c:pt idx="6">
                  <c:v>54.7</c:v>
                </c:pt>
                <c:pt idx="7">
                  <c:v>34</c:v>
                </c:pt>
                <c:pt idx="8">
                  <c:v>18.899999999999999</c:v>
                </c:pt>
                <c:pt idx="9">
                  <c:v>26</c:v>
                </c:pt>
                <c:pt idx="11">
                  <c:v>34.700000000000003</c:v>
                </c:pt>
                <c:pt idx="12">
                  <c:v>54.7</c:v>
                </c:pt>
                <c:pt idx="13">
                  <c:v>61.4</c:v>
                </c:pt>
                <c:pt idx="1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E4-4FBE-83F5-744567362638}"/>
            </c:ext>
          </c:extLst>
        </c:ser>
        <c:ser>
          <c:idx val="1"/>
          <c:order val="1"/>
          <c:tx>
            <c:strRef>
              <c:f>'S. 13 Auslandsengagement'!$A$17</c:f>
              <c:strCache>
                <c:ptCount val="1"/>
                <c:pt idx="0">
                  <c:v>Frühjahr 2018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-1.9871871478546075E-3"/>
                  <c:y val="8.39227553629935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0-4822-830F-C8EF668C4752}"/>
                </c:ext>
              </c:extLst>
            </c:dLbl>
            <c:dLbl>
              <c:idx val="2"/>
              <c:layout>
                <c:manualLayout>
                  <c:x val="-1.9884385251517449E-3"/>
                  <c:y val="2.1010604038519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0-4822-830F-C8EF668C4752}"/>
                </c:ext>
              </c:extLst>
            </c:dLbl>
            <c:dLbl>
              <c:idx val="3"/>
              <c:layout>
                <c:manualLayout>
                  <c:x val="-3.642945165931205E-17"/>
                  <c:y val="2.50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7-4865-AB18-1D8C68D15A89}"/>
                </c:ext>
              </c:extLst>
            </c:dLbl>
            <c:dLbl>
              <c:idx val="4"/>
              <c:layout>
                <c:manualLayout>
                  <c:x val="3.9726879269075472E-3"/>
                  <c:y val="2.0980853236783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0-4822-830F-C8EF668C4752}"/>
                </c:ext>
              </c:extLst>
            </c:dLbl>
            <c:dLbl>
              <c:idx val="5"/>
              <c:layout>
                <c:manualLayout>
                  <c:x val="0"/>
                  <c:y val="2.0921916010498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0-4822-830F-C8EF668C4752}"/>
                </c:ext>
              </c:extLst>
            </c:dLbl>
            <c:dLbl>
              <c:idx val="6"/>
              <c:layout>
                <c:manualLayout>
                  <c:x val="0"/>
                  <c:y val="1.678468258942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0-4822-830F-C8EF668C4752}"/>
                </c:ext>
              </c:extLst>
            </c:dLbl>
            <c:dLbl>
              <c:idx val="7"/>
              <c:layout>
                <c:manualLayout>
                  <c:x val="-7.283177063447568E-17"/>
                  <c:y val="1.25885119420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80-4822-830F-C8EF668C4752}"/>
                </c:ext>
              </c:extLst>
            </c:dLbl>
            <c:dLbl>
              <c:idx val="8"/>
              <c:layout>
                <c:manualLayout>
                  <c:x val="0"/>
                  <c:y val="1.678468258942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0-4822-830F-C8EF668C4752}"/>
                </c:ext>
              </c:extLst>
            </c:dLbl>
            <c:dLbl>
              <c:idx val="9"/>
              <c:layout>
                <c:manualLayout>
                  <c:x val="3.9726879269075472E-3"/>
                  <c:y val="2.0980853236783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0-4822-830F-C8EF668C4752}"/>
                </c:ext>
              </c:extLst>
            </c:dLbl>
            <c:dLbl>
              <c:idx val="11"/>
              <c:layout>
                <c:manualLayout>
                  <c:x val="3.9726879269075472E-3"/>
                  <c:y val="2.5177023884140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0-4822-830F-C8EF668C4752}"/>
                </c:ext>
              </c:extLst>
            </c:dLbl>
            <c:dLbl>
              <c:idx val="12"/>
              <c:layout>
                <c:manualLayout>
                  <c:x val="-1.4566354126895136E-16"/>
                  <c:y val="1.6784682589427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80-4822-830F-C8EF668C4752}"/>
                </c:ext>
              </c:extLst>
            </c:dLbl>
            <c:dLbl>
              <c:idx val="13"/>
              <c:layout>
                <c:manualLayout>
                  <c:x val="0"/>
                  <c:y val="1.678468258942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80-4822-830F-C8EF668C4752}"/>
                </c:ext>
              </c:extLst>
            </c:dLbl>
            <c:dLbl>
              <c:idx val="14"/>
              <c:layout>
                <c:manualLayout>
                  <c:x val="-5.9612518628912071E-3"/>
                  <c:y val="1.258858267716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80-4822-830F-C8EF668C475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'S. 13 Auslandsengagement'!$B$17:$P$17</c:f>
              <c:numCache>
                <c:formatCode>General</c:formatCode>
                <c:ptCount val="15"/>
                <c:pt idx="0">
                  <c:v>56.2</c:v>
                </c:pt>
                <c:pt idx="2">
                  <c:v>88.3</c:v>
                </c:pt>
                <c:pt idx="3">
                  <c:v>79.900000000000006</c:v>
                </c:pt>
                <c:pt idx="4">
                  <c:v>80.2</c:v>
                </c:pt>
                <c:pt idx="5">
                  <c:v>53.9</c:v>
                </c:pt>
                <c:pt idx="6">
                  <c:v>57.4</c:v>
                </c:pt>
                <c:pt idx="7">
                  <c:v>33.6</c:v>
                </c:pt>
                <c:pt idx="8">
                  <c:v>22.5</c:v>
                </c:pt>
                <c:pt idx="9">
                  <c:v>25.1</c:v>
                </c:pt>
                <c:pt idx="11">
                  <c:v>36</c:v>
                </c:pt>
                <c:pt idx="12">
                  <c:v>57.2</c:v>
                </c:pt>
                <c:pt idx="13">
                  <c:v>65.900000000000006</c:v>
                </c:pt>
                <c:pt idx="14">
                  <c:v>74.8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0-4822-830F-C8EF668C4752}"/>
            </c:ext>
          </c:extLst>
        </c:ser>
        <c:ser>
          <c:idx val="4"/>
          <c:order val="2"/>
          <c:tx>
            <c:strRef>
              <c:f>'S. 13 Auslandsengagement'!$A$19</c:f>
              <c:strCache>
                <c:ptCount val="1"/>
                <c:pt idx="0">
                  <c:v>Frühjahr 2019</c:v>
                </c:pt>
              </c:strCache>
            </c:strRef>
          </c:tx>
          <c:spPr>
            <a:solidFill>
              <a:schemeClr val="accent1"/>
            </a:solidFill>
            <a:ln w="25400">
              <a:solidFill>
                <a:schemeClr val="bg1"/>
              </a:solidFill>
            </a:ln>
          </c:spPr>
          <c:invertIfNegative val="0"/>
          <c:dLbls>
            <c:dLbl>
              <c:idx val="0"/>
              <c:layout>
                <c:manualLayout>
                  <c:x val="-1.9826509051524745E-3"/>
                  <c:y val="2.0873942260725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9E4-4FBE-83F5-744567362638}"/>
                </c:ext>
              </c:extLst>
            </c:dLbl>
            <c:dLbl>
              <c:idx val="2"/>
              <c:layout>
                <c:manualLayout>
                  <c:x val="4.849087026408441E-6"/>
                  <c:y val="8.2791535862600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9E4-4FBE-83F5-744567362638}"/>
                </c:ext>
              </c:extLst>
            </c:dLbl>
            <c:dLbl>
              <c:idx val="3"/>
              <c:layout>
                <c:manualLayout>
                  <c:x val="-1.987083954297069E-3"/>
                  <c:y val="2.0791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9E4-4FBE-83F5-744567362638}"/>
                </c:ext>
              </c:extLst>
            </c:dLbl>
            <c:dLbl>
              <c:idx val="4"/>
              <c:layout>
                <c:manualLayout>
                  <c:x val="-1.9848934680483103E-3"/>
                  <c:y val="8.2352362204724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9E4-4FBE-83F5-744567362638}"/>
                </c:ext>
              </c:extLst>
            </c:dLbl>
            <c:dLbl>
              <c:idx val="5"/>
              <c:layout>
                <c:manualLayout>
                  <c:x val="-1.40779945927987E-6"/>
                  <c:y val="2.4916907677449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9E4-4FBE-83F5-744567362638}"/>
                </c:ext>
              </c:extLst>
            </c:dLbl>
            <c:dLbl>
              <c:idx val="6"/>
              <c:layout>
                <c:manualLayout>
                  <c:x val="1.987083954297069E-3"/>
                  <c:y val="1.6598097112860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9E4-4FBE-83F5-744567362638}"/>
                </c:ext>
              </c:extLst>
            </c:dLbl>
            <c:dLbl>
              <c:idx val="7"/>
              <c:layout>
                <c:manualLayout>
                  <c:x val="-6.2568864864167077E-7"/>
                  <c:y val="2.076474361531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9E4-4FBE-83F5-744567362638}"/>
                </c:ext>
              </c:extLst>
            </c:dLbl>
            <c:dLbl>
              <c:idx val="8"/>
              <c:layout>
                <c:manualLayout>
                  <c:x val="1.9881256808273878E-3"/>
                  <c:y val="2.4917561561553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9E4-4FBE-83F5-744567362638}"/>
                </c:ext>
              </c:extLst>
            </c:dLbl>
            <c:dLbl>
              <c:idx val="9"/>
              <c:layout>
                <c:manualLayout>
                  <c:x val="-1.9860921927195392E-3"/>
                  <c:y val="2.4917561561553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9E4-4FBE-83F5-744567362638}"/>
                </c:ext>
              </c:extLst>
            </c:dLbl>
            <c:dLbl>
              <c:idx val="11"/>
              <c:layout>
                <c:manualLayout>
                  <c:x val="7.8202518246211562E-7"/>
                  <c:y val="2.9084418693246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9E4-4FBE-83F5-744567362638}"/>
                </c:ext>
              </c:extLst>
            </c:dLbl>
            <c:dLbl>
              <c:idx val="12"/>
              <c:layout>
                <c:manualLayout>
                  <c:x val="-1.9863439634537736E-3"/>
                  <c:y val="2.4917654281134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9E4-4FBE-83F5-744567362638}"/>
                </c:ext>
              </c:extLst>
            </c:dLbl>
            <c:dLbl>
              <c:idx val="13"/>
              <c:layout>
                <c:manualLayout>
                  <c:x val="1.4081697312459059E-6"/>
                  <c:y val="1.6584317585301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9E4-4FBE-83F5-744567362638}"/>
                </c:ext>
              </c:extLst>
            </c:dLbl>
            <c:dLbl>
              <c:idx val="14"/>
              <c:layout>
                <c:manualLayout>
                  <c:x val="-1.9890642138003138E-3"/>
                  <c:y val="2.0751012049122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9E4-4FBE-83F5-74456736263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'S. 13 Auslandsengagement'!$B$19:$P$19</c:f>
              <c:numCache>
                <c:formatCode>General</c:formatCode>
                <c:ptCount val="15"/>
                <c:pt idx="0">
                  <c:v>53</c:v>
                </c:pt>
                <c:pt idx="2">
                  <c:v>89.4</c:v>
                </c:pt>
                <c:pt idx="3">
                  <c:v>76.2</c:v>
                </c:pt>
                <c:pt idx="4">
                  <c:v>68.900000000000006</c:v>
                </c:pt>
                <c:pt idx="5">
                  <c:v>58.2</c:v>
                </c:pt>
                <c:pt idx="6">
                  <c:v>54.5</c:v>
                </c:pt>
                <c:pt idx="7">
                  <c:v>30.6</c:v>
                </c:pt>
                <c:pt idx="8">
                  <c:v>30.4</c:v>
                </c:pt>
                <c:pt idx="9">
                  <c:v>17.600000000000001</c:v>
                </c:pt>
                <c:pt idx="11">
                  <c:v>29</c:v>
                </c:pt>
                <c:pt idx="12">
                  <c:v>55.2</c:v>
                </c:pt>
                <c:pt idx="13">
                  <c:v>61.7</c:v>
                </c:pt>
                <c:pt idx="14">
                  <c:v>68.099999999999994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19E4-4FBE-83F5-744567362638}"/>
            </c:ext>
          </c:extLst>
        </c:ser>
        <c:ser>
          <c:idx val="2"/>
          <c:order val="3"/>
          <c:tx>
            <c:strRef>
              <c:f>'S. 13 Auslandsengagement'!$A$20</c:f>
              <c:strCache>
                <c:ptCount val="1"/>
                <c:pt idx="0">
                  <c:v>Herbst 2019</c:v>
                </c:pt>
              </c:strCache>
            </c:strRef>
          </c:tx>
          <c:spPr>
            <a:solidFill>
              <a:srgbClr val="ABABAB"/>
            </a:solidFill>
            <a:ln w="25400">
              <a:solidFill>
                <a:srgbClr val="FFFFFF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2.0603888125660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E4-4FBE-83F5-744567362638}"/>
                </c:ext>
              </c:extLst>
            </c:dLbl>
            <c:dLbl>
              <c:idx val="2"/>
              <c:layout>
                <c:manualLayout>
                  <c:x val="3.9742178735470363E-3"/>
                  <c:y val="8.1153556181395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E4-4FBE-83F5-744567362638}"/>
                </c:ext>
              </c:extLst>
            </c:dLbl>
            <c:dLbl>
              <c:idx val="3"/>
              <c:layout>
                <c:manualLayout>
                  <c:x val="-1.9856757845656773E-3"/>
                  <c:y val="2.917125984251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E4-4FBE-83F5-744567362638}"/>
                </c:ext>
              </c:extLst>
            </c:dLbl>
            <c:dLbl>
              <c:idx val="4"/>
              <c:layout>
                <c:manualLayout>
                  <c:x val="-7.8202518246211562E-7"/>
                  <c:y val="2.0921710359155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E4-4FBE-83F5-744567362638}"/>
                </c:ext>
              </c:extLst>
            </c:dLbl>
            <c:dLbl>
              <c:idx val="5"/>
              <c:layout>
                <c:manualLayout>
                  <c:x val="7.8202518246211562E-7"/>
                  <c:y val="2.0892304123910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E4-4FBE-83F5-744567362638}"/>
                </c:ext>
              </c:extLst>
            </c:dLbl>
            <c:dLbl>
              <c:idx val="6"/>
              <c:layout>
                <c:manualLayout>
                  <c:x val="7.9483358171882033E-3"/>
                  <c:y val="2.0749343832020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E4-4FBE-83F5-744567362638}"/>
                </c:ext>
              </c:extLst>
            </c:dLbl>
            <c:dLbl>
              <c:idx val="7"/>
              <c:layout>
                <c:manualLayout>
                  <c:x val="1.9869274909935812E-3"/>
                  <c:y val="2.533661417322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E4-4FBE-83F5-744567362638}"/>
                </c:ext>
              </c:extLst>
            </c:dLbl>
            <c:dLbl>
              <c:idx val="8"/>
              <c:layout>
                <c:manualLayout>
                  <c:x val="-1.9857183433078765E-3"/>
                  <c:y val="2.504320899341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E4-4FBE-83F5-744567362638}"/>
                </c:ext>
              </c:extLst>
            </c:dLbl>
            <c:dLbl>
              <c:idx val="9"/>
              <c:layout>
                <c:manualLayout>
                  <c:x val="2.9716956934288708E-6"/>
                  <c:y val="2.499992565839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9E4-4FBE-83F5-744567362638}"/>
                </c:ext>
              </c:extLst>
            </c:dLbl>
            <c:dLbl>
              <c:idx val="11"/>
              <c:layout>
                <c:manualLayout>
                  <c:x val="1.9885336339645217E-3"/>
                  <c:y val="2.508384907134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9E4-4FBE-83F5-744567362638}"/>
                </c:ext>
              </c:extLst>
            </c:dLbl>
            <c:dLbl>
              <c:idx val="12"/>
              <c:layout>
                <c:manualLayout>
                  <c:x val="1.4076453284318081E-6"/>
                  <c:y val="2.9166690070505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E4-4FBE-83F5-744567362638}"/>
                </c:ext>
              </c:extLst>
            </c:dLbl>
            <c:dLbl>
              <c:idx val="13"/>
              <c:layout>
                <c:manualLayout>
                  <c:x val="0"/>
                  <c:y val="1.289546017288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E4-4FBE-83F5-744567362638}"/>
                </c:ext>
              </c:extLst>
            </c:dLbl>
            <c:dLbl>
              <c:idx val="14"/>
              <c:layout>
                <c:manualLayout>
                  <c:x val="0"/>
                  <c:y val="2.5000000000000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E4-4FBE-83F5-74456736263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latin typeface="Arial" pitchFamily="34" charset="0"/>
                    <a:cs typeface="Arial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'S. 13 Auslandsengagement'!$B$20:$P$20</c:f>
              <c:numCache>
                <c:formatCode>General</c:formatCode>
                <c:ptCount val="15"/>
                <c:pt idx="0">
                  <c:v>52.7</c:v>
                </c:pt>
                <c:pt idx="2">
                  <c:v>83.3</c:v>
                </c:pt>
                <c:pt idx="3">
                  <c:v>75.099999999999994</c:v>
                </c:pt>
                <c:pt idx="4">
                  <c:v>72.5</c:v>
                </c:pt>
                <c:pt idx="5">
                  <c:v>66.7</c:v>
                </c:pt>
                <c:pt idx="6">
                  <c:v>54.7</c:v>
                </c:pt>
                <c:pt idx="7">
                  <c:v>30.4</c:v>
                </c:pt>
                <c:pt idx="8">
                  <c:v>24.7</c:v>
                </c:pt>
                <c:pt idx="9">
                  <c:v>19.7</c:v>
                </c:pt>
                <c:pt idx="11">
                  <c:v>29</c:v>
                </c:pt>
                <c:pt idx="12">
                  <c:v>55.3</c:v>
                </c:pt>
                <c:pt idx="13">
                  <c:v>64.400000000000006</c:v>
                </c:pt>
                <c:pt idx="14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9E4-4FBE-83F5-744567362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axId val="1043859712"/>
        <c:axId val="1043914752"/>
      </c:barChart>
      <c:catAx>
        <c:axId val="10438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439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3914752"/>
        <c:scaling>
          <c:orientation val="minMax"/>
          <c:max val="100"/>
          <c:min val="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438597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061599602583208"/>
          <c:y val="1.2500000000000001E-2"/>
          <c:w val="0.47661538581894841"/>
          <c:h val="8.4926509186351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7744518777258103"/>
          <c:h val="0.9723018189159921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'S. 14 Handelsstreit 1'!$C$12</c:f>
              <c:strCache>
                <c:ptCount val="1"/>
                <c:pt idx="0">
                  <c:v>Eigene Kunden in den USA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chemeClr val="bg2"/>
              </a:solidFill>
            </a:ln>
          </c:spPr>
          <c:invertIfNegative val="0"/>
          <c:cat>
            <c:strRef>
              <c:f>'S. 14 Handelsstreit 1'!$B$13:$B$27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Bau</c:v>
                </c:pt>
                <c:pt idx="14">
                  <c:v>Ernährung</c:v>
                </c:pt>
              </c:strCache>
            </c:strRef>
          </c:cat>
          <c:val>
            <c:numRef>
              <c:f>'S. 14 Handelsstreit 1'!$C$13:$C$27</c:f>
              <c:numCache>
                <c:formatCode>_-* #,##0.0\ _€_-;\-* #,##0.0\ _€_-;_-* "-"??\ _€_-;_-@_-</c:formatCode>
                <c:ptCount val="15"/>
                <c:pt idx="0">
                  <c:v>11.4</c:v>
                </c:pt>
                <c:pt idx="2">
                  <c:v>6</c:v>
                </c:pt>
                <c:pt idx="3">
                  <c:v>11.1</c:v>
                </c:pt>
                <c:pt idx="4">
                  <c:v>15.2</c:v>
                </c:pt>
                <c:pt idx="5">
                  <c:v>14.9</c:v>
                </c:pt>
                <c:pt idx="7">
                  <c:v>24</c:v>
                </c:pt>
                <c:pt idx="8">
                  <c:v>20</c:v>
                </c:pt>
                <c:pt idx="9">
                  <c:v>17.5</c:v>
                </c:pt>
                <c:pt idx="10">
                  <c:v>5.8</c:v>
                </c:pt>
                <c:pt idx="11">
                  <c:v>6.9</c:v>
                </c:pt>
                <c:pt idx="12">
                  <c:v>5.6</c:v>
                </c:pt>
                <c:pt idx="13">
                  <c:v>0.6</c:v>
                </c:pt>
                <c:pt idx="14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A-4F6B-BFC3-4E0C3488383E}"/>
            </c:ext>
          </c:extLst>
        </c:ser>
        <c:ser>
          <c:idx val="0"/>
          <c:order val="1"/>
          <c:tx>
            <c:strRef>
              <c:f>'S. 14 Handelsstreit 1'!$D$12</c:f>
              <c:strCache>
                <c:ptCount val="1"/>
                <c:pt idx="0">
                  <c:v>Unsere Kunden sind in den USA engagiert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chemeClr val="bg2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4EA-4F6B-BFC3-4E0C3488383E}"/>
              </c:ext>
            </c:extLst>
          </c:dPt>
          <c:dPt>
            <c:idx val="1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4EA-4F6B-BFC3-4E0C3488383E}"/>
              </c:ext>
            </c:extLst>
          </c:dPt>
          <c:dPt>
            <c:idx val="2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B4EA-4F6B-BFC3-4E0C3488383E}"/>
              </c:ext>
            </c:extLst>
          </c:dPt>
          <c:dPt>
            <c:idx val="3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B4EA-4F6B-BFC3-4E0C3488383E}"/>
              </c:ext>
            </c:extLst>
          </c:dPt>
          <c:dPt>
            <c:idx val="4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B4EA-4F6B-BFC3-4E0C348838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4EA-4F6B-BFC3-4E0C3488383E}"/>
              </c:ext>
            </c:extLst>
          </c:dPt>
          <c:dPt>
            <c:idx val="6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4EA-4F6B-BFC3-4E0C3488383E}"/>
              </c:ext>
            </c:extLst>
          </c:dPt>
          <c:dPt>
            <c:idx val="7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4EA-4F6B-BFC3-4E0C3488383E}"/>
              </c:ext>
            </c:extLst>
          </c:dPt>
          <c:dPt>
            <c:idx val="8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4EA-4F6B-BFC3-4E0C3488383E}"/>
              </c:ext>
            </c:extLst>
          </c:dPt>
          <c:dPt>
            <c:idx val="9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4EA-4F6B-BFC3-4E0C3488383E}"/>
              </c:ext>
            </c:extLst>
          </c:dPt>
          <c:dPt>
            <c:idx val="1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B4EA-4F6B-BFC3-4E0C3488383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4EA-4F6B-BFC3-4E0C3488383E}"/>
              </c:ext>
            </c:extLst>
          </c:dPt>
          <c:cat>
            <c:strRef>
              <c:f>'S. 14 Handelsstreit 1'!$B$13:$B$27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Bau</c:v>
                </c:pt>
                <c:pt idx="14">
                  <c:v>Ernährung</c:v>
                </c:pt>
              </c:strCache>
            </c:strRef>
          </c:cat>
          <c:val>
            <c:numRef>
              <c:f>'S. 14 Handelsstreit 1'!$D$13:$D$27</c:f>
              <c:numCache>
                <c:formatCode>_-* #,##0.0\ _€_-;\-* #,##0.0\ _€_-;_-* "-"??\ _€_-;_-@_-</c:formatCode>
                <c:ptCount val="15"/>
                <c:pt idx="0">
                  <c:v>28.8</c:v>
                </c:pt>
                <c:pt idx="2">
                  <c:v>26.5</c:v>
                </c:pt>
                <c:pt idx="3">
                  <c:v>29.5</c:v>
                </c:pt>
                <c:pt idx="4">
                  <c:v>32.9</c:v>
                </c:pt>
                <c:pt idx="5">
                  <c:v>24.6</c:v>
                </c:pt>
                <c:pt idx="7">
                  <c:v>46.8</c:v>
                </c:pt>
                <c:pt idx="8">
                  <c:v>43.3</c:v>
                </c:pt>
                <c:pt idx="9">
                  <c:v>35.799999999999997</c:v>
                </c:pt>
                <c:pt idx="10">
                  <c:v>24.9</c:v>
                </c:pt>
                <c:pt idx="11">
                  <c:v>22.8</c:v>
                </c:pt>
                <c:pt idx="12">
                  <c:v>15.7</c:v>
                </c:pt>
                <c:pt idx="13">
                  <c:v>12.1</c:v>
                </c:pt>
                <c:pt idx="14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4EA-4F6B-BFC3-4E0C3488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'S. 14 Handelsstreit 1'!$H$12</c15:sqref>
                        </c15:formulaRef>
                      </c:ext>
                    </c:extLst>
                    <c:strCache>
                      <c:ptCount val="1"/>
                      <c:pt idx="0">
                        <c:v>Unsere Kunden sind in China engagiert</c:v>
                      </c:pt>
                    </c:strCache>
                  </c:strRef>
                </c:tx>
                <c:spPr>
                  <a:solidFill>
                    <a:srgbClr val="FF0000"/>
                  </a:solidFill>
                  <a:ln w="3175">
                    <a:solidFill>
                      <a:srgbClr val="FFFFFF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'S. 14 Handelsstreit 1'!$B$13:$B$27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Metall/Kfz/Mbau</c:v>
                      </c:pt>
                      <c:pt idx="8">
                        <c:v>Chemie</c:v>
                      </c:pt>
                      <c:pt idx="9">
                        <c:v>Elektro</c:v>
                      </c:pt>
                      <c:pt idx="10">
                        <c:v>Dienstleistungen</c:v>
                      </c:pt>
                      <c:pt idx="11">
                        <c:v>Handel</c:v>
                      </c:pt>
                      <c:pt idx="12">
                        <c:v>Agrar</c:v>
                      </c:pt>
                      <c:pt idx="13">
                        <c:v>Bau</c:v>
                      </c:pt>
                      <c:pt idx="14">
                        <c:v>Ernährung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'S. 14 Handelsstreit 1'!$H$13:$H$27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26.9</c:v>
                      </c:pt>
                      <c:pt idx="2" formatCode="0.0">
                        <c:v>22.6</c:v>
                      </c:pt>
                      <c:pt idx="3" formatCode="_-* #,##0.0\ _€_-;\-* #,##0.0\ _€_-;_-* &quot;-&quot;??\ _€_-;_-@_-">
                        <c:v>28.3</c:v>
                      </c:pt>
                      <c:pt idx="4" formatCode="_-* #,##0.0\ _€_-;\-* #,##0.0\ _€_-;_-* &quot;-&quot;??\ _€_-;_-@_-">
                        <c:v>30</c:v>
                      </c:pt>
                      <c:pt idx="5" formatCode="_-* #,##0.0\ _€_-;\-* #,##0.0\ _€_-;_-* &quot;-&quot;??\ _€_-;_-@_-">
                        <c:v>27.2</c:v>
                      </c:pt>
                      <c:pt idx="7" formatCode="_-* #,##0.0\ _€_-;\-* #,##0.0\ _€_-;_-* &quot;-&quot;??\ _€_-;_-@_-">
                        <c:v>42.9</c:v>
                      </c:pt>
                      <c:pt idx="8" formatCode="_-* #,##0.0\ _€_-;\-* #,##0.0\ _€_-;_-* &quot;-&quot;??\ _€_-;_-@_-">
                        <c:v>42.5</c:v>
                      </c:pt>
                      <c:pt idx="9" formatCode="_-* #,##0.0\ _€_-;\-* #,##0.0\ _€_-;_-* &quot;-&quot;??\ _€_-;_-@_-">
                        <c:v>33.299999999999997</c:v>
                      </c:pt>
                      <c:pt idx="10" formatCode="_-* #,##0.0\ _€_-;\-* #,##0.0\ _€_-;_-* &quot;-&quot;??\ _€_-;_-@_-">
                        <c:v>23.5</c:v>
                      </c:pt>
                      <c:pt idx="11" formatCode="_-* #,##0.0\ _€_-;\-* #,##0.0\ _€_-;_-* &quot;-&quot;??\ _€_-;_-@_-">
                        <c:v>19.399999999999999</c:v>
                      </c:pt>
                      <c:pt idx="12" formatCode="_-* #,##0.0\ _€_-;\-* #,##0.0\ _€_-;_-* &quot;-&quot;??\ _€_-;_-@_-">
                        <c:v>15.7</c:v>
                      </c:pt>
                      <c:pt idx="13" formatCode="_-* #,##0.0\ _€_-;\-* #,##0.0\ _€_-;_-* &quot;-&quot;??\ _€_-;_-@_-">
                        <c:v>13.9</c:v>
                      </c:pt>
                      <c:pt idx="14" formatCode="_-* #,##0.0\ _€_-;\-* #,##0.0\ _€_-;_-* &quot;-&quot;??\ _€_-;_-@_-">
                        <c:v>10.8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8-B4EA-4F6B-BFC3-4E0C3488383E}"/>
                  </c:ext>
                </c:extLst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14 Handelsstreit 1'!$G$12</c15:sqref>
                        </c15:formulaRef>
                      </c:ext>
                    </c:extLst>
                    <c:strCache>
                      <c:ptCount val="1"/>
                      <c:pt idx="0">
                        <c:v>Eigene Kunden in China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3175">
                    <a:solidFill>
                      <a:srgbClr val="FFFFFF"/>
                    </a:solidFill>
                  </a:ln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14 Handelsstreit 1'!$B$13:$B$27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Metall/Kfz/Mbau</c:v>
                      </c:pt>
                      <c:pt idx="8">
                        <c:v>Chemie</c:v>
                      </c:pt>
                      <c:pt idx="9">
                        <c:v>Elektro</c:v>
                      </c:pt>
                      <c:pt idx="10">
                        <c:v>Dienstleistungen</c:v>
                      </c:pt>
                      <c:pt idx="11">
                        <c:v>Handel</c:v>
                      </c:pt>
                      <c:pt idx="12">
                        <c:v>Agrar</c:v>
                      </c:pt>
                      <c:pt idx="13">
                        <c:v>Bau</c:v>
                      </c:pt>
                      <c:pt idx="14">
                        <c:v>Ernährung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14 Handelsstreit 1'!$G$13:$G$27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12.5</c:v>
                      </c:pt>
                      <c:pt idx="2" formatCode="0.0">
                        <c:v>7.4</c:v>
                      </c:pt>
                      <c:pt idx="3" formatCode="_-* #,##0.0\ _€_-;\-* #,##0.0\ _€_-;_-* &quot;-&quot;??\ _€_-;_-@_-">
                        <c:v>13.2</c:v>
                      </c:pt>
                      <c:pt idx="4" formatCode="_-* #,##0.0\ _€_-;\-* #,##0.0\ _€_-;_-* &quot;-&quot;??\ _€_-;_-@_-">
                        <c:v>14.9</c:v>
                      </c:pt>
                      <c:pt idx="5" formatCode="_-* #,##0.0\ _€_-;\-* #,##0.0\ _€_-;_-* &quot;-&quot;??\ _€_-;_-@_-">
                        <c:v>13.2</c:v>
                      </c:pt>
                      <c:pt idx="7" formatCode="_-* #,##0.0\ _€_-;\-* #,##0.0\ _€_-;_-* &quot;-&quot;??\ _€_-;_-@_-">
                        <c:v>26.1</c:v>
                      </c:pt>
                      <c:pt idx="8" formatCode="_-* #,##0.0\ _€_-;\-* #,##0.0\ _€_-;_-* &quot;-&quot;??\ _€_-;_-@_-">
                        <c:v>17.5</c:v>
                      </c:pt>
                      <c:pt idx="9" formatCode="_-* #,##0.0\ _€_-;\-* #,##0.0\ _€_-;_-* &quot;-&quot;??\ _€_-;_-@_-">
                        <c:v>18.3</c:v>
                      </c:pt>
                      <c:pt idx="10" formatCode="_-* #,##0.0\ _€_-;\-* #,##0.0\ _€_-;_-* &quot;-&quot;??\ _€_-;_-@_-">
                        <c:v>7.2</c:v>
                      </c:pt>
                      <c:pt idx="11" formatCode="_-* #,##0.0\ _€_-;\-* #,##0.0\ _€_-;_-* &quot;-&quot;??\ _€_-;_-@_-">
                        <c:v>6.9</c:v>
                      </c:pt>
                      <c:pt idx="12" formatCode="_-* #,##0.0\ _€_-;\-* #,##0.0\ _€_-;_-* &quot;-&quot;??\ _€_-;_-@_-">
                        <c:v>6.7</c:v>
                      </c:pt>
                      <c:pt idx="13" formatCode="_-* #,##0.0\ _€_-;\-* #,##0.0\ _€_-;_-* &quot;-&quot;??\ _€_-;_-@_-">
                        <c:v>9.3000000000000007</c:v>
                      </c:pt>
                      <c:pt idx="14" formatCode="_-* #,##0.0\ _€_-;\-* #,##0.0\ _€_-;_-* &quot;-&quot;??\ _€_-;_-@_-">
                        <c:v>0.6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B4EA-4F6B-BFC3-4E0C3488383E}"/>
                  </c:ext>
                </c:extLst>
              </c15:ser>
            </c15:filteredBarSeries>
          </c:ext>
        </c:extLst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45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14961945546289"/>
          <c:y val="2.1476510067114114E-3"/>
          <c:w val="0.23150869299232335"/>
          <c:h val="0.3412630132642815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7410350022036705"/>
          <c:h val="0.9723018189159921"/>
        </c:manualLayout>
      </c:layout>
      <c:barChart>
        <c:barDir val="bar"/>
        <c:grouping val="clustered"/>
        <c:varyColors val="0"/>
        <c:ser>
          <c:idx val="1"/>
          <c:order val="2"/>
          <c:tx>
            <c:strRef>
              <c:f>'S. 14 Handelsstreit 1'!$G$12</c:f>
              <c:strCache>
                <c:ptCount val="1"/>
                <c:pt idx="0">
                  <c:v>Eigene Kunden in China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14 Handelsstreit 1'!$F$13:$F$27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14 Handelsstreit 1'!$G$13:$G$27</c:f>
              <c:numCache>
                <c:formatCode>General</c:formatCode>
                <c:ptCount val="15"/>
                <c:pt idx="0">
                  <c:v>12.5</c:v>
                </c:pt>
                <c:pt idx="2" formatCode="0.0">
                  <c:v>7.4</c:v>
                </c:pt>
                <c:pt idx="3" formatCode="_-* #,##0.0\ _€_-;\-* #,##0.0\ _€_-;_-* &quot;-&quot;??\ _€_-;_-@_-">
                  <c:v>13.2</c:v>
                </c:pt>
                <c:pt idx="4" formatCode="_-* #,##0.0\ _€_-;\-* #,##0.0\ _€_-;_-* &quot;-&quot;??\ _€_-;_-@_-">
                  <c:v>14.9</c:v>
                </c:pt>
                <c:pt idx="5" formatCode="_-* #,##0.0\ _€_-;\-* #,##0.0\ _€_-;_-* &quot;-&quot;??\ _€_-;_-@_-">
                  <c:v>13.2</c:v>
                </c:pt>
                <c:pt idx="7" formatCode="_-* #,##0.0\ _€_-;\-* #,##0.0\ _€_-;_-* &quot;-&quot;??\ _€_-;_-@_-">
                  <c:v>26.1</c:v>
                </c:pt>
                <c:pt idx="8" formatCode="_-* #,##0.0\ _€_-;\-* #,##0.0\ _€_-;_-* &quot;-&quot;??\ _€_-;_-@_-">
                  <c:v>17.5</c:v>
                </c:pt>
                <c:pt idx="9" formatCode="_-* #,##0.0\ _€_-;\-* #,##0.0\ _€_-;_-* &quot;-&quot;??\ _€_-;_-@_-">
                  <c:v>18.3</c:v>
                </c:pt>
                <c:pt idx="10" formatCode="_-* #,##0.0\ _€_-;\-* #,##0.0\ _€_-;_-* &quot;-&quot;??\ _€_-;_-@_-">
                  <c:v>7.2</c:v>
                </c:pt>
                <c:pt idx="11" formatCode="_-* #,##0.0\ _€_-;\-* #,##0.0\ _€_-;_-* &quot;-&quot;??\ _€_-;_-@_-">
                  <c:v>6.9</c:v>
                </c:pt>
                <c:pt idx="12" formatCode="_-* #,##0.0\ _€_-;\-* #,##0.0\ _€_-;_-* &quot;-&quot;??\ _€_-;_-@_-">
                  <c:v>6.7</c:v>
                </c:pt>
                <c:pt idx="13" formatCode="_-* #,##0.0\ _€_-;\-* #,##0.0\ _€_-;_-* &quot;-&quot;??\ _€_-;_-@_-">
                  <c:v>9.3000000000000007</c:v>
                </c:pt>
                <c:pt idx="14" formatCode="_-* #,##0.0\ _€_-;\-* #,##0.0\ _€_-;_-* &quot;-&quot;??\ _€_-;_-@_-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C-4C9B-9999-F5046FE96097}"/>
            </c:ext>
          </c:extLst>
        </c:ser>
        <c:ser>
          <c:idx val="2"/>
          <c:order val="3"/>
          <c:tx>
            <c:strRef>
              <c:f>'S. 14 Handelsstreit 1'!$H$12</c:f>
              <c:strCache>
                <c:ptCount val="1"/>
                <c:pt idx="0">
                  <c:v>Unsere Kunden sind in China engagiert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14 Handelsstreit 1'!$F$13:$F$27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14 Handelsstreit 1'!$H$13:$H$27</c:f>
              <c:numCache>
                <c:formatCode>General</c:formatCode>
                <c:ptCount val="15"/>
                <c:pt idx="0">
                  <c:v>26.9</c:v>
                </c:pt>
                <c:pt idx="2" formatCode="0.0">
                  <c:v>22.6</c:v>
                </c:pt>
                <c:pt idx="3" formatCode="_-* #,##0.0\ _€_-;\-* #,##0.0\ _€_-;_-* &quot;-&quot;??\ _€_-;_-@_-">
                  <c:v>28.3</c:v>
                </c:pt>
                <c:pt idx="4" formatCode="_-* #,##0.0\ _€_-;\-* #,##0.0\ _€_-;_-* &quot;-&quot;??\ _€_-;_-@_-">
                  <c:v>30</c:v>
                </c:pt>
                <c:pt idx="5" formatCode="_-* #,##0.0\ _€_-;\-* #,##0.0\ _€_-;_-* &quot;-&quot;??\ _€_-;_-@_-">
                  <c:v>27.2</c:v>
                </c:pt>
                <c:pt idx="7" formatCode="_-* #,##0.0\ _€_-;\-* #,##0.0\ _€_-;_-* &quot;-&quot;??\ _€_-;_-@_-">
                  <c:v>42.9</c:v>
                </c:pt>
                <c:pt idx="8" formatCode="_-* #,##0.0\ _€_-;\-* #,##0.0\ _€_-;_-* &quot;-&quot;??\ _€_-;_-@_-">
                  <c:v>42.5</c:v>
                </c:pt>
                <c:pt idx="9" formatCode="_-* #,##0.0\ _€_-;\-* #,##0.0\ _€_-;_-* &quot;-&quot;??\ _€_-;_-@_-">
                  <c:v>33.299999999999997</c:v>
                </c:pt>
                <c:pt idx="10" formatCode="_-* #,##0.0\ _€_-;\-* #,##0.0\ _€_-;_-* &quot;-&quot;??\ _€_-;_-@_-">
                  <c:v>23.5</c:v>
                </c:pt>
                <c:pt idx="11" formatCode="_-* #,##0.0\ _€_-;\-* #,##0.0\ _€_-;_-* &quot;-&quot;??\ _€_-;_-@_-">
                  <c:v>19.399999999999999</c:v>
                </c:pt>
                <c:pt idx="12" formatCode="_-* #,##0.0\ _€_-;\-* #,##0.0\ _€_-;_-* &quot;-&quot;??\ _€_-;_-@_-">
                  <c:v>15.7</c:v>
                </c:pt>
                <c:pt idx="13" formatCode="_-* #,##0.0\ _€_-;\-* #,##0.0\ _€_-;_-* &quot;-&quot;??\ _€_-;_-@_-">
                  <c:v>13.9</c:v>
                </c:pt>
                <c:pt idx="14" formatCode="_-* #,##0.0\ _€_-;\-* #,##0.0\ _€_-;_-* &quot;-&quot;??\ _€_-;_-@_-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C-4C9B-9999-F5046FE96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'S. 14 Handelsstreit 1'!$C$12</c15:sqref>
                        </c15:formulaRef>
                      </c:ext>
                    </c:extLst>
                    <c:strCache>
                      <c:ptCount val="1"/>
                      <c:pt idx="0">
                        <c:v>Eigene Kunden in den USA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 w="3175">
                    <a:solidFill>
                      <a:schemeClr val="bg2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'S. 14 Handelsstreit 1'!$F$13:$F$27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Metall/Kfz/Mbau</c:v>
                      </c:pt>
                      <c:pt idx="8">
                        <c:v>Chemie</c:v>
                      </c:pt>
                      <c:pt idx="9">
                        <c:v>Elektro</c:v>
                      </c:pt>
                      <c:pt idx="10">
                        <c:v>Dienstleistungen</c:v>
                      </c:pt>
                      <c:pt idx="11">
                        <c:v>Handel</c:v>
                      </c:pt>
                      <c:pt idx="12">
                        <c:v>Agrar</c:v>
                      </c:pt>
                      <c:pt idx="13">
                        <c:v>Ernährung</c:v>
                      </c:pt>
                      <c:pt idx="14">
                        <c:v>Bau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'S. 14 Handelsstreit 1'!$C$13:$C$27</c15:sqref>
                        </c15:formulaRef>
                      </c:ext>
                    </c:extLst>
                    <c:numCache>
                      <c:formatCode>_-* #,##0.0\ _€_-;\-* #,##0.0\ _€_-;_-* "-"??\ _€_-;_-@_-</c:formatCode>
                      <c:ptCount val="15"/>
                      <c:pt idx="0">
                        <c:v>11.4</c:v>
                      </c:pt>
                      <c:pt idx="2">
                        <c:v>6</c:v>
                      </c:pt>
                      <c:pt idx="3">
                        <c:v>11.1</c:v>
                      </c:pt>
                      <c:pt idx="4">
                        <c:v>15.2</c:v>
                      </c:pt>
                      <c:pt idx="5">
                        <c:v>14.9</c:v>
                      </c:pt>
                      <c:pt idx="7">
                        <c:v>24</c:v>
                      </c:pt>
                      <c:pt idx="8">
                        <c:v>20</c:v>
                      </c:pt>
                      <c:pt idx="9">
                        <c:v>17.5</c:v>
                      </c:pt>
                      <c:pt idx="10">
                        <c:v>5.8</c:v>
                      </c:pt>
                      <c:pt idx="11">
                        <c:v>6.9</c:v>
                      </c:pt>
                      <c:pt idx="12">
                        <c:v>5.6</c:v>
                      </c:pt>
                      <c:pt idx="13">
                        <c:v>0.6</c:v>
                      </c:pt>
                      <c:pt idx="14">
                        <c:v>4.5999999999999996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5BC-4C9B-9999-F5046FE96097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14 Handelsstreit 1'!$D$12</c15:sqref>
                        </c15:formulaRef>
                      </c:ext>
                    </c:extLst>
                    <c:strCache>
                      <c:ptCount val="1"/>
                      <c:pt idx="0">
                        <c:v>Unsere Kunden sind in den USA engagiert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3175">
                    <a:solidFill>
                      <a:schemeClr val="bg2"/>
                    </a:solidFill>
                    <a:prstDash val="solid"/>
                  </a:ln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85BC-4C9B-9999-F5046FE96097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85BC-4C9B-9999-F5046FE9609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85BC-4C9B-9999-F5046FE96097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A-85BC-4C9B-9999-F5046FE9609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C-85BC-4C9B-9999-F5046FE96097}"/>
                    </c:ext>
                  </c:extLst>
                </c:dPt>
                <c:dPt>
                  <c:idx val="5"/>
                  <c:invertIfNegative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85BC-4C9B-9999-F5046FE9609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85BC-4C9B-9999-F5046FE96097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85BC-4C9B-9999-F5046FE9609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85BC-4C9B-9999-F5046FE96097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85BC-4C9B-9999-F5046FE9609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7-85BC-4C9B-9999-F5046FE96097}"/>
                    </c:ext>
                  </c:extLst>
                </c:dPt>
                <c:dPt>
                  <c:idx val="11"/>
                  <c:invertIfNegative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85BC-4C9B-9999-F5046FE96097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14 Handelsstreit 1'!$F$13:$F$27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Metall/Kfz/Mbau</c:v>
                      </c:pt>
                      <c:pt idx="8">
                        <c:v>Chemie</c:v>
                      </c:pt>
                      <c:pt idx="9">
                        <c:v>Elektro</c:v>
                      </c:pt>
                      <c:pt idx="10">
                        <c:v>Dienstleistungen</c:v>
                      </c:pt>
                      <c:pt idx="11">
                        <c:v>Handel</c:v>
                      </c:pt>
                      <c:pt idx="12">
                        <c:v>Agrar</c:v>
                      </c:pt>
                      <c:pt idx="13">
                        <c:v>Ernährung</c:v>
                      </c:pt>
                      <c:pt idx="14">
                        <c:v>Bau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14 Handelsstreit 1'!$D$13:$D$27</c15:sqref>
                        </c15:formulaRef>
                      </c:ext>
                    </c:extLst>
                    <c:numCache>
                      <c:formatCode>_-* #,##0.0\ _€_-;\-* #,##0.0\ _€_-;_-* "-"??\ _€_-;_-@_-</c:formatCode>
                      <c:ptCount val="15"/>
                      <c:pt idx="0">
                        <c:v>28.8</c:v>
                      </c:pt>
                      <c:pt idx="2">
                        <c:v>26.5</c:v>
                      </c:pt>
                      <c:pt idx="3">
                        <c:v>29.5</c:v>
                      </c:pt>
                      <c:pt idx="4">
                        <c:v>32.9</c:v>
                      </c:pt>
                      <c:pt idx="5">
                        <c:v>24.6</c:v>
                      </c:pt>
                      <c:pt idx="7">
                        <c:v>46.8</c:v>
                      </c:pt>
                      <c:pt idx="8">
                        <c:v>43.3</c:v>
                      </c:pt>
                      <c:pt idx="9">
                        <c:v>35.799999999999997</c:v>
                      </c:pt>
                      <c:pt idx="10">
                        <c:v>24.9</c:v>
                      </c:pt>
                      <c:pt idx="11">
                        <c:v>22.8</c:v>
                      </c:pt>
                      <c:pt idx="12">
                        <c:v>15.7</c:v>
                      </c:pt>
                      <c:pt idx="13">
                        <c:v>12.1</c:v>
                      </c:pt>
                      <c:pt idx="14">
                        <c:v>10.199999999999999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85BC-4C9B-9999-F5046FE96097}"/>
                  </c:ext>
                </c:extLst>
              </c15:ser>
            </c15:filteredBarSeries>
          </c:ext>
        </c:extLst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45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46624435103505"/>
          <c:y val="1.109619686800895E-2"/>
          <c:w val="0.23819206809675109"/>
          <c:h val="0.33678874033363276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082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'Seite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'Seite 5'!#REF!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'Seite 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9-4918-9A01-9601BC27E63A}"/>
            </c:ext>
          </c:extLst>
        </c:ser>
        <c:ser>
          <c:idx val="1"/>
          <c:order val="1"/>
          <c:spPr>
            <a:solidFill>
              <a:srgbClr val="0E3C8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'Seite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'Seite 5'!#REF!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'Seite 5'!#REF!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9-4918-9A01-9601BC27E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overlap val="100"/>
        <c:axId val="953098624"/>
        <c:axId val="953100160"/>
      </c:barChart>
      <c:catAx>
        <c:axId val="9530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310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10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3098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7744518777258103"/>
          <c:h val="0.9723018189159921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'S. 15 Handelsstreit 2'!$C$12</c:f>
              <c:strCache>
                <c:ptCount val="1"/>
                <c:pt idx="0">
                  <c:v>Nachfrage-rückgang durch Handelsstreit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chemeClr val="bg2"/>
              </a:solidFill>
            </a:ln>
          </c:spPr>
          <c:invertIfNegative val="0"/>
          <c:cat>
            <c:strRef>
              <c:f>'S. 15 Handelsstreit 2'!$B$13:$B$27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Handel</c:v>
                </c:pt>
                <c:pt idx="11">
                  <c:v>Agrar</c:v>
                </c:pt>
                <c:pt idx="12">
                  <c:v>Dienstleistungen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15 Handelsstreit 2'!$C$13:$C$27</c:f>
              <c:numCache>
                <c:formatCode>_-* #,##0.0\ _€_-;\-* #,##0.0\ _€_-;_-* "-"??\ _€_-;_-@_-</c:formatCode>
                <c:ptCount val="15"/>
                <c:pt idx="0">
                  <c:v>13.8</c:v>
                </c:pt>
                <c:pt idx="2">
                  <c:v>13.4</c:v>
                </c:pt>
                <c:pt idx="3">
                  <c:v>15.8</c:v>
                </c:pt>
                <c:pt idx="4">
                  <c:v>13.1</c:v>
                </c:pt>
                <c:pt idx="5">
                  <c:v>7.9</c:v>
                </c:pt>
                <c:pt idx="7">
                  <c:v>27.7</c:v>
                </c:pt>
                <c:pt idx="8">
                  <c:v>23.3</c:v>
                </c:pt>
                <c:pt idx="9">
                  <c:v>15.8</c:v>
                </c:pt>
                <c:pt idx="10">
                  <c:v>12.1</c:v>
                </c:pt>
                <c:pt idx="11">
                  <c:v>7.9</c:v>
                </c:pt>
                <c:pt idx="12">
                  <c:v>7.8</c:v>
                </c:pt>
                <c:pt idx="13">
                  <c:v>2.8</c:v>
                </c:pt>
                <c:pt idx="1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C-4BC7-B7B0-C0202D73D323}"/>
            </c:ext>
          </c:extLst>
        </c:ser>
        <c:ser>
          <c:idx val="0"/>
          <c:order val="1"/>
          <c:tx>
            <c:strRef>
              <c:f>'S. 15 Handelsstreit 2'!$D$12</c:f>
              <c:strCache>
                <c:ptCount val="1"/>
                <c:pt idx="0">
                  <c:v>Zukünftiger Nachfrage-rückgang durch Handelsstreit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chemeClr val="bg2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53DC-4BC7-B7B0-C0202D73D323}"/>
              </c:ext>
            </c:extLst>
          </c:dPt>
          <c:dPt>
            <c:idx val="1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53DC-4BC7-B7B0-C0202D73D323}"/>
              </c:ext>
            </c:extLst>
          </c:dPt>
          <c:dPt>
            <c:idx val="2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53DC-4BC7-B7B0-C0202D73D323}"/>
              </c:ext>
            </c:extLst>
          </c:dPt>
          <c:dPt>
            <c:idx val="3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53DC-4BC7-B7B0-C0202D73D323}"/>
              </c:ext>
            </c:extLst>
          </c:dPt>
          <c:dPt>
            <c:idx val="4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53DC-4BC7-B7B0-C0202D73D3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3DC-4BC7-B7B0-C0202D73D323}"/>
              </c:ext>
            </c:extLst>
          </c:dPt>
          <c:dPt>
            <c:idx val="6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3DC-4BC7-B7B0-C0202D73D323}"/>
              </c:ext>
            </c:extLst>
          </c:dPt>
          <c:dPt>
            <c:idx val="7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3DC-4BC7-B7B0-C0202D73D323}"/>
              </c:ext>
            </c:extLst>
          </c:dPt>
          <c:dPt>
            <c:idx val="8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53DC-4BC7-B7B0-C0202D73D323}"/>
              </c:ext>
            </c:extLst>
          </c:dPt>
          <c:dPt>
            <c:idx val="9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53DC-4BC7-B7B0-C0202D73D323}"/>
              </c:ext>
            </c:extLst>
          </c:dPt>
          <c:dPt>
            <c:idx val="1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53DC-4BC7-B7B0-C0202D73D32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3DC-4BC7-B7B0-C0202D73D323}"/>
              </c:ext>
            </c:extLst>
          </c:dPt>
          <c:cat>
            <c:strRef>
              <c:f>'S. 15 Handelsstreit 2'!$B$13:$B$27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Handel</c:v>
                </c:pt>
                <c:pt idx="11">
                  <c:v>Agrar</c:v>
                </c:pt>
                <c:pt idx="12">
                  <c:v>Dienstleistungen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15 Handelsstreit 2'!$D$13:$D$27</c:f>
              <c:numCache>
                <c:formatCode>_-* #,##0.0\ _€_-;\-* #,##0.0\ _€_-;_-* "-"??\ _€_-;_-@_-</c:formatCode>
                <c:ptCount val="15"/>
                <c:pt idx="0">
                  <c:v>24.4</c:v>
                </c:pt>
                <c:pt idx="2">
                  <c:v>22.3</c:v>
                </c:pt>
                <c:pt idx="3">
                  <c:v>25.2</c:v>
                </c:pt>
                <c:pt idx="4">
                  <c:v>27.4</c:v>
                </c:pt>
                <c:pt idx="5">
                  <c:v>20.2</c:v>
                </c:pt>
                <c:pt idx="7">
                  <c:v>39.200000000000003</c:v>
                </c:pt>
                <c:pt idx="8">
                  <c:v>36.700000000000003</c:v>
                </c:pt>
                <c:pt idx="9">
                  <c:v>17.5</c:v>
                </c:pt>
                <c:pt idx="10">
                  <c:v>25</c:v>
                </c:pt>
                <c:pt idx="11">
                  <c:v>21.3</c:v>
                </c:pt>
                <c:pt idx="12">
                  <c:v>19.7</c:v>
                </c:pt>
                <c:pt idx="13">
                  <c:v>8.3000000000000007</c:v>
                </c:pt>
                <c:pt idx="14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3DC-4BC7-B7B0-C0202D73D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'S. 15 Handelsstreit 2'!$G$12</c15:sqref>
                        </c15:formulaRef>
                      </c:ext>
                    </c:extLst>
                    <c:strCache>
                      <c:ptCount val="1"/>
                      <c:pt idx="0">
                        <c:v>Einführung von US-Strafzöllen auf Autos</c:v>
                      </c:pt>
                    </c:strCache>
                  </c:strRef>
                </c:tx>
                <c:spPr>
                  <a:solidFill>
                    <a:srgbClr val="FF0000"/>
                  </a:solidFill>
                  <a:ln w="3175">
                    <a:solidFill>
                      <a:srgbClr val="FFFFFF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'S. 15 Handelsstreit 2'!$B$13:$B$27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Metall/Kfz/Mbau</c:v>
                      </c:pt>
                      <c:pt idx="8">
                        <c:v>Chemie</c:v>
                      </c:pt>
                      <c:pt idx="9">
                        <c:v>Elektro</c:v>
                      </c:pt>
                      <c:pt idx="10">
                        <c:v>Handel</c:v>
                      </c:pt>
                      <c:pt idx="11">
                        <c:v>Agrar</c:v>
                      </c:pt>
                      <c:pt idx="12">
                        <c:v>Dienstleistungen</c:v>
                      </c:pt>
                      <c:pt idx="13">
                        <c:v>Ernährung</c:v>
                      </c:pt>
                      <c:pt idx="14">
                        <c:v>Bau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'S. 15 Handelsstreit 2'!$G$13:$G$27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28.7</c:v>
                      </c:pt>
                      <c:pt idx="2" formatCode="0.0">
                        <c:v>26.9</c:v>
                      </c:pt>
                      <c:pt idx="3" formatCode="_-* #,##0.0\ _€_-;\-* #,##0.0\ _€_-;_-* &quot;-&quot;??\ _€_-;_-@_-">
                        <c:v>29.1</c:v>
                      </c:pt>
                      <c:pt idx="4" formatCode="_-* #,##0.0\ _€_-;\-* #,##0.0\ _€_-;_-* &quot;-&quot;??\ _€_-;_-@_-">
                        <c:v>31.2</c:v>
                      </c:pt>
                      <c:pt idx="5" formatCode="_-* #,##0.0\ _€_-;\-* #,##0.0\ _€_-;_-* &quot;-&quot;??\ _€_-;_-@_-">
                        <c:v>26.3</c:v>
                      </c:pt>
                      <c:pt idx="7" formatCode="_-* #,##0.0\ _€_-;\-* #,##0.0\ _€_-;_-* &quot;-&quot;??\ _€_-;_-@_-">
                        <c:v>35.9</c:v>
                      </c:pt>
                      <c:pt idx="8" formatCode="_-* #,##0.0\ _€_-;\-* #,##0.0\ _€_-;_-* &quot;-&quot;??\ _€_-;_-@_-">
                        <c:v>34.9</c:v>
                      </c:pt>
                      <c:pt idx="9" formatCode="_-* #,##0.0\ _€_-;\-* #,##0.0\ _€_-;_-* &quot;-&quot;??\ _€_-;_-@_-">
                        <c:v>32.5</c:v>
                      </c:pt>
                      <c:pt idx="10" formatCode="_-* #,##0.0\ _€_-;\-* #,##0.0\ _€_-;_-* &quot;-&quot;??\ _€_-;_-@_-">
                        <c:v>30.8</c:v>
                      </c:pt>
                      <c:pt idx="11" formatCode="_-* #,##0.0\ _€_-;\-* #,##0.0\ _€_-;_-* &quot;-&quot;??\ _€_-;_-@_-">
                        <c:v>27.8</c:v>
                      </c:pt>
                      <c:pt idx="12" formatCode="_-* #,##0.0\ _€_-;\-* #,##0.0\ _€_-;_-* &quot;-&quot;??\ _€_-;_-@_-">
                        <c:v>22.9</c:v>
                      </c:pt>
                      <c:pt idx="13" formatCode="_-* #,##0.0\ _€_-;\-* #,##0.0\ _€_-;_-* &quot;-&quot;??\ _€_-;_-@_-">
                        <c:v>20.399999999999999</c:v>
                      </c:pt>
                      <c:pt idx="14" formatCode="_-* #,##0.0\ _€_-;\-* #,##0.0\ _€_-;_-* &quot;-&quot;??\ _€_-;_-@_-">
                        <c:v>16.899999999999999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8-53DC-4BC7-B7B0-C0202D73D323}"/>
                  </c:ext>
                </c:extLst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'Handelsstreit 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3175">
                    <a:solidFill>
                      <a:srgbClr val="FFFFFF"/>
                    </a:solidFill>
                  </a:ln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15 Handelsstreit 2'!$B$13:$B$27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Metall/Kfz/Mbau</c:v>
                      </c:pt>
                      <c:pt idx="8">
                        <c:v>Chemie</c:v>
                      </c:pt>
                      <c:pt idx="9">
                        <c:v>Elektro</c:v>
                      </c:pt>
                      <c:pt idx="10">
                        <c:v>Handel</c:v>
                      </c:pt>
                      <c:pt idx="11">
                        <c:v>Agrar</c:v>
                      </c:pt>
                      <c:pt idx="12">
                        <c:v>Dienstleistungen</c:v>
                      </c:pt>
                      <c:pt idx="13">
                        <c:v>Ernährung</c:v>
                      </c:pt>
                      <c:pt idx="14">
                        <c:v>Bau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'Handelsstreit 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53DC-4BC7-B7B0-C0202D73D323}"/>
                  </c:ext>
                </c:extLst>
              </c15:ser>
            </c15:filteredBarSeries>
          </c:ext>
        </c:extLst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317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39.299999999999997"/>
          <c:min val="0"/>
        </c:scaling>
        <c:delete val="0"/>
        <c:axPos val="t"/>
        <c:majorGridlines>
          <c:spPr>
            <a:ln w="3175"/>
          </c:spPr>
        </c:majorGridlines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  <c:majorUnit val="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14961945546289"/>
          <c:y val="2.1476510067114114E-3"/>
          <c:w val="0.23150869299232335"/>
          <c:h val="0.3412630132642815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69440425210006629"/>
          <c:h val="0.972301818915992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'S. 15 Handelsstreit 2'!$G$12</c:f>
              <c:strCache>
                <c:ptCount val="1"/>
                <c:pt idx="0">
                  <c:v>Einführung von US-Strafzöllen auf Autos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15 Handelsstreit 2'!$F$13:$F$27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Handel</c:v>
                </c:pt>
                <c:pt idx="9">
                  <c:v>Elektro</c:v>
                </c:pt>
                <c:pt idx="10">
                  <c:v>Chemie</c:v>
                </c:pt>
                <c:pt idx="11">
                  <c:v>Ernährung</c:v>
                </c:pt>
                <c:pt idx="12">
                  <c:v>Dienstleistungen</c:v>
                </c:pt>
                <c:pt idx="13">
                  <c:v>Bau</c:v>
                </c:pt>
                <c:pt idx="14">
                  <c:v>Agrar</c:v>
                </c:pt>
              </c:strCache>
            </c:strRef>
          </c:cat>
          <c:val>
            <c:numRef>
              <c:f>'S. 15 Handelsstreit 2'!$G$13:$G$27</c:f>
              <c:numCache>
                <c:formatCode>General</c:formatCode>
                <c:ptCount val="15"/>
                <c:pt idx="0">
                  <c:v>28.7</c:v>
                </c:pt>
                <c:pt idx="2" formatCode="0.0">
                  <c:v>26.9</c:v>
                </c:pt>
                <c:pt idx="3" formatCode="_-* #,##0.0\ _€_-;\-* #,##0.0\ _€_-;_-* &quot;-&quot;??\ _€_-;_-@_-">
                  <c:v>29.1</c:v>
                </c:pt>
                <c:pt idx="4" formatCode="_-* #,##0.0\ _€_-;\-* #,##0.0\ _€_-;_-* &quot;-&quot;??\ _€_-;_-@_-">
                  <c:v>31.2</c:v>
                </c:pt>
                <c:pt idx="5" formatCode="_-* #,##0.0\ _€_-;\-* #,##0.0\ _€_-;_-* &quot;-&quot;??\ _€_-;_-@_-">
                  <c:v>26.3</c:v>
                </c:pt>
                <c:pt idx="7" formatCode="_-* #,##0.0\ _€_-;\-* #,##0.0\ _€_-;_-* &quot;-&quot;??\ _€_-;_-@_-">
                  <c:v>35.9</c:v>
                </c:pt>
                <c:pt idx="8" formatCode="_-* #,##0.0\ _€_-;\-* #,##0.0\ _€_-;_-* &quot;-&quot;??\ _€_-;_-@_-">
                  <c:v>34.9</c:v>
                </c:pt>
                <c:pt idx="9" formatCode="_-* #,##0.0\ _€_-;\-* #,##0.0\ _€_-;_-* &quot;-&quot;??\ _€_-;_-@_-">
                  <c:v>32.5</c:v>
                </c:pt>
                <c:pt idx="10" formatCode="_-* #,##0.0\ _€_-;\-* #,##0.0\ _€_-;_-* &quot;-&quot;??\ _€_-;_-@_-">
                  <c:v>30.8</c:v>
                </c:pt>
                <c:pt idx="11" formatCode="_-* #,##0.0\ _€_-;\-* #,##0.0\ _€_-;_-* &quot;-&quot;??\ _€_-;_-@_-">
                  <c:v>27.8</c:v>
                </c:pt>
                <c:pt idx="12" formatCode="_-* #,##0.0\ _€_-;\-* #,##0.0\ _€_-;_-* &quot;-&quot;??\ _€_-;_-@_-">
                  <c:v>22.9</c:v>
                </c:pt>
                <c:pt idx="13" formatCode="_-* #,##0.0\ _€_-;\-* #,##0.0\ _€_-;_-* &quot;-&quot;??\ _€_-;_-@_-">
                  <c:v>20.399999999999999</c:v>
                </c:pt>
                <c:pt idx="14" formatCode="_-* #,##0.0\ _€_-;\-* #,##0.0\ _€_-;_-* &quot;-&quot;??\ _€_-;_-@_-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9-4BD0-B259-74265630D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/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36"/>
          <c:min val="0"/>
        </c:scaling>
        <c:delete val="0"/>
        <c:axPos val="t"/>
        <c:majorGridlines>
          <c:spPr>
            <a:ln w="3175"/>
          </c:spPr>
        </c:majorGridlines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  <c:majorUnit val="5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58160237388724"/>
          <c:y val="2.2743657042869642E-2"/>
          <c:w val="0.55093966369930758"/>
          <c:h val="0.9580319732760678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'S. 16 No Deal Brexit'!$D$3</c:f>
              <c:strCache>
                <c:ptCount val="1"/>
                <c:pt idx="0">
                  <c:v>Brexit (Herbst 2016)</c:v>
                </c:pt>
              </c:strCache>
            </c:strRef>
          </c:tx>
          <c:spPr>
            <a:solidFill>
              <a:srgbClr val="E6460F"/>
            </a:solidFill>
            <a:ln w="3175">
              <a:solidFill>
                <a:schemeClr val="bg2"/>
              </a:solidFill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'S. 16 No Deal Brexit'!$D$4:$D$9</c:f>
              <c:numCache>
                <c:formatCode>General</c:formatCode>
                <c:ptCount val="6"/>
                <c:pt idx="0">
                  <c:v>26.9</c:v>
                </c:pt>
                <c:pt idx="1">
                  <c:v>15.1</c:v>
                </c:pt>
                <c:pt idx="2">
                  <c:v>7.7</c:v>
                </c:pt>
                <c:pt idx="3">
                  <c:v>15.7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1-495E-88C9-148EAD73B0F0}"/>
            </c:ext>
          </c:extLst>
        </c:ser>
        <c:ser>
          <c:idx val="2"/>
          <c:order val="1"/>
          <c:tx>
            <c:strRef>
              <c:f>'S. 16 No Deal Brexit'!$C$3</c:f>
              <c:strCache>
                <c:ptCount val="1"/>
                <c:pt idx="0">
                  <c:v>Brexit (Frühjahr 2019)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'S. 16 No Deal Brexit'!$C$4:$C$9</c:f>
              <c:numCache>
                <c:formatCode>General</c:formatCode>
                <c:ptCount val="6"/>
                <c:pt idx="0">
                  <c:v>35.6</c:v>
                </c:pt>
                <c:pt idx="1">
                  <c:v>20.399999999999999</c:v>
                </c:pt>
                <c:pt idx="2">
                  <c:v>13.7</c:v>
                </c:pt>
                <c:pt idx="3">
                  <c:v>21.5</c:v>
                </c:pt>
                <c:pt idx="5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1-495E-88C9-148EAD73B0F0}"/>
            </c:ext>
          </c:extLst>
        </c:ser>
        <c:ser>
          <c:idx val="0"/>
          <c:order val="2"/>
          <c:tx>
            <c:strRef>
              <c:f>'S. 16 No Deal Brexit'!$B$3</c:f>
              <c:strCache>
                <c:ptCount val="1"/>
                <c:pt idx="0">
                  <c:v>No-Deal Brexit (Herbst 2019)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91-495E-88C9-148EAD73B0F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16 No Deal Brexit'!$A$4:$A$9</c:f>
              <c:strCache>
                <c:ptCount val="6"/>
                <c:pt idx="0">
                  <c:v>Bürokratische Hemmnisse nehmen zu</c:v>
                </c:pt>
                <c:pt idx="1">
                  <c:v>Nachfrage aus Großbritannien sinkt</c:v>
                </c:pt>
                <c:pt idx="2">
                  <c:v>Importkosten steigen</c:v>
                </c:pt>
                <c:pt idx="3">
                  <c:v>Zölle machen Absatzmarkt Großbritannien uninteressant</c:v>
                </c:pt>
                <c:pt idx="5">
                  <c:v>Keine Auswirkungen</c:v>
                </c:pt>
              </c:strCache>
            </c:strRef>
          </c:cat>
          <c:val>
            <c:numRef>
              <c:f>'S. 16 No Deal Brexit'!$B$4:$B$9</c:f>
              <c:numCache>
                <c:formatCode>General</c:formatCode>
                <c:ptCount val="6"/>
                <c:pt idx="0">
                  <c:v>52.6</c:v>
                </c:pt>
                <c:pt idx="1">
                  <c:v>33.6</c:v>
                </c:pt>
                <c:pt idx="2">
                  <c:v>32.700000000000003</c:v>
                </c:pt>
                <c:pt idx="3">
                  <c:v>31.8</c:v>
                </c:pt>
                <c:pt idx="5">
                  <c:v>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91-495E-88C9-148EAD73B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57594240"/>
        <c:axId val="957608320"/>
      </c:barChart>
      <c:catAx>
        <c:axId val="957594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Frutiger 45 Light"/>
                <a:cs typeface="Arial" pitchFamily="34" charset="0"/>
              </a:defRPr>
            </a:pPr>
            <a:endParaRPr lang="de-DE"/>
          </a:p>
        </c:txPr>
        <c:crossAx val="95760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7608320"/>
        <c:scaling>
          <c:orientation val="minMax"/>
        </c:scaling>
        <c:delete val="1"/>
        <c:axPos val="t"/>
        <c:numFmt formatCode="#,##0_ ;\-#,##0\ " sourceLinked="0"/>
        <c:majorTickMark val="out"/>
        <c:minorTickMark val="none"/>
        <c:tickLblPos val="high"/>
        <c:crossAx val="9575942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7.91295746785361E-3"/>
          <c:y val="0.84669879901375966"/>
          <c:w val="0.22573097502278092"/>
          <c:h val="0.11693756462260399"/>
        </c:manualLayout>
      </c:layout>
      <c:overlay val="1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48054771598118"/>
          <c:y val="0"/>
          <c:w val="0.67585788618527942"/>
          <c:h val="0.96402474166253693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'S. 17 No Deal Brexit 2'!$C$12</c:f>
              <c:strCache>
                <c:ptCount val="1"/>
                <c:pt idx="0">
                  <c:v>Aktuell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bg2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BABAB"/>
              </a:solidFill>
              <a:ln w="952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9D1-4643-A161-0C1C7DA504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952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9D1-4643-A161-0C1C7DA5044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 w="952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9D1-4643-A161-0C1C7DA5044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 w="952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9D1-4643-A161-0C1C7DA5044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 w="952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9D1-4643-A161-0C1C7DA5044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'S. 17 No Deal Brexit 2'!$A$13:$A$27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Chemie</c:v>
                </c:pt>
                <c:pt idx="8">
                  <c:v>Metall/Kfz/Mbau</c:v>
                </c:pt>
                <c:pt idx="9">
                  <c:v>Elektro</c:v>
                </c:pt>
                <c:pt idx="10">
                  <c:v>Handel</c:v>
                </c:pt>
                <c:pt idx="11">
                  <c:v>Ernährung</c:v>
                </c:pt>
                <c:pt idx="12">
                  <c:v>Dienstleistungen</c:v>
                </c:pt>
                <c:pt idx="13">
                  <c:v>Agrar</c:v>
                </c:pt>
                <c:pt idx="14">
                  <c:v>Bau</c:v>
                </c:pt>
              </c:strCache>
            </c:strRef>
          </c:cat>
          <c:val>
            <c:numRef>
              <c:f>'S. 17 No Deal Brexit 2'!$C$13:$C$27</c:f>
              <c:numCache>
                <c:formatCode>General</c:formatCode>
                <c:ptCount val="15"/>
                <c:pt idx="0">
                  <c:v>18.2</c:v>
                </c:pt>
                <c:pt idx="2">
                  <c:v>10.6</c:v>
                </c:pt>
                <c:pt idx="3" formatCode="0.0">
                  <c:v>18.8</c:v>
                </c:pt>
                <c:pt idx="4" formatCode="_-* #,##0.0\ _€_-;\-* #,##0.0\ _€_-;_-* &quot;-&quot;??\ _€_-;_-@_-">
                  <c:v>21</c:v>
                </c:pt>
                <c:pt idx="5" formatCode="_-* #,##0.0\ _€_-;\-* #,##0.0\ _€_-;_-* &quot;-&quot;??\ _€_-;_-@_-">
                  <c:v>26.3</c:v>
                </c:pt>
                <c:pt idx="7" formatCode="_-* #,##0.0\ _€_-;\-* #,##0.0\ _€_-;_-* &quot;-&quot;??\ _€_-;_-@_-">
                  <c:v>33.299999999999997</c:v>
                </c:pt>
                <c:pt idx="8" formatCode="_-* #,##0.0\ _€_-;\-* #,##0.0\ _€_-;_-* &quot;-&quot;??\ _€_-;_-@_-">
                  <c:v>22.5</c:v>
                </c:pt>
                <c:pt idx="9" formatCode="_-* #,##0.0\ _€_-;\-* #,##0.0\ _€_-;_-* &quot;-&quot;??\ _€_-;_-@_-">
                  <c:v>20.8</c:v>
                </c:pt>
                <c:pt idx="10" formatCode="_-* #,##0.0\ _€_-;\-* #,##0.0\ _€_-;_-* &quot;-&quot;??\ _€_-;_-@_-">
                  <c:v>20.3</c:v>
                </c:pt>
                <c:pt idx="11" formatCode="_-* #,##0.0\ _€_-;\-* #,##0.0\ _€_-;_-* &quot;-&quot;??\ _€_-;_-@_-">
                  <c:v>17.600000000000001</c:v>
                </c:pt>
                <c:pt idx="12" formatCode="_-* #,##0.0\ _€_-;\-* #,##0.0\ _€_-;_-* &quot;-&quot;??\ _€_-;_-@_-">
                  <c:v>13</c:v>
                </c:pt>
                <c:pt idx="13" formatCode="_-* #,##0.0\ _€_-;\-* #,##0.0\ _€_-;_-* &quot;-&quot;??\ _€_-;_-@_-">
                  <c:v>12.4</c:v>
                </c:pt>
                <c:pt idx="14" formatCode="_-* #,##0.0\ _€_-;\-* #,##0.0\ _€_-;_-* &quot;-&quot;??\ _€_-;_-@_-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D1-4643-A161-0C1C7DA5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67427584"/>
        <c:axId val="967429120"/>
        <c:extLst/>
      </c:barChart>
      <c:catAx>
        <c:axId val="9674275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742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7429120"/>
        <c:scaling>
          <c:orientation val="minMax"/>
          <c:max val="36"/>
          <c:min val="0"/>
        </c:scaling>
        <c:delete val="0"/>
        <c:axPos val="t"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74275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587822771406348"/>
          <c:y val="1.488086484138315E-2"/>
          <c:w val="0.70583896709880967"/>
          <c:h val="0.9223139237224976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'S. 17 No Deal Brexit 2'!$O$11</c:f>
              <c:strCache>
                <c:ptCount val="1"/>
                <c:pt idx="0">
                  <c:v>Ausbau der Lagerhaltung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2.0202020202020204E-2"/>
                  <c:y val="4.0697937097478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DC1-4FF5-B2FF-B9FB304646A4}"/>
                </c:ext>
              </c:extLst>
            </c:dLbl>
            <c:dLbl>
              <c:idx val="3"/>
              <c:layout>
                <c:manualLayout>
                  <c:x val="-1.0101010101010225E-2"/>
                  <c:y val="4.0694732787810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C1-4FF5-B2FF-B9FB304646A4}"/>
                </c:ext>
              </c:extLst>
            </c:dLbl>
            <c:dLbl>
              <c:idx val="5"/>
              <c:layout>
                <c:manualLayout>
                  <c:x val="-1.0101010101010102E-2"/>
                  <c:y val="1.2208419836343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DC1-4FF5-B2FF-B9FB304646A4}"/>
                </c:ext>
              </c:extLst>
            </c:dLbl>
            <c:dLbl>
              <c:idx val="7"/>
              <c:layout>
                <c:manualLayout>
                  <c:x val="-6.7340067340068577E-3"/>
                  <c:y val="8.1392669885289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DC1-4FF5-B2FF-B9FB304646A4}"/>
                </c:ext>
              </c:extLst>
            </c:dLbl>
            <c:dLbl>
              <c:idx val="9"/>
              <c:layout>
                <c:manualLayout>
                  <c:x val="-3.3670033670033669E-3"/>
                  <c:y val="8.13894655756205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DC1-4FF5-B2FF-B9FB304646A4}"/>
                </c:ext>
              </c:extLst>
            </c:dLbl>
            <c:dLbl>
              <c:idx val="10"/>
              <c:layout>
                <c:manualLayout>
                  <c:x val="-6.7340067340067337E-3"/>
                  <c:y val="8.13894655756205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78-48DC-B2E6-8086A1E92C19}"/>
                </c:ext>
              </c:extLst>
            </c:dLbl>
            <c:dLbl>
              <c:idx val="11"/>
              <c:layout>
                <c:manualLayout>
                  <c:x val="-1.6835016835016835E-2"/>
                  <c:y val="1.2208740267310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078-48DC-B2E6-8086A1E92C19}"/>
                </c:ext>
              </c:extLst>
            </c:dLbl>
            <c:dLbl>
              <c:idx val="12"/>
              <c:layout>
                <c:manualLayout>
                  <c:x val="-2.0202020202020263E-2"/>
                  <c:y val="1.2208740267309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DC1-4FF5-B2FF-B9FB304646A4}"/>
                </c:ext>
              </c:extLst>
            </c:dLbl>
            <c:dLbl>
              <c:idx val="13"/>
              <c:layout>
                <c:manualLayout>
                  <c:x val="-1.01010101010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DC1-4FF5-B2FF-B9FB304646A4}"/>
                </c:ext>
              </c:extLst>
            </c:dLbl>
            <c:dLbl>
              <c:idx val="14"/>
              <c:layout>
                <c:manualLayout>
                  <c:x val="-1.0101010101010163E-2"/>
                  <c:y val="8.13926698852904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DC1-4FF5-B2FF-B9FB304646A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'S. 17 No Deal Brexit 2'!$N$12:$N$26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Chemie</c:v>
                </c:pt>
                <c:pt idx="8">
                  <c:v>Metall/Kfz/Mbau</c:v>
                </c:pt>
                <c:pt idx="9">
                  <c:v>Handel</c:v>
                </c:pt>
                <c:pt idx="10">
                  <c:v>Elektro</c:v>
                </c:pt>
                <c:pt idx="11">
                  <c:v>Bau</c:v>
                </c:pt>
                <c:pt idx="12">
                  <c:v>Ernährung</c:v>
                </c:pt>
                <c:pt idx="13">
                  <c:v>Agrar</c:v>
                </c:pt>
                <c:pt idx="14">
                  <c:v>Dienstleistungen</c:v>
                </c:pt>
              </c:strCache>
            </c:strRef>
          </c:cat>
          <c:val>
            <c:numRef>
              <c:f>'S. 17 No Deal Brexit 2'!$O$12:$O$26</c:f>
              <c:numCache>
                <c:formatCode>General</c:formatCode>
                <c:ptCount val="15"/>
                <c:pt idx="0">
                  <c:v>16.7</c:v>
                </c:pt>
                <c:pt idx="2">
                  <c:v>15.2</c:v>
                </c:pt>
                <c:pt idx="3">
                  <c:v>16.2</c:v>
                </c:pt>
                <c:pt idx="4">
                  <c:v>20.5</c:v>
                </c:pt>
                <c:pt idx="5">
                  <c:v>13.9</c:v>
                </c:pt>
                <c:pt idx="7">
                  <c:v>27.7</c:v>
                </c:pt>
                <c:pt idx="8">
                  <c:v>21.3</c:v>
                </c:pt>
                <c:pt idx="9">
                  <c:v>19.7</c:v>
                </c:pt>
                <c:pt idx="10">
                  <c:v>16.7</c:v>
                </c:pt>
                <c:pt idx="11">
                  <c:v>11.6</c:v>
                </c:pt>
                <c:pt idx="12">
                  <c:v>11.4</c:v>
                </c:pt>
                <c:pt idx="13">
                  <c:v>10</c:v>
                </c:pt>
                <c:pt idx="14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C1-4FF5-B2FF-B9FB304646A4}"/>
            </c:ext>
          </c:extLst>
        </c:ser>
        <c:ser>
          <c:idx val="2"/>
          <c:order val="1"/>
          <c:tx>
            <c:strRef>
              <c:f>'S. 17 No Deal Brexit 2'!$P$11</c:f>
              <c:strCache>
                <c:ptCount val="1"/>
                <c:pt idx="0">
                  <c:v>Sonstige Vorkehrungen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3.3670033670033053E-3"/>
                  <c:y val="-8.13862612659522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078-48DC-B2E6-8086A1E92C19}"/>
                </c:ext>
              </c:extLst>
            </c:dLbl>
            <c:dLbl>
              <c:idx val="3"/>
              <c:layout>
                <c:manualLayout>
                  <c:x val="-1.0101010101010102E-2"/>
                  <c:y val="4.0694732787810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DC1-4FF5-B2FF-B9FB304646A4}"/>
                </c:ext>
              </c:extLst>
            </c:dLbl>
            <c:dLbl>
              <c:idx val="4"/>
              <c:layout>
                <c:manualLayout>
                  <c:x val="-1.6835016835016835E-2"/>
                  <c:y val="-8.13862612659526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9DC1-4FF5-B2FF-B9FB304646A4}"/>
                </c:ext>
              </c:extLst>
            </c:dLbl>
            <c:dLbl>
              <c:idx val="7"/>
              <c:layout>
                <c:manualLayout>
                  <c:x val="-1.6835016835016835E-2"/>
                  <c:y val="-1.2208099405376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9DC1-4FF5-B2FF-B9FB304646A4}"/>
                </c:ext>
              </c:extLst>
            </c:dLbl>
            <c:dLbl>
              <c:idx val="8"/>
              <c:layout>
                <c:manualLayout>
                  <c:x val="-1.0101010101010102E-2"/>
                  <c:y val="-8.13894655756205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9DC1-4FF5-B2FF-B9FB304646A4}"/>
                </c:ext>
              </c:extLst>
            </c:dLbl>
            <c:dLbl>
              <c:idx val="10"/>
              <c:layout>
                <c:manualLayout>
                  <c:x val="-6.7340067340067337E-3"/>
                  <c:y val="4.07011414071477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9DC1-4FF5-B2FF-B9FB304646A4}"/>
                </c:ext>
              </c:extLst>
            </c:dLbl>
            <c:dLbl>
              <c:idx val="11"/>
              <c:layout>
                <c:manualLayout>
                  <c:x val="-1.01010101010102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9DC1-4FF5-B2FF-B9FB304646A4}"/>
                </c:ext>
              </c:extLst>
            </c:dLbl>
            <c:dLbl>
              <c:idx val="12"/>
              <c:layout>
                <c:manualLayout>
                  <c:x val="-1.010101010101010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9DC1-4FF5-B2FF-B9FB304646A4}"/>
                </c:ext>
              </c:extLst>
            </c:dLbl>
            <c:dLbl>
              <c:idx val="13"/>
              <c:layout>
                <c:manualLayout>
                  <c:x val="-6.7340067340067337E-3"/>
                  <c:y val="-8.13734440272789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9DC1-4FF5-B2FF-B9FB304646A4}"/>
                </c:ext>
              </c:extLst>
            </c:dLbl>
            <c:dLbl>
              <c:idx val="14"/>
              <c:layout>
                <c:manualLayout>
                  <c:x val="-2.0202020202020325E-2"/>
                  <c:y val="3.204309668331519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9DC1-4FF5-B2FF-B9FB304646A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'S. 17 No Deal Brexit 2'!$N$12:$N$26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Chemie</c:v>
                </c:pt>
                <c:pt idx="8">
                  <c:v>Metall/Kfz/Mbau</c:v>
                </c:pt>
                <c:pt idx="9">
                  <c:v>Handel</c:v>
                </c:pt>
                <c:pt idx="10">
                  <c:v>Elektro</c:v>
                </c:pt>
                <c:pt idx="11">
                  <c:v>Bau</c:v>
                </c:pt>
                <c:pt idx="12">
                  <c:v>Ernährung</c:v>
                </c:pt>
                <c:pt idx="13">
                  <c:v>Agrar</c:v>
                </c:pt>
                <c:pt idx="14">
                  <c:v>Dienstleistungen</c:v>
                </c:pt>
              </c:strCache>
            </c:strRef>
          </c:cat>
          <c:val>
            <c:numRef>
              <c:f>'S. 17 No Deal Brexit 2'!$P$12:$P$26</c:f>
              <c:numCache>
                <c:formatCode>General</c:formatCode>
                <c:ptCount val="15"/>
                <c:pt idx="0">
                  <c:v>17.8</c:v>
                </c:pt>
                <c:pt idx="2">
                  <c:v>11.9</c:v>
                </c:pt>
                <c:pt idx="3">
                  <c:v>19</c:v>
                </c:pt>
                <c:pt idx="4">
                  <c:v>19.600000000000001</c:v>
                </c:pt>
                <c:pt idx="5">
                  <c:v>19.399999999999999</c:v>
                </c:pt>
                <c:pt idx="7">
                  <c:v>26.6</c:v>
                </c:pt>
                <c:pt idx="8">
                  <c:v>17.2</c:v>
                </c:pt>
                <c:pt idx="9">
                  <c:v>21.8</c:v>
                </c:pt>
                <c:pt idx="10">
                  <c:v>23.8</c:v>
                </c:pt>
                <c:pt idx="11">
                  <c:v>14.5</c:v>
                </c:pt>
                <c:pt idx="12">
                  <c:v>12.9</c:v>
                </c:pt>
                <c:pt idx="13">
                  <c:v>4</c:v>
                </c:pt>
                <c:pt idx="14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C1-4FF5-B2FF-B9FB3046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967731456"/>
        <c:axId val="967757824"/>
        <c:extLst>
          <c:ext xmlns:c15="http://schemas.microsoft.com/office/drawing/2012/chart" uri="{02D57815-91ED-43cb-92C2-25804820EDAC}">
            <c15:filteredBar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'S. 17 No Deal Brexit 2'!$Q$11</c15:sqref>
                        </c15:formulaRef>
                      </c:ext>
                    </c:extLst>
                    <c:strCache>
                      <c:ptCount val="1"/>
                      <c:pt idx="0">
                        <c:v>Keine Vorkehrungen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3175">
                    <a:solidFill>
                      <a:srgbClr val="FFFFFF"/>
                    </a:solidFill>
                    <a:prstDash val="solid"/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-1.0101010101010102E-2"/>
                        <c:y val="4.9771114719978542E-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DC1-4FF5-B2FF-B9FB304646A4}"/>
                      </c:ext>
                    </c:extLst>
                  </c:dLbl>
                  <c:dLbl>
                    <c:idx val="1"/>
                    <c:layout>
                      <c:manualLayout>
                        <c:x val="-1.6835016835016897E-2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DC1-4FF5-B2FF-B9FB304646A4}"/>
                      </c:ext>
                    </c:extLst>
                  </c:dLbl>
                  <c:dLbl>
                    <c:idx val="2"/>
                    <c:layout>
                      <c:manualLayout>
                        <c:x val="-6.7340067340067337E-3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DC1-4FF5-B2FF-B9FB304646A4}"/>
                      </c:ext>
                    </c:extLst>
                  </c:dLbl>
                  <c:dLbl>
                    <c:idx val="3"/>
                    <c:layout>
                      <c:manualLayout>
                        <c:x val="-1.0101010101010102E-2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DC1-4FF5-B2FF-B9FB304646A4}"/>
                      </c:ext>
                    </c:extLst>
                  </c:dLbl>
                  <c:dLbl>
                    <c:idx val="4"/>
                    <c:layout>
                      <c:manualLayout>
                        <c:x val="-1.0101010101010102E-2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DC1-4FF5-B2FF-B9FB304646A4}"/>
                      </c:ext>
                    </c:extLst>
                  </c:dLbl>
                  <c:dLbl>
                    <c:idx val="5"/>
                    <c:layout>
                      <c:manualLayout>
                        <c:x val="-1.3468013468013467E-2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DC1-4FF5-B2FF-B9FB304646A4}"/>
                      </c:ext>
                    </c:extLst>
                  </c:dLbl>
                  <c:dLbl>
                    <c:idx val="6"/>
                    <c:layout>
                      <c:manualLayout>
                        <c:x val="-6.7340067340068577E-3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DC1-4FF5-B2FF-B9FB304646A4}"/>
                      </c:ext>
                    </c:extLst>
                  </c:dLbl>
                  <c:dLbl>
                    <c:idx val="7"/>
                    <c:layout>
                      <c:manualLayout>
                        <c:x val="-1.3468013468013467E-2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DC1-4FF5-B2FF-B9FB304646A4}"/>
                      </c:ext>
                    </c:extLst>
                  </c:dLbl>
                  <c:dLbl>
                    <c:idx val="8"/>
                    <c:layout>
                      <c:manualLayout>
                        <c:x val="-1.6818425366317346E-2"/>
                        <c:y val="6.4644604978889677E-7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DC1-4FF5-B2FF-B9FB304646A4}"/>
                      </c:ext>
                    </c:extLst>
                  </c:dLbl>
                  <c:dLbl>
                    <c:idx val="9"/>
                    <c:layout>
                      <c:manualLayout>
                        <c:x val="-1.6818425366317346E-2"/>
                        <c:y val="9.6966907472097332E-7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DC1-4FF5-B2FF-B9FB304646A4}"/>
                      </c:ext>
                    </c:extLst>
                  </c:dLbl>
                  <c:dLbl>
                    <c:idx val="10"/>
                    <c:layout>
                      <c:manualLayout>
                        <c:x val="-1.6818425366317225E-2"/>
                        <c:y val="3.2322302485682027E-7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DC1-4FF5-B2FF-B9FB304646A4}"/>
                      </c:ext>
                    </c:extLst>
                  </c:dLbl>
                  <c:dLbl>
                    <c:idx val="11"/>
                    <c:layout>
                      <c:manualLayout>
                        <c:x val="-1.0091055219790333E-2"/>
                        <c:y val="0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DC1-4FF5-B2FF-B9FB304646A4}"/>
                      </c:ext>
                    </c:extLst>
                  </c:dLbl>
                  <c:dLbl>
                    <c:idx val="12"/>
                    <c:layout>
                      <c:manualLayout>
                        <c:x val="-6.7273701465268895E-3"/>
                        <c:y val="4.10493241568176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DC1-4FF5-B2FF-B9FB304646A4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/>
                    <a:lstStyle/>
                    <a:p>
                      <a:pPr>
                        <a:defRPr sz="700"/>
                      </a:pPr>
                      <a:endParaRPr lang="de-DE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'S. 17 No Deal Brexit 2'!$N$12:$N$26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Chemie</c:v>
                      </c:pt>
                      <c:pt idx="8">
                        <c:v>Metall/Kfz/Mbau</c:v>
                      </c:pt>
                      <c:pt idx="9">
                        <c:v>Handel</c:v>
                      </c:pt>
                      <c:pt idx="10">
                        <c:v>Elektro</c:v>
                      </c:pt>
                      <c:pt idx="11">
                        <c:v>Bau</c:v>
                      </c:pt>
                      <c:pt idx="12">
                        <c:v>Ernährung</c:v>
                      </c:pt>
                      <c:pt idx="13">
                        <c:v>Agrar</c:v>
                      </c:pt>
                      <c:pt idx="14">
                        <c:v>Dienstleistungen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'S. 17 No Deal Brexit 2'!$Q$12:$Q$26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64.7</c:v>
                      </c:pt>
                      <c:pt idx="2">
                        <c:v>72.2</c:v>
                      </c:pt>
                      <c:pt idx="3">
                        <c:v>65.3</c:v>
                      </c:pt>
                      <c:pt idx="4">
                        <c:v>59.8</c:v>
                      </c:pt>
                      <c:pt idx="5">
                        <c:v>62.5</c:v>
                      </c:pt>
                      <c:pt idx="7">
                        <c:v>42.6</c:v>
                      </c:pt>
                      <c:pt idx="8">
                        <c:v>61.9</c:v>
                      </c:pt>
                      <c:pt idx="9">
                        <c:v>59.9</c:v>
                      </c:pt>
                      <c:pt idx="10">
                        <c:v>60.7</c:v>
                      </c:pt>
                      <c:pt idx="11">
                        <c:v>75.400000000000006</c:v>
                      </c:pt>
                      <c:pt idx="12">
                        <c:v>71.400000000000006</c:v>
                      </c:pt>
                      <c:pt idx="13">
                        <c:v>80</c:v>
                      </c:pt>
                      <c:pt idx="14">
                        <c:v>76.099999999999994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0-9DC1-4FF5-B2FF-B9FB304646A4}"/>
                  </c:ext>
                </c:extLst>
              </c15:ser>
            </c15:filteredBarSeries>
          </c:ext>
        </c:extLst>
      </c:barChart>
      <c:catAx>
        <c:axId val="9677314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775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67757824"/>
        <c:scaling>
          <c:orientation val="minMax"/>
          <c:max val="30"/>
          <c:min val="0"/>
        </c:scaling>
        <c:delete val="0"/>
        <c:axPos val="t"/>
        <c:numFmt formatCode="General" sourceLinked="1"/>
        <c:majorTickMark val="none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773145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287759484609873"/>
          <c:y val="0.86698045403145418"/>
          <c:w val="0.36458442694663162"/>
          <c:h val="6.75167272975461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579624134520278"/>
          <c:y val="4.9853372434017593E-2"/>
          <c:w val="0.70919881305637977"/>
          <c:h val="0.86510263929618769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'S. 18 Aktuelle Problemfelder'!$D$2</c:f>
              <c:strCache>
                <c:ptCount val="1"/>
                <c:pt idx="0">
                  <c:v>Herbst 2018</c:v>
                </c:pt>
              </c:strCache>
            </c:strRef>
          </c:tx>
          <c:spPr>
            <a:solidFill>
              <a:srgbClr val="E6460F"/>
            </a:solidFill>
            <a:ln>
              <a:solidFill>
                <a:schemeClr val="bg1"/>
              </a:solidFill>
            </a:ln>
          </c:spPr>
          <c:invertIfNegative val="0"/>
          <c:val>
            <c:numRef>
              <c:f>'S. 18 Aktuelle Problemfelder'!$D$3:$D$13</c:f>
              <c:numCache>
                <c:formatCode>General</c:formatCode>
                <c:ptCount val="11"/>
                <c:pt idx="0">
                  <c:v>79.400000000000006</c:v>
                </c:pt>
                <c:pt idx="1">
                  <c:v>69.599999999999994</c:v>
                </c:pt>
                <c:pt idx="2">
                  <c:v>51.1</c:v>
                </c:pt>
                <c:pt idx="3">
                  <c:v>50</c:v>
                </c:pt>
                <c:pt idx="4">
                  <c:v>39.299999999999997</c:v>
                </c:pt>
                <c:pt idx="5">
                  <c:v>40.4</c:v>
                </c:pt>
                <c:pt idx="6">
                  <c:v>37.9</c:v>
                </c:pt>
                <c:pt idx="7">
                  <c:v>23.5</c:v>
                </c:pt>
                <c:pt idx="8">
                  <c:v>16.399999999999999</c:v>
                </c:pt>
                <c:pt idx="9">
                  <c:v>8.8000000000000007</c:v>
                </c:pt>
                <c:pt idx="10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C-4094-8675-DE067E87E172}"/>
            </c:ext>
          </c:extLst>
        </c:ser>
        <c:ser>
          <c:idx val="2"/>
          <c:order val="1"/>
          <c:tx>
            <c:strRef>
              <c:f>'S. 18 Aktuelle Problemfelder'!$C$2</c:f>
              <c:strCache>
                <c:ptCount val="1"/>
                <c:pt idx="0">
                  <c:v>Frühjahr 2019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'S. 18 Aktuelle Problemfelder'!$A$3:$A$13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18 Aktuelle Problemfelder'!$C$3:$C$13</c:f>
              <c:numCache>
                <c:formatCode>General</c:formatCode>
                <c:ptCount val="11"/>
                <c:pt idx="0">
                  <c:v>80.5</c:v>
                </c:pt>
                <c:pt idx="1">
                  <c:v>72.2</c:v>
                </c:pt>
                <c:pt idx="2">
                  <c:v>50.8</c:v>
                </c:pt>
                <c:pt idx="3">
                  <c:v>46.4</c:v>
                </c:pt>
                <c:pt idx="4">
                  <c:v>39.299999999999997</c:v>
                </c:pt>
                <c:pt idx="5">
                  <c:v>39.200000000000003</c:v>
                </c:pt>
                <c:pt idx="6">
                  <c:v>37.6</c:v>
                </c:pt>
                <c:pt idx="7">
                  <c:v>23.4</c:v>
                </c:pt>
                <c:pt idx="8">
                  <c:v>21.2</c:v>
                </c:pt>
                <c:pt idx="9">
                  <c:v>9.1999999999999993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C-4094-8675-DE067E87E172}"/>
            </c:ext>
          </c:extLst>
        </c:ser>
        <c:ser>
          <c:idx val="0"/>
          <c:order val="2"/>
          <c:tx>
            <c:strRef>
              <c:f>'S. 18 Aktuelle Problemfelder'!$B$2</c:f>
              <c:strCache>
                <c:ptCount val="1"/>
                <c:pt idx="0">
                  <c:v>Aktuell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18 Aktuelle Problemfelder'!$A$3:$A$13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18 Aktuelle Problemfelder'!$B$3:$B$13</c:f>
              <c:numCache>
                <c:formatCode>General</c:formatCode>
                <c:ptCount val="11"/>
                <c:pt idx="0">
                  <c:v>76.8</c:v>
                </c:pt>
                <c:pt idx="1">
                  <c:v>68.7</c:v>
                </c:pt>
                <c:pt idx="2">
                  <c:v>48.9</c:v>
                </c:pt>
                <c:pt idx="3">
                  <c:v>42.7</c:v>
                </c:pt>
                <c:pt idx="4">
                  <c:v>39.9</c:v>
                </c:pt>
                <c:pt idx="5">
                  <c:v>39.5</c:v>
                </c:pt>
                <c:pt idx="6">
                  <c:v>38</c:v>
                </c:pt>
                <c:pt idx="7">
                  <c:v>31.7</c:v>
                </c:pt>
                <c:pt idx="8">
                  <c:v>27</c:v>
                </c:pt>
                <c:pt idx="9">
                  <c:v>8.9</c:v>
                </c:pt>
                <c:pt idx="10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CC-4094-8675-DE067E87E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628553216"/>
        <c:axId val="628554752"/>
      </c:barChart>
      <c:catAx>
        <c:axId val="628553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Frutiger 45 Light"/>
                <a:cs typeface="Arial" pitchFamily="34" charset="0"/>
              </a:defRPr>
            </a:pPr>
            <a:endParaRPr lang="de-DE"/>
          </a:p>
        </c:txPr>
        <c:crossAx val="62855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8554752"/>
        <c:scaling>
          <c:orientation val="minMax"/>
          <c:max val="81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Frutiger 45 Light"/>
                <a:cs typeface="Arial" pitchFamily="34" charset="0"/>
              </a:defRPr>
            </a:pPr>
            <a:endParaRPr lang="de-DE"/>
          </a:p>
        </c:txPr>
        <c:crossAx val="62855321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024393093296572"/>
          <c:y val="7.9349758699517395E-3"/>
          <c:w val="0.32216952109472957"/>
          <c:h val="5.6839771861361896E-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777448071216618"/>
          <c:y val="1.466275659824047E-2"/>
          <c:w val="0.70919881305637977"/>
          <c:h val="0.86510263929618769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'S. 19 Akt. Probleme regional'!$B$2</c:f>
              <c:strCache>
                <c:ptCount val="1"/>
                <c:pt idx="0">
                  <c:v>Deutschland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solidFill>
                <a:schemeClr val="bg1"/>
              </a:solidFill>
            </a:ln>
          </c:spPr>
          <c:invertIfNegative val="0"/>
          <c:cat>
            <c:strRef>
              <c:f>'S. 19 Akt. Probleme regional'!$A$3:$A$13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19 Akt. Probleme regional'!$B$3:$B$13</c:f>
              <c:numCache>
                <c:formatCode>General</c:formatCode>
                <c:ptCount val="11"/>
                <c:pt idx="0">
                  <c:v>76.8</c:v>
                </c:pt>
                <c:pt idx="1">
                  <c:v>68.7</c:v>
                </c:pt>
                <c:pt idx="2">
                  <c:v>48.9</c:v>
                </c:pt>
                <c:pt idx="3">
                  <c:v>42.7</c:v>
                </c:pt>
                <c:pt idx="4">
                  <c:v>39.9</c:v>
                </c:pt>
                <c:pt idx="5">
                  <c:v>39.5</c:v>
                </c:pt>
                <c:pt idx="6">
                  <c:v>38</c:v>
                </c:pt>
                <c:pt idx="7">
                  <c:v>31.7</c:v>
                </c:pt>
                <c:pt idx="8">
                  <c:v>27</c:v>
                </c:pt>
                <c:pt idx="9">
                  <c:v>8.9</c:v>
                </c:pt>
                <c:pt idx="10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B-4A5E-A89E-8659E6838E48}"/>
            </c:ext>
          </c:extLst>
        </c:ser>
        <c:ser>
          <c:idx val="1"/>
          <c:order val="1"/>
          <c:tx>
            <c:strRef>
              <c:f>'S. 19 Akt. Probleme regional'!$D$2</c:f>
              <c:strCache>
                <c:ptCount val="1"/>
                <c:pt idx="0">
                  <c:v>Ost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19 Akt. Probleme regional'!$A$3:$A$13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19 Akt. Probleme regional'!$D$3:$D$13</c:f>
              <c:numCache>
                <c:formatCode>General</c:formatCode>
                <c:ptCount val="11"/>
                <c:pt idx="0">
                  <c:v>80.3</c:v>
                </c:pt>
                <c:pt idx="1">
                  <c:v>73.5</c:v>
                </c:pt>
                <c:pt idx="2">
                  <c:v>47</c:v>
                </c:pt>
                <c:pt idx="3">
                  <c:v>47.8</c:v>
                </c:pt>
                <c:pt idx="4">
                  <c:v>34.299999999999997</c:v>
                </c:pt>
                <c:pt idx="5">
                  <c:v>45.5</c:v>
                </c:pt>
                <c:pt idx="6">
                  <c:v>43</c:v>
                </c:pt>
                <c:pt idx="7">
                  <c:v>29.3</c:v>
                </c:pt>
                <c:pt idx="8">
                  <c:v>21.3</c:v>
                </c:pt>
                <c:pt idx="9">
                  <c:v>11.3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B-4A5E-A89E-8659E6838E48}"/>
            </c:ext>
          </c:extLst>
        </c:ser>
        <c:ser>
          <c:idx val="0"/>
          <c:order val="2"/>
          <c:tx>
            <c:strRef>
              <c:f>'S. 19 Akt. Probleme regional'!$C$2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19 Akt. Probleme regional'!$A$3:$A$13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19 Akt. Probleme regional'!$C$3:$C$13</c:f>
              <c:numCache>
                <c:formatCode>General</c:formatCode>
                <c:ptCount val="11"/>
                <c:pt idx="0">
                  <c:v>75.5</c:v>
                </c:pt>
                <c:pt idx="1">
                  <c:v>67</c:v>
                </c:pt>
                <c:pt idx="2">
                  <c:v>49.6</c:v>
                </c:pt>
                <c:pt idx="3">
                  <c:v>40.9</c:v>
                </c:pt>
                <c:pt idx="4">
                  <c:v>42</c:v>
                </c:pt>
                <c:pt idx="5">
                  <c:v>37.4</c:v>
                </c:pt>
                <c:pt idx="6">
                  <c:v>36.200000000000003</c:v>
                </c:pt>
                <c:pt idx="7">
                  <c:v>32.5</c:v>
                </c:pt>
                <c:pt idx="8">
                  <c:v>29.1</c:v>
                </c:pt>
                <c:pt idx="9">
                  <c:v>8.1</c:v>
                </c:pt>
                <c:pt idx="10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7B-4A5E-A89E-8659E6838E48}"/>
            </c:ext>
          </c:extLst>
        </c:ser>
        <c:ser>
          <c:idx val="3"/>
          <c:order val="3"/>
          <c:tx>
            <c:strRef>
              <c:f>'S. 19 Akt. Probleme regional'!$F$2</c:f>
              <c:strCache>
                <c:ptCount val="1"/>
                <c:pt idx="0">
                  <c:v>Baden-Württemberg</c:v>
                </c:pt>
              </c:strCache>
            </c:strRef>
          </c:tx>
          <c:spPr>
            <a:solidFill>
              <a:srgbClr val="DFDEDD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19 Akt. Probleme regional'!$A$3:$A$13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19 Akt. Probleme regional'!$F$3:$F$13</c:f>
              <c:numCache>
                <c:formatCode>General</c:formatCode>
                <c:ptCount val="11"/>
                <c:pt idx="0">
                  <c:v>78.2</c:v>
                </c:pt>
                <c:pt idx="1">
                  <c:v>70.2</c:v>
                </c:pt>
                <c:pt idx="2">
                  <c:v>56.4</c:v>
                </c:pt>
                <c:pt idx="3">
                  <c:v>44.4</c:v>
                </c:pt>
                <c:pt idx="4">
                  <c:v>48</c:v>
                </c:pt>
                <c:pt idx="5">
                  <c:v>39.6</c:v>
                </c:pt>
                <c:pt idx="6">
                  <c:v>40.4</c:v>
                </c:pt>
                <c:pt idx="7">
                  <c:v>36.9</c:v>
                </c:pt>
                <c:pt idx="8">
                  <c:v>28.9</c:v>
                </c:pt>
                <c:pt idx="9">
                  <c:v>8</c:v>
                </c:pt>
                <c:pt idx="10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7B-4A5E-A89E-8659E6838E48}"/>
            </c:ext>
          </c:extLst>
        </c:ser>
        <c:ser>
          <c:idx val="4"/>
          <c:order val="4"/>
          <c:tx>
            <c:strRef>
              <c:f>'S. 19 Akt. Probleme regional'!$G$2</c:f>
              <c:strCache>
                <c:ptCount val="1"/>
                <c:pt idx="0">
                  <c:v>Bayern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19 Akt. Probleme regional'!$A$3:$A$13</c:f>
              <c:strCache>
                <c:ptCount val="11"/>
                <c:pt idx="0">
                  <c:v>Arbeiter-/Facharbeitermangel</c:v>
                </c:pt>
                <c:pt idx="1">
                  <c:v>Bürokratie</c:v>
                </c:pt>
                <c:pt idx="2">
                  <c:v>Lohn-/Gehaltskosten</c:v>
                </c:pt>
                <c:pt idx="3">
                  <c:v>Energiekosten</c:v>
                </c:pt>
                <c:pt idx="4">
                  <c:v>Konkurrenzsituation</c:v>
                </c:pt>
                <c:pt idx="5">
                  <c:v>Rohstoff-/Materialkosten</c:v>
                </c:pt>
                <c:pt idx="6">
                  <c:v>Steuerbelastung</c:v>
                </c:pt>
                <c:pt idx="7">
                  <c:v>Auftragslage</c:v>
                </c:pt>
                <c:pt idx="8">
                  <c:v>Zahlungsmoral der Kunden</c:v>
                </c:pt>
                <c:pt idx="9">
                  <c:v>Finanzierungsbedingungen</c:v>
                </c:pt>
                <c:pt idx="10">
                  <c:v>Sonstiges</c:v>
                </c:pt>
              </c:strCache>
            </c:strRef>
          </c:cat>
          <c:val>
            <c:numRef>
              <c:f>'S. 19 Akt. Probleme regional'!$G$3:$G$13</c:f>
              <c:numCache>
                <c:formatCode>General</c:formatCode>
                <c:ptCount val="11"/>
                <c:pt idx="0">
                  <c:v>77.2</c:v>
                </c:pt>
                <c:pt idx="1">
                  <c:v>70.5</c:v>
                </c:pt>
                <c:pt idx="2">
                  <c:v>51.1</c:v>
                </c:pt>
                <c:pt idx="3">
                  <c:v>44.3</c:v>
                </c:pt>
                <c:pt idx="4">
                  <c:v>41.4</c:v>
                </c:pt>
                <c:pt idx="5">
                  <c:v>37.6</c:v>
                </c:pt>
                <c:pt idx="6">
                  <c:v>36.299999999999997</c:v>
                </c:pt>
                <c:pt idx="7">
                  <c:v>28.3</c:v>
                </c:pt>
                <c:pt idx="8">
                  <c:v>26.6</c:v>
                </c:pt>
                <c:pt idx="9">
                  <c:v>9.6999999999999993</c:v>
                </c:pt>
                <c:pt idx="10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7B-4A5E-A89E-8659E6838E48}"/>
            </c:ext>
          </c:extLst>
        </c:ser>
        <c:ser>
          <c:idx val="5"/>
          <c:order val="5"/>
          <c:tx>
            <c:strRef>
              <c:f>'S. 19 Akt. Probleme regional'!$H$2</c:f>
              <c:strCache>
                <c:ptCount val="1"/>
                <c:pt idx="0">
                  <c:v>Nordrhein-Westfalen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  <a:ln w="3175">
              <a:solidFill>
                <a:srgbClr val="FFFFFF"/>
              </a:solidFill>
            </a:ln>
          </c:spPr>
          <c:invertIfNegative val="0"/>
          <c:val>
            <c:numRef>
              <c:f>'S. 19 Akt. Probleme regional'!$H$3:$H$13</c:f>
              <c:numCache>
                <c:formatCode>General</c:formatCode>
                <c:ptCount val="11"/>
                <c:pt idx="0">
                  <c:v>73.599999999999994</c:v>
                </c:pt>
                <c:pt idx="1">
                  <c:v>58.5</c:v>
                </c:pt>
                <c:pt idx="2">
                  <c:v>45.8</c:v>
                </c:pt>
                <c:pt idx="3">
                  <c:v>38.4</c:v>
                </c:pt>
                <c:pt idx="4">
                  <c:v>39.1</c:v>
                </c:pt>
                <c:pt idx="5">
                  <c:v>34.5</c:v>
                </c:pt>
                <c:pt idx="6">
                  <c:v>34.9</c:v>
                </c:pt>
                <c:pt idx="7">
                  <c:v>31.7</c:v>
                </c:pt>
                <c:pt idx="8">
                  <c:v>29.9</c:v>
                </c:pt>
                <c:pt idx="9">
                  <c:v>7</c:v>
                </c:pt>
                <c:pt idx="10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7B-4A5E-A89E-8659E683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768428672"/>
        <c:axId val="768446848"/>
      </c:barChart>
      <c:catAx>
        <c:axId val="7684286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Frutiger 45 Light"/>
                <a:cs typeface="Arial" pitchFamily="34" charset="0"/>
              </a:defRPr>
            </a:pPr>
            <a:endParaRPr lang="de-DE"/>
          </a:p>
        </c:txPr>
        <c:crossAx val="7684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8446848"/>
        <c:scaling>
          <c:orientation val="minMax"/>
          <c:max val="82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itchFamily="34" charset="0"/>
                <a:ea typeface="Frutiger 45 Light"/>
                <a:cs typeface="Arial" pitchFamily="34" charset="0"/>
              </a:defRPr>
            </a:pPr>
            <a:endParaRPr lang="de-DE"/>
          </a:p>
        </c:txPr>
        <c:crossAx val="768428672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3725164918183"/>
          <c:y val="0.5006035975708315"/>
          <c:w val="0.17292148570449464"/>
          <c:h val="0.3482836492945713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86629612474912"/>
          <c:y val="2.4271844660194174E-2"/>
          <c:w val="0.77624146981627296"/>
          <c:h val="0.849514563106796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'S. 20l Bevölkerung 1990 2019'!$AA$1</c:f>
              <c:strCache>
                <c:ptCount val="1"/>
                <c:pt idx="0">
                  <c:v>1990</c:v>
                </c:pt>
              </c:strCache>
            </c:strRef>
          </c:tx>
          <c:spPr>
            <a:solidFill>
              <a:srgbClr val="F08200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20l Bevölkerung 1990 2019'!$W$2:$W$19</c:f>
              <c:strCache>
                <c:ptCount val="18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  <c:pt idx="6">
                  <c:v>30 - 35</c:v>
                </c:pt>
                <c:pt idx="7">
                  <c:v>35 - 40</c:v>
                </c:pt>
                <c:pt idx="8">
                  <c:v>40 - 45</c:v>
                </c:pt>
                <c:pt idx="9">
                  <c:v>45 - 50</c:v>
                </c:pt>
                <c:pt idx="10">
                  <c:v>50 - 55</c:v>
                </c:pt>
                <c:pt idx="11">
                  <c:v>55 - 60</c:v>
                </c:pt>
                <c:pt idx="12">
                  <c:v>60 - 65</c:v>
                </c:pt>
                <c:pt idx="13">
                  <c:v>65 - 70</c:v>
                </c:pt>
                <c:pt idx="14">
                  <c:v>70 - 75</c:v>
                </c:pt>
                <c:pt idx="15">
                  <c:v>75 - 80</c:v>
                </c:pt>
                <c:pt idx="16">
                  <c:v>80 - 85</c:v>
                </c:pt>
                <c:pt idx="17">
                  <c:v>&gt;85</c:v>
                </c:pt>
              </c:strCache>
            </c:strRef>
          </c:cat>
          <c:val>
            <c:numRef>
              <c:f>'S. 20l Bevölkerung 1990 2019'!$AA$2:$AA$19</c:f>
              <c:numCache>
                <c:formatCode>#\ ##0.0</c:formatCode>
                <c:ptCount val="18"/>
                <c:pt idx="0">
                  <c:v>-4496.5709999999999</c:v>
                </c:pt>
                <c:pt idx="1">
                  <c:v>-4290.9390000000003</c:v>
                </c:pt>
                <c:pt idx="2">
                  <c:v>-4149.9930000000004</c:v>
                </c:pt>
                <c:pt idx="3">
                  <c:v>-4369.0919999999996</c:v>
                </c:pt>
                <c:pt idx="4">
                  <c:v>-6318.5339999999997</c:v>
                </c:pt>
                <c:pt idx="5">
                  <c:v>-7004.8770000000004</c:v>
                </c:pt>
                <c:pt idx="6">
                  <c:v>-6249.0720000000001</c:v>
                </c:pt>
                <c:pt idx="7">
                  <c:v>-5651.6270000000004</c:v>
                </c:pt>
                <c:pt idx="8">
                  <c:v>-5050.4799999999996</c:v>
                </c:pt>
                <c:pt idx="9">
                  <c:v>-5106.6589999999997</c:v>
                </c:pt>
                <c:pt idx="10">
                  <c:v>-6114.9539999999997</c:v>
                </c:pt>
                <c:pt idx="11">
                  <c:v>-4687.4780000000001</c:v>
                </c:pt>
                <c:pt idx="12">
                  <c:v>-4350.8109999999997</c:v>
                </c:pt>
                <c:pt idx="13">
                  <c:v>-3841.4769999999999</c:v>
                </c:pt>
                <c:pt idx="14">
                  <c:v>-2414.3180000000002</c:v>
                </c:pt>
                <c:pt idx="15">
                  <c:v>-2645.5360000000001</c:v>
                </c:pt>
                <c:pt idx="16">
                  <c:v>-1881.252</c:v>
                </c:pt>
                <c:pt idx="17">
                  <c:v>-1129.557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3-4AC6-B325-211D5E28E415}"/>
            </c:ext>
          </c:extLst>
        </c:ser>
        <c:ser>
          <c:idx val="1"/>
          <c:order val="1"/>
          <c:tx>
            <c:strRef>
              <c:f>'S. 20l Bevölkerung 1990 2019'!$AB$1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ABABAB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20l Bevölkerung 1990 2019'!$W$2:$W$19</c:f>
              <c:strCache>
                <c:ptCount val="18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  <c:pt idx="6">
                  <c:v>30 - 35</c:v>
                </c:pt>
                <c:pt idx="7">
                  <c:v>35 - 40</c:v>
                </c:pt>
                <c:pt idx="8">
                  <c:v>40 - 45</c:v>
                </c:pt>
                <c:pt idx="9">
                  <c:v>45 - 50</c:v>
                </c:pt>
                <c:pt idx="10">
                  <c:v>50 - 55</c:v>
                </c:pt>
                <c:pt idx="11">
                  <c:v>55 - 60</c:v>
                </c:pt>
                <c:pt idx="12">
                  <c:v>60 - 65</c:v>
                </c:pt>
                <c:pt idx="13">
                  <c:v>65 - 70</c:v>
                </c:pt>
                <c:pt idx="14">
                  <c:v>70 - 75</c:v>
                </c:pt>
                <c:pt idx="15">
                  <c:v>75 - 80</c:v>
                </c:pt>
                <c:pt idx="16">
                  <c:v>80 - 85</c:v>
                </c:pt>
                <c:pt idx="17">
                  <c:v>&gt;85</c:v>
                </c:pt>
              </c:strCache>
            </c:strRef>
          </c:cat>
          <c:val>
            <c:numRef>
              <c:f>'S. 20l Bevölkerung 1990 2019'!$AB$2:$AB$19</c:f>
              <c:numCache>
                <c:formatCode>General</c:formatCode>
                <c:ptCount val="18"/>
                <c:pt idx="0">
                  <c:v>3970</c:v>
                </c:pt>
                <c:pt idx="1">
                  <c:v>3705</c:v>
                </c:pt>
                <c:pt idx="2">
                  <c:v>3679</c:v>
                </c:pt>
                <c:pt idx="3">
                  <c:v>3920</c:v>
                </c:pt>
                <c:pt idx="4">
                  <c:v>4617</c:v>
                </c:pt>
                <c:pt idx="5">
                  <c:v>5097</c:v>
                </c:pt>
                <c:pt idx="6">
                  <c:v>5512</c:v>
                </c:pt>
                <c:pt idx="7">
                  <c:v>5304</c:v>
                </c:pt>
                <c:pt idx="8">
                  <c:v>4917</c:v>
                </c:pt>
                <c:pt idx="9">
                  <c:v>5278</c:v>
                </c:pt>
                <c:pt idx="10">
                  <c:v>6718</c:v>
                </c:pt>
                <c:pt idx="11">
                  <c:v>6746</c:v>
                </c:pt>
                <c:pt idx="12">
                  <c:v>5654</c:v>
                </c:pt>
                <c:pt idx="13">
                  <c:v>4866</c:v>
                </c:pt>
                <c:pt idx="14">
                  <c:v>3682</c:v>
                </c:pt>
                <c:pt idx="15">
                  <c:v>3878</c:v>
                </c:pt>
                <c:pt idx="16">
                  <c:v>3282</c:v>
                </c:pt>
                <c:pt idx="17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3-4AC6-B325-211D5E28E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79147648"/>
        <c:axId val="883670400"/>
      </c:barChart>
      <c:catAx>
        <c:axId val="879147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700" b="1"/>
                </a:pPr>
                <a:r>
                  <a:rPr lang="de-DE" sz="700" b="1"/>
                  <a:t>Alter</a:t>
                </a:r>
              </a:p>
            </c:rich>
          </c:tx>
          <c:layout>
            <c:manualLayout>
              <c:xMode val="edge"/>
              <c:yMode val="edge"/>
              <c:x val="3.2678709278987183E-3"/>
              <c:y val="0.385307611548556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/>
            </a:pPr>
            <a:endParaRPr lang="de-DE"/>
          </a:p>
        </c:txPr>
        <c:crossAx val="8836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670400"/>
        <c:scaling>
          <c:orientation val="minMax"/>
          <c:max val="8000"/>
          <c:min val="-8000"/>
        </c:scaling>
        <c:delete val="0"/>
        <c:axPos val="b"/>
        <c:numFmt formatCode="#,##0;#,##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/>
            </a:pPr>
            <a:endParaRPr lang="de-DE"/>
          </a:p>
        </c:txPr>
        <c:crossAx val="879147648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7006731511502233"/>
          <c:y val="0.7410356955380577"/>
          <c:w val="0.10901991662806855"/>
          <c:h val="0.115986876640419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86629612474912"/>
          <c:y val="4.7913910761154858E-2"/>
          <c:w val="0.77624146981627296"/>
          <c:h val="0.849514563106796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'S. 20r Bevölkerung 2035 2060'!$J$1</c:f>
              <c:strCache>
                <c:ptCount val="1"/>
                <c:pt idx="0">
                  <c:v>2035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20r Bevölkerung 2035 2060'!$I$2:$I$19</c:f>
              <c:strCache>
                <c:ptCount val="18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  <c:pt idx="6">
                  <c:v>30 - 35</c:v>
                </c:pt>
                <c:pt idx="7">
                  <c:v>35 - 40</c:v>
                </c:pt>
                <c:pt idx="8">
                  <c:v>40 - 45</c:v>
                </c:pt>
                <c:pt idx="9">
                  <c:v>45 - 50</c:v>
                </c:pt>
                <c:pt idx="10">
                  <c:v>50 - 55</c:v>
                </c:pt>
                <c:pt idx="11">
                  <c:v>55 - 60</c:v>
                </c:pt>
                <c:pt idx="12">
                  <c:v>60 - 65</c:v>
                </c:pt>
                <c:pt idx="13">
                  <c:v>65 - 70</c:v>
                </c:pt>
                <c:pt idx="14">
                  <c:v>70 - 75</c:v>
                </c:pt>
                <c:pt idx="15">
                  <c:v>75 - 80</c:v>
                </c:pt>
                <c:pt idx="16">
                  <c:v>80 - 85</c:v>
                </c:pt>
                <c:pt idx="17">
                  <c:v>&gt;85</c:v>
                </c:pt>
              </c:strCache>
            </c:strRef>
          </c:cat>
          <c:val>
            <c:numRef>
              <c:f>'S. 20r Bevölkerung 2035 2060'!$J$2:$J$19</c:f>
              <c:numCache>
                <c:formatCode>General</c:formatCode>
                <c:ptCount val="18"/>
                <c:pt idx="0">
                  <c:v>-3536</c:v>
                </c:pt>
                <c:pt idx="1">
                  <c:v>-3787</c:v>
                </c:pt>
                <c:pt idx="2">
                  <c:v>-4026</c:v>
                </c:pt>
                <c:pt idx="3">
                  <c:v>-4166</c:v>
                </c:pt>
                <c:pt idx="4">
                  <c:v>-4067</c:v>
                </c:pt>
                <c:pt idx="5">
                  <c:v>-4179</c:v>
                </c:pt>
                <c:pt idx="6">
                  <c:v>-4445</c:v>
                </c:pt>
                <c:pt idx="7">
                  <c:v>-5118</c:v>
                </c:pt>
                <c:pt idx="8">
                  <c:v>-5293</c:v>
                </c:pt>
                <c:pt idx="9">
                  <c:v>-5814</c:v>
                </c:pt>
                <c:pt idx="10">
                  <c:v>-5406</c:v>
                </c:pt>
                <c:pt idx="11">
                  <c:v>-5014</c:v>
                </c:pt>
                <c:pt idx="12">
                  <c:v>-4828</c:v>
                </c:pt>
                <c:pt idx="13">
                  <c:v>-5927</c:v>
                </c:pt>
                <c:pt idx="14">
                  <c:v>-5883</c:v>
                </c:pt>
                <c:pt idx="15">
                  <c:v>-4626</c:v>
                </c:pt>
                <c:pt idx="16">
                  <c:v>-3354</c:v>
                </c:pt>
                <c:pt idx="17">
                  <c:v>-3326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6-4050-84BF-F437D9EA474E}"/>
            </c:ext>
          </c:extLst>
        </c:ser>
        <c:ser>
          <c:idx val="1"/>
          <c:order val="1"/>
          <c:tx>
            <c:strRef>
              <c:f>'S. 20r Bevölkerung 2035 2060'!$K$1</c:f>
              <c:strCache>
                <c:ptCount val="1"/>
                <c:pt idx="0">
                  <c:v>2060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20r Bevölkerung 2035 2060'!$I$2:$I$19</c:f>
              <c:strCache>
                <c:ptCount val="18"/>
                <c:pt idx="0">
                  <c:v>0 - 5</c:v>
                </c:pt>
                <c:pt idx="1">
                  <c:v>5 - 10</c:v>
                </c:pt>
                <c:pt idx="2">
                  <c:v>10 - 15</c:v>
                </c:pt>
                <c:pt idx="3">
                  <c:v>15 - 20</c:v>
                </c:pt>
                <c:pt idx="4">
                  <c:v>20 - 25</c:v>
                </c:pt>
                <c:pt idx="5">
                  <c:v>25 - 30</c:v>
                </c:pt>
                <c:pt idx="6">
                  <c:v>30 - 35</c:v>
                </c:pt>
                <c:pt idx="7">
                  <c:v>35 - 40</c:v>
                </c:pt>
                <c:pt idx="8">
                  <c:v>40 - 45</c:v>
                </c:pt>
                <c:pt idx="9">
                  <c:v>45 - 50</c:v>
                </c:pt>
                <c:pt idx="10">
                  <c:v>50 - 55</c:v>
                </c:pt>
                <c:pt idx="11">
                  <c:v>55 - 60</c:v>
                </c:pt>
                <c:pt idx="12">
                  <c:v>60 - 65</c:v>
                </c:pt>
                <c:pt idx="13">
                  <c:v>65 - 70</c:v>
                </c:pt>
                <c:pt idx="14">
                  <c:v>70 - 75</c:v>
                </c:pt>
                <c:pt idx="15">
                  <c:v>75 - 80</c:v>
                </c:pt>
                <c:pt idx="16">
                  <c:v>80 - 85</c:v>
                </c:pt>
                <c:pt idx="17">
                  <c:v>&gt;85</c:v>
                </c:pt>
              </c:strCache>
            </c:strRef>
          </c:cat>
          <c:val>
            <c:numRef>
              <c:f>'S. 20r Bevölkerung 2035 2060'!$K$2:$K$19</c:f>
              <c:numCache>
                <c:formatCode>General</c:formatCode>
                <c:ptCount val="18"/>
                <c:pt idx="0">
                  <c:v>3449</c:v>
                </c:pt>
                <c:pt idx="1">
                  <c:v>3558</c:v>
                </c:pt>
                <c:pt idx="2">
                  <c:v>3554</c:v>
                </c:pt>
                <c:pt idx="3">
                  <c:v>3540</c:v>
                </c:pt>
                <c:pt idx="4">
                  <c:v>3755</c:v>
                </c:pt>
                <c:pt idx="5">
                  <c:v>4098</c:v>
                </c:pt>
                <c:pt idx="6">
                  <c:v>4437</c:v>
                </c:pt>
                <c:pt idx="7">
                  <c:v>4730</c:v>
                </c:pt>
                <c:pt idx="8">
                  <c:v>4875</c:v>
                </c:pt>
                <c:pt idx="9">
                  <c:v>4618</c:v>
                </c:pt>
                <c:pt idx="10">
                  <c:v>4519</c:v>
                </c:pt>
                <c:pt idx="11">
                  <c:v>4606</c:v>
                </c:pt>
                <c:pt idx="12">
                  <c:v>5065</c:v>
                </c:pt>
                <c:pt idx="13">
                  <c:v>4991</c:v>
                </c:pt>
                <c:pt idx="14">
                  <c:v>5162</c:v>
                </c:pt>
                <c:pt idx="15">
                  <c:v>4412</c:v>
                </c:pt>
                <c:pt idx="16">
                  <c:v>3552</c:v>
                </c:pt>
                <c:pt idx="17">
                  <c:v>5295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6-4050-84BF-F437D9EA4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79147648"/>
        <c:axId val="883670400"/>
      </c:barChart>
      <c:catAx>
        <c:axId val="879147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700" b="1"/>
                </a:pPr>
                <a:r>
                  <a:rPr lang="de-DE" sz="700" b="1"/>
                  <a:t>Alter</a:t>
                </a:r>
              </a:p>
            </c:rich>
          </c:tx>
          <c:layout>
            <c:manualLayout>
              <c:xMode val="edge"/>
              <c:yMode val="edge"/>
              <c:x val="3.2678709278987183E-3"/>
              <c:y val="0.385307611548556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/>
            </a:pPr>
            <a:endParaRPr lang="de-DE"/>
          </a:p>
        </c:txPr>
        <c:crossAx val="8836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3670400"/>
        <c:scaling>
          <c:orientation val="minMax"/>
          <c:max val="8000"/>
          <c:min val="-8000"/>
        </c:scaling>
        <c:delete val="0"/>
        <c:axPos val="b"/>
        <c:numFmt formatCode="#,##0;#,##0" sourceLinked="0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/>
            </a:pPr>
            <a:endParaRPr lang="de-DE"/>
          </a:p>
        </c:txPr>
        <c:crossAx val="879147648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653790335031653"/>
          <c:y val="0.38770236220472443"/>
          <c:w val="0.10901991662806855"/>
          <c:h val="0.1159868766404199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2731987448937301"/>
          <c:h val="0.9723018189159921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'S. 21 Demographie'!$C$12</c:f>
              <c:strCache>
                <c:ptCount val="1"/>
                <c:pt idx="0">
                  <c:v>Innerhalb v. 10 Jahren geht großer Teil der Belegschaft in Ruhestand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bg2"/>
              </a:solidFill>
            </a:ln>
          </c:spPr>
          <c:invertIfNegative val="0"/>
          <c:cat>
            <c:strRef>
              <c:f>'S. 21 Demographie'!$B$13:$B$27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Bau</c:v>
                </c:pt>
                <c:pt idx="8">
                  <c:v>Agrar</c:v>
                </c:pt>
                <c:pt idx="9">
                  <c:v>Ernährung</c:v>
                </c:pt>
                <c:pt idx="10">
                  <c:v>Chemie</c:v>
                </c:pt>
                <c:pt idx="11">
                  <c:v>Dienstleistungen</c:v>
                </c:pt>
                <c:pt idx="12">
                  <c:v>Metall/Kfz/Mbau</c:v>
                </c:pt>
                <c:pt idx="13">
                  <c:v>Elektro</c:v>
                </c:pt>
                <c:pt idx="14">
                  <c:v>Handel</c:v>
                </c:pt>
              </c:strCache>
            </c:strRef>
          </c:cat>
          <c:val>
            <c:numRef>
              <c:f>'S. 21 Demographie'!$C$13:$C$27</c:f>
              <c:numCache>
                <c:formatCode>_-* #,##0.0\ _€_-;\-* #,##0.0\ _€_-;_-* "-"??\ _€_-;_-@_-</c:formatCode>
                <c:ptCount val="15"/>
                <c:pt idx="0">
                  <c:v>49.4</c:v>
                </c:pt>
                <c:pt idx="2">
                  <c:v>50.2</c:v>
                </c:pt>
                <c:pt idx="3">
                  <c:v>50.6</c:v>
                </c:pt>
                <c:pt idx="4">
                  <c:v>49.9</c:v>
                </c:pt>
                <c:pt idx="5">
                  <c:v>44.7</c:v>
                </c:pt>
                <c:pt idx="7">
                  <c:v>59.9</c:v>
                </c:pt>
                <c:pt idx="8">
                  <c:v>53.9</c:v>
                </c:pt>
                <c:pt idx="9">
                  <c:v>53.7</c:v>
                </c:pt>
                <c:pt idx="10">
                  <c:v>50</c:v>
                </c:pt>
                <c:pt idx="11">
                  <c:v>49.3</c:v>
                </c:pt>
                <c:pt idx="12">
                  <c:v>48.3</c:v>
                </c:pt>
                <c:pt idx="13">
                  <c:v>44.2</c:v>
                </c:pt>
                <c:pt idx="14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C-4C16-8F68-10F9F3CFA65B}"/>
            </c:ext>
          </c:extLst>
        </c:ser>
        <c:ser>
          <c:idx val="0"/>
          <c:order val="1"/>
          <c:tx>
            <c:strRef>
              <c:f>'S. 21 Demographie'!$D$12</c:f>
              <c:strCache>
                <c:ptCount val="1"/>
                <c:pt idx="0">
                  <c:v>Freiwerdende Stellen sollen vollständig wiederbesetzt werden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chemeClr val="bg2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84C-4C16-8F68-10F9F3CFA65B}"/>
              </c:ext>
            </c:extLst>
          </c:dPt>
          <c:dPt>
            <c:idx val="1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84C-4C16-8F68-10F9F3CFA65B}"/>
              </c:ext>
            </c:extLst>
          </c:dPt>
          <c:dPt>
            <c:idx val="2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84C-4C16-8F68-10F9F3CFA65B}"/>
              </c:ext>
            </c:extLst>
          </c:dPt>
          <c:dPt>
            <c:idx val="3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E84C-4C16-8F68-10F9F3CFA65B}"/>
              </c:ext>
            </c:extLst>
          </c:dPt>
          <c:dPt>
            <c:idx val="4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E84C-4C16-8F68-10F9F3CFA6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84C-4C16-8F68-10F9F3CFA65B}"/>
              </c:ext>
            </c:extLst>
          </c:dPt>
          <c:dPt>
            <c:idx val="6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84C-4C16-8F68-10F9F3CFA65B}"/>
              </c:ext>
            </c:extLst>
          </c:dPt>
          <c:dPt>
            <c:idx val="7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E84C-4C16-8F68-10F9F3CFA65B}"/>
              </c:ext>
            </c:extLst>
          </c:dPt>
          <c:dPt>
            <c:idx val="8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E84C-4C16-8F68-10F9F3CFA65B}"/>
              </c:ext>
            </c:extLst>
          </c:dPt>
          <c:dPt>
            <c:idx val="9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E84C-4C16-8F68-10F9F3CFA65B}"/>
              </c:ext>
            </c:extLst>
          </c:dPt>
          <c:dPt>
            <c:idx val="1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E84C-4C16-8F68-10F9F3CFA65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84C-4C16-8F68-10F9F3CFA65B}"/>
              </c:ext>
            </c:extLst>
          </c:dPt>
          <c:cat>
            <c:strRef>
              <c:f>'S. 21 Demographie'!$B$13:$B$27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Bau</c:v>
                </c:pt>
                <c:pt idx="8">
                  <c:v>Agrar</c:v>
                </c:pt>
                <c:pt idx="9">
                  <c:v>Ernährung</c:v>
                </c:pt>
                <c:pt idx="10">
                  <c:v>Chemie</c:v>
                </c:pt>
                <c:pt idx="11">
                  <c:v>Dienstleistungen</c:v>
                </c:pt>
                <c:pt idx="12">
                  <c:v>Metall/Kfz/Mbau</c:v>
                </c:pt>
                <c:pt idx="13">
                  <c:v>Elektro</c:v>
                </c:pt>
                <c:pt idx="14">
                  <c:v>Handel</c:v>
                </c:pt>
              </c:strCache>
            </c:strRef>
          </c:cat>
          <c:val>
            <c:numRef>
              <c:f>'S. 21 Demographie'!$D$13:$D$27</c:f>
              <c:numCache>
                <c:formatCode>_-* #,##0.0\ _€_-;\-* #,##0.0\ _€_-;_-* "-"??\ _€_-;_-@_-</c:formatCode>
                <c:ptCount val="15"/>
                <c:pt idx="0">
                  <c:v>77.5</c:v>
                </c:pt>
                <c:pt idx="2">
                  <c:v>75.599999999999994</c:v>
                </c:pt>
                <c:pt idx="3">
                  <c:v>82</c:v>
                </c:pt>
                <c:pt idx="4">
                  <c:v>74.599999999999994</c:v>
                </c:pt>
                <c:pt idx="5">
                  <c:v>74.599999999999994</c:v>
                </c:pt>
                <c:pt idx="7">
                  <c:v>88.5</c:v>
                </c:pt>
                <c:pt idx="8">
                  <c:v>73</c:v>
                </c:pt>
                <c:pt idx="9">
                  <c:v>79.599999999999994</c:v>
                </c:pt>
                <c:pt idx="10">
                  <c:v>70.8</c:v>
                </c:pt>
                <c:pt idx="11">
                  <c:v>77.400000000000006</c:v>
                </c:pt>
                <c:pt idx="12">
                  <c:v>76</c:v>
                </c:pt>
                <c:pt idx="13">
                  <c:v>79.2</c:v>
                </c:pt>
                <c:pt idx="14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4C-4C16-8F68-10F9F3CFA65B}"/>
            </c:ext>
          </c:extLst>
        </c:ser>
        <c:ser>
          <c:idx val="2"/>
          <c:order val="2"/>
          <c:tx>
            <c:strRef>
              <c:f>'S. 21 Demographie'!$E$12</c:f>
              <c:strCache>
                <c:ptCount val="1"/>
                <c:pt idx="0">
                  <c:v>Fachkräfte-mangel erschwert Neubesetzung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21 Demographie'!$B$13:$B$27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Bau</c:v>
                </c:pt>
                <c:pt idx="8">
                  <c:v>Agrar</c:v>
                </c:pt>
                <c:pt idx="9">
                  <c:v>Ernährung</c:v>
                </c:pt>
                <c:pt idx="10">
                  <c:v>Chemie</c:v>
                </c:pt>
                <c:pt idx="11">
                  <c:v>Dienstleistungen</c:v>
                </c:pt>
                <c:pt idx="12">
                  <c:v>Metall/Kfz/Mbau</c:v>
                </c:pt>
                <c:pt idx="13">
                  <c:v>Elektro</c:v>
                </c:pt>
                <c:pt idx="14">
                  <c:v>Handel</c:v>
                </c:pt>
              </c:strCache>
            </c:strRef>
          </c:cat>
          <c:val>
            <c:numRef>
              <c:f>'S. 21 Demographie'!$E$13:$E$27</c:f>
              <c:numCache>
                <c:formatCode>_-* #,##0.0\ _€_-;\-* #,##0.0\ _€_-;_-* "-"??\ _€_-;_-@_-</c:formatCode>
                <c:ptCount val="15"/>
                <c:pt idx="0">
                  <c:v>78.7</c:v>
                </c:pt>
                <c:pt idx="2">
                  <c:v>77.7</c:v>
                </c:pt>
                <c:pt idx="3">
                  <c:v>79.099999999999994</c:v>
                </c:pt>
                <c:pt idx="4">
                  <c:v>82.2</c:v>
                </c:pt>
                <c:pt idx="5">
                  <c:v>78.099999999999994</c:v>
                </c:pt>
                <c:pt idx="7">
                  <c:v>87.3</c:v>
                </c:pt>
                <c:pt idx="8">
                  <c:v>83.1</c:v>
                </c:pt>
                <c:pt idx="9">
                  <c:v>77.8</c:v>
                </c:pt>
                <c:pt idx="10">
                  <c:v>77.5</c:v>
                </c:pt>
                <c:pt idx="11">
                  <c:v>77.7</c:v>
                </c:pt>
                <c:pt idx="12">
                  <c:v>78.099999999999994</c:v>
                </c:pt>
                <c:pt idx="13">
                  <c:v>75.8</c:v>
                </c:pt>
                <c:pt idx="14">
                  <c:v>76.3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8-E84C-4C16-8F68-10F9F3CFA65B}"/>
            </c:ext>
          </c:extLst>
        </c:ser>
        <c:ser>
          <c:idx val="1"/>
          <c:order val="3"/>
          <c:tx>
            <c:strRef>
              <c:f>'S. 21 Demographie'!$F$12</c:f>
              <c:strCache>
                <c:ptCount val="1"/>
                <c:pt idx="0">
                  <c:v>Wegen Digitalisierung müssen nicht alle Stellen wiederbesetzt werden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21 Demographie'!$B$13:$B$27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Bau</c:v>
                </c:pt>
                <c:pt idx="8">
                  <c:v>Agrar</c:v>
                </c:pt>
                <c:pt idx="9">
                  <c:v>Ernährung</c:v>
                </c:pt>
                <c:pt idx="10">
                  <c:v>Chemie</c:v>
                </c:pt>
                <c:pt idx="11">
                  <c:v>Dienstleistungen</c:v>
                </c:pt>
                <c:pt idx="12">
                  <c:v>Metall/Kfz/Mbau</c:v>
                </c:pt>
                <c:pt idx="13">
                  <c:v>Elektro</c:v>
                </c:pt>
                <c:pt idx="14">
                  <c:v>Handel</c:v>
                </c:pt>
              </c:strCache>
            </c:strRef>
          </c:cat>
          <c:val>
            <c:numRef>
              <c:f>'S. 21 Demographie'!$F$13:$F$27</c:f>
              <c:numCache>
                <c:formatCode>_-* #,##0.0\ _€_-;\-* #,##0.0\ _€_-;_-* "-"??\ _€_-;_-@_-</c:formatCode>
                <c:ptCount val="15"/>
                <c:pt idx="0">
                  <c:v>25.5</c:v>
                </c:pt>
                <c:pt idx="2">
                  <c:v>19.100000000000001</c:v>
                </c:pt>
                <c:pt idx="3">
                  <c:v>21.9</c:v>
                </c:pt>
                <c:pt idx="4">
                  <c:v>34.700000000000003</c:v>
                </c:pt>
                <c:pt idx="5">
                  <c:v>37.700000000000003</c:v>
                </c:pt>
                <c:pt idx="7">
                  <c:v>18.5</c:v>
                </c:pt>
                <c:pt idx="8">
                  <c:v>18</c:v>
                </c:pt>
                <c:pt idx="9">
                  <c:v>24.1</c:v>
                </c:pt>
                <c:pt idx="10">
                  <c:v>23.3</c:v>
                </c:pt>
                <c:pt idx="11">
                  <c:v>25.2</c:v>
                </c:pt>
                <c:pt idx="12">
                  <c:v>29.2</c:v>
                </c:pt>
                <c:pt idx="13">
                  <c:v>24.2</c:v>
                </c:pt>
                <c:pt idx="14">
                  <c:v>30.6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E84C-4C16-8F68-10F9F3CFA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/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89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14961945546289"/>
          <c:y val="2.1476510067114114E-3"/>
          <c:w val="0.23150869299232335"/>
          <c:h val="0.87085804185456062"/>
        </c:manualLayout>
      </c:layout>
      <c:overlay val="0"/>
      <c:spPr>
        <a:noFill/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499644472155E-2"/>
          <c:y val="0.11920529801324503"/>
          <c:w val="0.78909667905468128"/>
          <c:h val="0.612582781456953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C5-49E5-B8F2-1F7F1CD9E7EA}"/>
              </c:ext>
            </c:extLst>
          </c:dPt>
          <c:dPt>
            <c:idx val="1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C5-49E5-B8F2-1F7F1CD9E7EA}"/>
              </c:ext>
            </c:extLst>
          </c:dPt>
          <c:dPt>
            <c:idx val="8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C5-49E5-B8F2-1F7F1CD9E7EA}"/>
              </c:ext>
            </c:extLst>
          </c:dPt>
          <c:dPt>
            <c:idx val="9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C5-49E5-B8F2-1F7F1CD9E7EA}"/>
              </c:ext>
            </c:extLst>
          </c:dPt>
          <c:dPt>
            <c:idx val="12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C5-49E5-B8F2-1F7F1CD9E7EA}"/>
              </c:ext>
            </c:extLst>
          </c:dPt>
          <c:dPt>
            <c:idx val="13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C5-49E5-B8F2-1F7F1CD9E7EA}"/>
              </c:ext>
            </c:extLst>
          </c:dPt>
          <c:dPt>
            <c:idx val="16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2C5-49E5-B8F2-1F7F1CD9E7EA}"/>
              </c:ext>
            </c:extLst>
          </c:dPt>
          <c:dPt>
            <c:idx val="17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2C5-49E5-B8F2-1F7F1CD9E7EA}"/>
              </c:ext>
            </c:extLst>
          </c:dPt>
          <c:dPt>
            <c:idx val="20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2C5-49E5-B8F2-1F7F1CD9E7EA}"/>
              </c:ext>
            </c:extLst>
          </c:dPt>
          <c:dPt>
            <c:idx val="21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2C5-49E5-B8F2-1F7F1CD9E7EA}"/>
              </c:ext>
            </c:extLst>
          </c:dPt>
          <c:dPt>
            <c:idx val="28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2C5-49E5-B8F2-1F7F1CD9E7EA}"/>
              </c:ext>
            </c:extLst>
          </c:dPt>
          <c:dPt>
            <c:idx val="29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52C5-49E5-B8F2-1F7F1CD9E7EA}"/>
              </c:ext>
            </c:extLst>
          </c:dPt>
          <c:dPt>
            <c:idx val="32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52C5-49E5-B8F2-1F7F1CD9E7EA}"/>
              </c:ext>
            </c:extLst>
          </c:dPt>
          <c:dPt>
            <c:idx val="33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52C5-49E5-B8F2-1F7F1CD9E7EA}"/>
              </c:ext>
            </c:extLst>
          </c:dPt>
          <c:dPt>
            <c:idx val="36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52C5-49E5-B8F2-1F7F1CD9E7EA}"/>
              </c:ext>
            </c:extLst>
          </c:dPt>
          <c:dPt>
            <c:idx val="37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52C5-49E5-B8F2-1F7F1CD9E7EA}"/>
              </c:ext>
            </c:extLst>
          </c:dPt>
          <c:dPt>
            <c:idx val="40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52C5-49E5-B8F2-1F7F1CD9E7EA}"/>
              </c:ext>
            </c:extLst>
          </c:dPt>
          <c:dPt>
            <c:idx val="41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52C5-49E5-B8F2-1F7F1CD9E7EA}"/>
              </c:ext>
            </c:extLst>
          </c:dPt>
          <c:dPt>
            <c:idx val="44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52C5-49E5-B8F2-1F7F1CD9E7EA}"/>
              </c:ext>
            </c:extLst>
          </c:dPt>
          <c:dPt>
            <c:idx val="45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52C5-49E5-B8F2-1F7F1CD9E7EA}"/>
              </c:ext>
            </c:extLst>
          </c:dPt>
          <c:dPt>
            <c:idx val="48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52C5-49E5-B8F2-1F7F1CD9E7EA}"/>
              </c:ext>
            </c:extLst>
          </c:dPt>
          <c:dPt>
            <c:idx val="49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52C5-49E5-B8F2-1F7F1CD9E7EA}"/>
              </c:ext>
            </c:extLst>
          </c:dPt>
          <c:dPt>
            <c:idx val="52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52C5-49E5-B8F2-1F7F1CD9E7EA}"/>
              </c:ext>
            </c:extLst>
          </c:dPt>
          <c:dPt>
            <c:idx val="53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52C5-49E5-B8F2-1F7F1CD9E7EA}"/>
              </c:ext>
            </c:extLst>
          </c:dPt>
          <c:dPt>
            <c:idx val="56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52C5-49E5-B8F2-1F7F1CD9E7EA}"/>
              </c:ext>
            </c:extLst>
          </c:dPt>
          <c:dPt>
            <c:idx val="57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52C5-49E5-B8F2-1F7F1CD9E7EA}"/>
              </c:ext>
            </c:extLst>
          </c:dPt>
          <c:cat>
            <c:strRef>
              <c:f>'Seite 5'!$A$2:$A$60</c:f>
              <c:strCache>
                <c:ptCount val="58"/>
                <c:pt idx="1">
                  <c:v>Insgesamt</c:v>
                </c:pt>
                <c:pt idx="9">
                  <c:v>bis 20 Besch.</c:v>
                </c:pt>
                <c:pt idx="13">
                  <c:v>bis 100 B.</c:v>
                </c:pt>
                <c:pt idx="17">
                  <c:v>bis 200 B.</c:v>
                </c:pt>
                <c:pt idx="21">
                  <c:v>über 200 B.</c:v>
                </c:pt>
                <c:pt idx="29">
                  <c:v>Ernährung/
Tabak</c:v>
                </c:pt>
                <c:pt idx="33">
                  <c:v>Dienst-
leistungen</c:v>
                </c:pt>
                <c:pt idx="37">
                  <c:v>Elektro</c:v>
                </c:pt>
                <c:pt idx="41">
                  <c:v>Chemie/
Kunststoff</c:v>
                </c:pt>
                <c:pt idx="45">
                  <c:v>Baugewerbe</c:v>
                </c:pt>
                <c:pt idx="49">
                  <c:v>Handel</c:v>
                </c:pt>
                <c:pt idx="53">
                  <c:v>Agrar-
wirtschaft</c:v>
                </c:pt>
                <c:pt idx="57">
                  <c:v>Metall/Stahl/
Kfz/MBau</c:v>
                </c:pt>
              </c:strCache>
            </c:strRef>
          </c:cat>
          <c:val>
            <c:numRef>
              <c:f>'Seite 5'!$B$2:$B$60</c:f>
              <c:numCache>
                <c:formatCode>_-* #,##0.0\ _€_-;\-* #,##0.0\ _€_-;_-* "-"??\ _€_-;_-@_-</c:formatCode>
                <c:ptCount val="59"/>
                <c:pt idx="0">
                  <c:v>32.4</c:v>
                </c:pt>
                <c:pt idx="1">
                  <c:v>35.5</c:v>
                </c:pt>
                <c:pt idx="2">
                  <c:v>23.099999999999998</c:v>
                </c:pt>
                <c:pt idx="8" formatCode="0.0">
                  <c:v>19.2</c:v>
                </c:pt>
                <c:pt idx="9" formatCode="0.0">
                  <c:v>33.299999999999997</c:v>
                </c:pt>
                <c:pt idx="10" formatCode="0.0">
                  <c:v>9.1</c:v>
                </c:pt>
                <c:pt idx="12" formatCode="0.0">
                  <c:v>32.687927107061498</c:v>
                </c:pt>
                <c:pt idx="13" formatCode="0.0">
                  <c:v>34.777651083238311</c:v>
                </c:pt>
                <c:pt idx="14" formatCode="0.0">
                  <c:v>23.883928571428573</c:v>
                </c:pt>
                <c:pt idx="16" formatCode="0.0">
                  <c:v>33</c:v>
                </c:pt>
                <c:pt idx="17" formatCode="0.0">
                  <c:v>34.700000000000003</c:v>
                </c:pt>
                <c:pt idx="18" formatCode="0.0">
                  <c:v>22.400000000000002</c:v>
                </c:pt>
                <c:pt idx="20" formatCode="0.0">
                  <c:v>32</c:v>
                </c:pt>
                <c:pt idx="21" formatCode="0.0">
                  <c:v>40.6</c:v>
                </c:pt>
                <c:pt idx="22" formatCode="0.0">
                  <c:v>22.7</c:v>
                </c:pt>
                <c:pt idx="28">
                  <c:v>27.9</c:v>
                </c:pt>
                <c:pt idx="29">
                  <c:v>45.9</c:v>
                </c:pt>
                <c:pt idx="30">
                  <c:v>32.4</c:v>
                </c:pt>
                <c:pt idx="32">
                  <c:v>34</c:v>
                </c:pt>
                <c:pt idx="33">
                  <c:v>32.700000000000003</c:v>
                </c:pt>
                <c:pt idx="34">
                  <c:v>24.3</c:v>
                </c:pt>
                <c:pt idx="36">
                  <c:v>44.1</c:v>
                </c:pt>
                <c:pt idx="37">
                  <c:v>40.700000000000003</c:v>
                </c:pt>
                <c:pt idx="38">
                  <c:v>31.7</c:v>
                </c:pt>
                <c:pt idx="40">
                  <c:v>36.799999999999997</c:v>
                </c:pt>
                <c:pt idx="41">
                  <c:v>34.700000000000003</c:v>
                </c:pt>
                <c:pt idx="42">
                  <c:v>28.3</c:v>
                </c:pt>
                <c:pt idx="44">
                  <c:v>21.8</c:v>
                </c:pt>
                <c:pt idx="45">
                  <c:v>36.6</c:v>
                </c:pt>
                <c:pt idx="46">
                  <c:v>12.7</c:v>
                </c:pt>
                <c:pt idx="48">
                  <c:v>34.9</c:v>
                </c:pt>
                <c:pt idx="49">
                  <c:v>42.7</c:v>
                </c:pt>
                <c:pt idx="50">
                  <c:v>26.3</c:v>
                </c:pt>
                <c:pt idx="52">
                  <c:v>22.3</c:v>
                </c:pt>
                <c:pt idx="53">
                  <c:v>31.4</c:v>
                </c:pt>
                <c:pt idx="54">
                  <c:v>18</c:v>
                </c:pt>
                <c:pt idx="56">
                  <c:v>31.8</c:v>
                </c:pt>
                <c:pt idx="57">
                  <c:v>29.4</c:v>
                </c:pt>
                <c:pt idx="58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52C5-49E5-B8F2-1F7F1CD9E7EA}"/>
            </c:ext>
          </c:extLst>
        </c:ser>
        <c:ser>
          <c:idx val="1"/>
          <c:order val="1"/>
          <c:spPr>
            <a:solidFill>
              <a:srgbClr val="707172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5'!$A$2:$A$60</c:f>
              <c:strCache>
                <c:ptCount val="58"/>
                <c:pt idx="1">
                  <c:v>Insgesamt</c:v>
                </c:pt>
                <c:pt idx="9">
                  <c:v>bis 20 Besch.</c:v>
                </c:pt>
                <c:pt idx="13">
                  <c:v>bis 100 B.</c:v>
                </c:pt>
                <c:pt idx="17">
                  <c:v>bis 200 B.</c:v>
                </c:pt>
                <c:pt idx="21">
                  <c:v>über 200 B.</c:v>
                </c:pt>
                <c:pt idx="29">
                  <c:v>Ernährung/
Tabak</c:v>
                </c:pt>
                <c:pt idx="33">
                  <c:v>Dienst-
leistungen</c:v>
                </c:pt>
                <c:pt idx="37">
                  <c:v>Elektro</c:v>
                </c:pt>
                <c:pt idx="41">
                  <c:v>Chemie/
Kunststoff</c:v>
                </c:pt>
                <c:pt idx="45">
                  <c:v>Baugewerbe</c:v>
                </c:pt>
                <c:pt idx="49">
                  <c:v>Handel</c:v>
                </c:pt>
                <c:pt idx="53">
                  <c:v>Agrar-
wirtschaft</c:v>
                </c:pt>
                <c:pt idx="57">
                  <c:v>Metall/Stahl/
Kfz/MBau</c:v>
                </c:pt>
              </c:strCache>
            </c:strRef>
          </c:cat>
          <c:val>
            <c:numRef>
              <c:f>'Seite 5'!$C$2:$C$60</c:f>
              <c:numCache>
                <c:formatCode>_-* #,##0.0\ _€_-;\-* #,##0.0\ _€_-;_-* "-"??\ _€_-;_-@_-</c:formatCode>
                <c:ptCount val="59"/>
                <c:pt idx="0">
                  <c:v>-11.3</c:v>
                </c:pt>
                <c:pt idx="1">
                  <c:v>-11.4</c:v>
                </c:pt>
                <c:pt idx="2">
                  <c:v>-22.7</c:v>
                </c:pt>
                <c:pt idx="8" formatCode="0.0">
                  <c:v>-19.2</c:v>
                </c:pt>
                <c:pt idx="9" formatCode="0.0">
                  <c:v>-16.7</c:v>
                </c:pt>
                <c:pt idx="10" formatCode="0.0">
                  <c:v>-31.8</c:v>
                </c:pt>
                <c:pt idx="12" formatCode="0.0">
                  <c:v>-12.072892938496583</c:v>
                </c:pt>
                <c:pt idx="13" formatCode="0.0">
                  <c:v>-10.604332953249715</c:v>
                </c:pt>
                <c:pt idx="14" formatCode="0.0">
                  <c:v>-22.991071428571427</c:v>
                </c:pt>
                <c:pt idx="16" formatCode="0.0">
                  <c:v>-9.8000000000000007</c:v>
                </c:pt>
                <c:pt idx="17" formatCode="0.0">
                  <c:v>-12.600000000000001</c:v>
                </c:pt>
                <c:pt idx="18" formatCode="0.0">
                  <c:v>-23.200000000000003</c:v>
                </c:pt>
                <c:pt idx="20" formatCode="0.0">
                  <c:v>-9.5</c:v>
                </c:pt>
                <c:pt idx="21" formatCode="0.0">
                  <c:v>-12.4</c:v>
                </c:pt>
                <c:pt idx="22" formatCode="0.0">
                  <c:v>-19.799999999999997</c:v>
                </c:pt>
                <c:pt idx="28">
                  <c:v>-15.4</c:v>
                </c:pt>
                <c:pt idx="29">
                  <c:v>-8.1999999999999993</c:v>
                </c:pt>
                <c:pt idx="30">
                  <c:v>-14.8</c:v>
                </c:pt>
                <c:pt idx="32">
                  <c:v>-11.8</c:v>
                </c:pt>
                <c:pt idx="33">
                  <c:v>-9.8000000000000007</c:v>
                </c:pt>
                <c:pt idx="34">
                  <c:v>-17.399999999999999</c:v>
                </c:pt>
                <c:pt idx="36">
                  <c:v>-4.5</c:v>
                </c:pt>
                <c:pt idx="37">
                  <c:v>-6.8</c:v>
                </c:pt>
                <c:pt idx="38">
                  <c:v>-25.8</c:v>
                </c:pt>
                <c:pt idx="40">
                  <c:v>-11</c:v>
                </c:pt>
                <c:pt idx="41">
                  <c:v>-12</c:v>
                </c:pt>
                <c:pt idx="42">
                  <c:v>-26.7</c:v>
                </c:pt>
                <c:pt idx="44">
                  <c:v>-8</c:v>
                </c:pt>
                <c:pt idx="45">
                  <c:v>-2.8</c:v>
                </c:pt>
                <c:pt idx="46">
                  <c:v>-12.8</c:v>
                </c:pt>
                <c:pt idx="48">
                  <c:v>-12.6</c:v>
                </c:pt>
                <c:pt idx="49">
                  <c:v>-8.9</c:v>
                </c:pt>
                <c:pt idx="50">
                  <c:v>-28</c:v>
                </c:pt>
                <c:pt idx="52">
                  <c:v>-19.2</c:v>
                </c:pt>
                <c:pt idx="53">
                  <c:v>-12.7</c:v>
                </c:pt>
                <c:pt idx="54">
                  <c:v>-23.6</c:v>
                </c:pt>
                <c:pt idx="56">
                  <c:v>-9.9</c:v>
                </c:pt>
                <c:pt idx="57">
                  <c:v>-20.399999999999999</c:v>
                </c:pt>
                <c:pt idx="58">
                  <c:v>-29.1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52C5-49E5-B8F2-1F7F1CD9E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95693312"/>
        <c:axId val="995694848"/>
      </c:barChart>
      <c:catAx>
        <c:axId val="9956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5694848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995694848"/>
        <c:scaling>
          <c:orientation val="minMax"/>
          <c:max val="50"/>
          <c:min val="-4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5693312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072697491760898"/>
          <c:h val="0.9723018189159921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'S. 21 Demographie'!$K$12</c:f>
              <c:strCache>
                <c:ptCount val="1"/>
                <c:pt idx="0">
                  <c:v>Mögliche Beschäftigung über Renten-eintrittsalter hinaus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 w="3175">
              <a:solidFill>
                <a:schemeClr val="bg2"/>
              </a:solidFill>
            </a:ln>
          </c:spPr>
          <c:invertIfNegative val="0"/>
          <c:cat>
            <c:strRef>
              <c:f>'S. 21 Demographie'!$H$13:$H$27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21 Demographie'!$K$13:$K$27</c:f>
              <c:numCache>
                <c:formatCode>General</c:formatCode>
                <c:ptCount val="15"/>
                <c:pt idx="0">
                  <c:v>61.1</c:v>
                </c:pt>
                <c:pt idx="2" formatCode="0.0">
                  <c:v>68.2</c:v>
                </c:pt>
                <c:pt idx="3" formatCode="_-* #,##0.0\ _€_-;\-* #,##0.0\ _€_-;_-* &quot;-&quot;??\ _€_-;_-@_-">
                  <c:v>63.7</c:v>
                </c:pt>
                <c:pt idx="4" formatCode="_-* #,##0.0\ _€_-;\-* #,##0.0\ _€_-;_-* &quot;-&quot;??\ _€_-;_-@_-">
                  <c:v>58.9</c:v>
                </c:pt>
                <c:pt idx="5" formatCode="_-* #,##0.0\ _€_-;\-* #,##0.0\ _€_-;_-* &quot;-&quot;??\ _€_-;_-@_-">
                  <c:v>45.6</c:v>
                </c:pt>
                <c:pt idx="7" formatCode="_-* #,##0.0\ _€_-;\-* #,##0.0\ _€_-;_-* &quot;-&quot;??\ _€_-;_-@_-">
                  <c:v>63.2</c:v>
                </c:pt>
                <c:pt idx="8" formatCode="_-* #,##0.0\ _€_-;\-* #,##0.0\ _€_-;_-* &quot;-&quot;??\ _€_-;_-@_-">
                  <c:v>56.7</c:v>
                </c:pt>
                <c:pt idx="9" formatCode="_-* #,##0.0\ _€_-;\-* #,##0.0\ _€_-;_-* &quot;-&quot;??\ _€_-;_-@_-">
                  <c:v>52.5</c:v>
                </c:pt>
                <c:pt idx="10" formatCode="_-* #,##0.0\ _€_-;\-* #,##0.0\ _€_-;_-* &quot;-&quot;??\ _€_-;_-@_-">
                  <c:v>59.4</c:v>
                </c:pt>
                <c:pt idx="11" formatCode="_-* #,##0.0\ _€_-;\-* #,##0.0\ _€_-;_-* &quot;-&quot;??\ _€_-;_-@_-">
                  <c:v>62.9</c:v>
                </c:pt>
                <c:pt idx="12" formatCode="_-* #,##0.0\ _€_-;\-* #,##0.0\ _€_-;_-* &quot;-&quot;??\ _€_-;_-@_-">
                  <c:v>71.900000000000006</c:v>
                </c:pt>
                <c:pt idx="13" formatCode="_-* #,##0.0\ _€_-;\-* #,##0.0\ _€_-;_-* &quot;-&quot;??\ _€_-;_-@_-">
                  <c:v>61.1</c:v>
                </c:pt>
                <c:pt idx="14" formatCode="_-* #,##0.0\ _€_-;\-* #,##0.0\ _€_-;_-* &quot;-&quot;??\ _€_-;_-@_-">
                  <c:v>61.1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713-48A8-84C6-8D265CA6E598}"/>
            </c:ext>
          </c:extLst>
        </c:ser>
        <c:ser>
          <c:idx val="1"/>
          <c:order val="1"/>
          <c:tx>
            <c:strRef>
              <c:f>'S. 21 Demographie'!$I$12</c:f>
              <c:strCache>
                <c:ptCount val="1"/>
                <c:pt idx="0">
                  <c:v>Gesundheits-prävention</c:v>
                </c:pt>
              </c:strCache>
            </c:strRef>
          </c:tx>
          <c:spPr>
            <a:solidFill>
              <a:srgbClr val="00B050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21 Demographie'!$H$13:$H$27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21 Demographie'!$I$13:$I$27</c:f>
              <c:numCache>
                <c:formatCode>General</c:formatCode>
                <c:ptCount val="15"/>
                <c:pt idx="0">
                  <c:v>59.3</c:v>
                </c:pt>
                <c:pt idx="2" formatCode="0.0">
                  <c:v>50.9</c:v>
                </c:pt>
                <c:pt idx="3" formatCode="_-* #,##0.0\ _€_-;\-* #,##0.0\ _€_-;_-* &quot;-&quot;??\ _€_-;_-@_-">
                  <c:v>60.7</c:v>
                </c:pt>
                <c:pt idx="4" formatCode="_-* #,##0.0\ _€_-;\-* #,##0.0\ _€_-;_-* &quot;-&quot;??\ _€_-;_-@_-">
                  <c:v>61.5</c:v>
                </c:pt>
                <c:pt idx="5" formatCode="_-* #,##0.0\ _€_-;\-* #,##0.0\ _€_-;_-* &quot;-&quot;??\ _€_-;_-@_-">
                  <c:v>64.900000000000006</c:v>
                </c:pt>
                <c:pt idx="7" formatCode="_-* #,##0.0\ _€_-;\-* #,##0.0\ _€_-;_-* &quot;-&quot;??\ _€_-;_-@_-">
                  <c:v>61.4</c:v>
                </c:pt>
                <c:pt idx="8" formatCode="_-* #,##0.0\ _€_-;\-* #,##0.0\ _€_-;_-* &quot;-&quot;??\ _€_-;_-@_-">
                  <c:v>70</c:v>
                </c:pt>
                <c:pt idx="9" formatCode="_-* #,##0.0\ _€_-;\-* #,##0.0\ _€_-;_-* &quot;-&quot;??\ _€_-;_-@_-">
                  <c:v>65</c:v>
                </c:pt>
                <c:pt idx="10" formatCode="_-* #,##0.0\ _€_-;\-* #,##0.0\ _€_-;_-* &quot;-&quot;??\ _€_-;_-@_-">
                  <c:v>64.3</c:v>
                </c:pt>
                <c:pt idx="11" formatCode="_-* #,##0.0\ _€_-;\-* #,##0.0\ _€_-;_-* &quot;-&quot;??\ _€_-;_-@_-">
                  <c:v>50</c:v>
                </c:pt>
                <c:pt idx="12" formatCode="_-* #,##0.0\ _€_-;\-* #,##0.0\ _€_-;_-* &quot;-&quot;??\ _€_-;_-@_-">
                  <c:v>43.8</c:v>
                </c:pt>
                <c:pt idx="13" formatCode="_-* #,##0.0\ _€_-;\-* #,##0.0\ _€_-;_-* &quot;-&quot;??\ _€_-;_-@_-">
                  <c:v>56.5</c:v>
                </c:pt>
                <c:pt idx="14" formatCode="_-* #,##0.0\ _€_-;\-* #,##0.0\ _€_-;_-* &quot;-&quot;??\ _€_-;_-@_-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3-48A8-84C6-8D265CA6E598}"/>
            </c:ext>
          </c:extLst>
        </c:ser>
        <c:ser>
          <c:idx val="2"/>
          <c:order val="2"/>
          <c:tx>
            <c:strRef>
              <c:f>'S. 21 Demographie'!$J$12</c:f>
              <c:strCache>
                <c:ptCount val="1"/>
                <c:pt idx="0">
                  <c:v>Mögliche Reduzierung der Arbeitszeit vor Rentenbeginn</c:v>
                </c:pt>
              </c:strCache>
            </c:strRef>
          </c:tx>
          <c:spPr>
            <a:solidFill>
              <a:srgbClr val="FFCC00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21 Demographie'!$H$13:$H$27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21 Demographie'!$J$13:$J$27</c:f>
              <c:numCache>
                <c:formatCode>General</c:formatCode>
                <c:ptCount val="15"/>
                <c:pt idx="0">
                  <c:v>28.6</c:v>
                </c:pt>
                <c:pt idx="2" formatCode="0.0">
                  <c:v>27.6</c:v>
                </c:pt>
                <c:pt idx="3" formatCode="_-* #,##0.0\ _€_-;\-* #,##0.0\ _€_-;_-* &quot;-&quot;??\ _€_-;_-@_-">
                  <c:v>26.8</c:v>
                </c:pt>
                <c:pt idx="4" formatCode="_-* #,##0.0\ _€_-;\-* #,##0.0\ _€_-;_-* &quot;-&quot;??\ _€_-;_-@_-">
                  <c:v>30.3</c:v>
                </c:pt>
                <c:pt idx="5" formatCode="_-* #,##0.0\ _€_-;\-* #,##0.0\ _€_-;_-* &quot;-&quot;??\ _€_-;_-@_-">
                  <c:v>35.1</c:v>
                </c:pt>
                <c:pt idx="7" formatCode="_-* #,##0.0\ _€_-;\-* #,##0.0\ _€_-;_-* &quot;-&quot;??\ _€_-;_-@_-">
                  <c:v>28.3</c:v>
                </c:pt>
                <c:pt idx="8" formatCode="_-* #,##0.0\ _€_-;\-* #,##0.0\ _€_-;_-* &quot;-&quot;??\ _€_-;_-@_-">
                  <c:v>25.8</c:v>
                </c:pt>
                <c:pt idx="9" formatCode="_-* #,##0.0\ _€_-;\-* #,##0.0\ _€_-;_-* &quot;-&quot;??\ _€_-;_-@_-">
                  <c:v>37.5</c:v>
                </c:pt>
                <c:pt idx="10" formatCode="_-* #,##0.0\ _€_-;\-* #,##0.0\ _€_-;_-* &quot;-&quot;??\ _€_-;_-@_-">
                  <c:v>31.3</c:v>
                </c:pt>
                <c:pt idx="11" formatCode="_-* #,##0.0\ _€_-;\-* #,##0.0\ _€_-;_-* &quot;-&quot;??\ _€_-;_-@_-">
                  <c:v>25.9</c:v>
                </c:pt>
                <c:pt idx="12" formatCode="_-* #,##0.0\ _€_-;\-* #,##0.0\ _€_-;_-* &quot;-&quot;??\ _€_-;_-@_-">
                  <c:v>22.5</c:v>
                </c:pt>
                <c:pt idx="13" formatCode="_-* #,##0.0\ _€_-;\-* #,##0.0\ _€_-;_-* &quot;-&quot;??\ _€_-;_-@_-">
                  <c:v>28.7</c:v>
                </c:pt>
                <c:pt idx="14" formatCode="_-* #,##0.0\ _€_-;\-* #,##0.0\ _€_-;_-* &quot;-&quot;??\ _€_-;_-@_-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13-48A8-84C6-8D265CA6E598}"/>
            </c:ext>
          </c:extLst>
        </c:ser>
        <c:ser>
          <c:idx val="0"/>
          <c:order val="3"/>
          <c:tx>
            <c:strRef>
              <c:f>'S. 21 Demographie'!$L$12</c:f>
              <c:strCache>
                <c:ptCount val="1"/>
                <c:pt idx="0">
                  <c:v>Vermehrter Einsatz von Mitarbeitern aus dem Ausland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bg2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4-5713-48A8-84C6-8D265CA6E59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6-5713-48A8-84C6-8D265CA6E59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8-5713-48A8-84C6-8D265CA6E59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A-5713-48A8-84C6-8D265CA6E59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C-5713-48A8-84C6-8D265CA6E598}"/>
              </c:ext>
            </c:extLst>
          </c:dPt>
          <c:dPt>
            <c:idx val="5"/>
            <c:invertIfNegative val="0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0D-5713-48A8-84C6-8D265CA6E59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0F-5713-48A8-84C6-8D265CA6E59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11-5713-48A8-84C6-8D265CA6E59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13-5713-48A8-84C6-8D265CA6E59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15-5713-48A8-84C6-8D265CA6E59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 w="3175">
                <a:solidFill>
                  <a:schemeClr val="bg2"/>
                </a:solidFill>
              </a:ln>
            </c:spPr>
            <c:extLst xmlns:c15="http://schemas.microsoft.com/office/drawing/2012/chart">
              <c:ext xmlns:c16="http://schemas.microsoft.com/office/drawing/2014/chart" uri="{C3380CC4-5D6E-409C-BE32-E72D297353CC}">
                <c16:uniqueId val="{00000017-5713-48A8-84C6-8D265CA6E598}"/>
              </c:ext>
            </c:extLst>
          </c:dPt>
          <c:dPt>
            <c:idx val="11"/>
            <c:invertIfNegative val="0"/>
            <c:bubble3D val="0"/>
            <c:extLst xmlns:c15="http://schemas.microsoft.com/office/drawing/2012/chart">
              <c:ext xmlns:c16="http://schemas.microsoft.com/office/drawing/2014/chart" uri="{C3380CC4-5D6E-409C-BE32-E72D297353CC}">
                <c16:uniqueId val="{00000018-5713-48A8-84C6-8D265CA6E598}"/>
              </c:ext>
            </c:extLst>
          </c:dPt>
          <c:cat>
            <c:strRef>
              <c:f>'S. 21 Demographie'!$H$13:$H$27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Metall/Kfz/Mbau</c:v>
                </c:pt>
                <c:pt idx="8">
                  <c:v>Chemie</c:v>
                </c:pt>
                <c:pt idx="9">
                  <c:v>Elektro</c:v>
                </c:pt>
                <c:pt idx="10">
                  <c:v>Dienstleistungen</c:v>
                </c:pt>
                <c:pt idx="11">
                  <c:v>Handel</c:v>
                </c:pt>
                <c:pt idx="12">
                  <c:v>Agrar</c:v>
                </c:pt>
                <c:pt idx="13">
                  <c:v>Ernährung</c:v>
                </c:pt>
                <c:pt idx="14">
                  <c:v>Bau</c:v>
                </c:pt>
              </c:strCache>
            </c:strRef>
          </c:cat>
          <c:val>
            <c:numRef>
              <c:f>'S. 21 Demographie'!$L$13:$L$27</c:f>
              <c:numCache>
                <c:formatCode>General</c:formatCode>
                <c:ptCount val="15"/>
                <c:pt idx="0">
                  <c:v>24.7</c:v>
                </c:pt>
                <c:pt idx="2" formatCode="0.0">
                  <c:v>24</c:v>
                </c:pt>
                <c:pt idx="3" formatCode="_-* #,##0.0\ _€_-;\-* #,##0.0\ _€_-;_-* &quot;-&quot;??\ _€_-;_-@_-">
                  <c:v>27.3</c:v>
                </c:pt>
                <c:pt idx="4" formatCode="_-* #,##0.0\ _€_-;\-* #,##0.0\ _€_-;_-* &quot;-&quot;??\ _€_-;_-@_-">
                  <c:v>23.3</c:v>
                </c:pt>
                <c:pt idx="5" formatCode="_-* #,##0.0\ _€_-;\-* #,##0.0\ _€_-;_-* &quot;-&quot;??\ _€_-;_-@_-">
                  <c:v>17.5</c:v>
                </c:pt>
                <c:pt idx="7" formatCode="_-* #,##0.0\ _€_-;\-* #,##0.0\ _€_-;_-* &quot;-&quot;??\ _€_-;_-@_-">
                  <c:v>24.6</c:v>
                </c:pt>
                <c:pt idx="8" formatCode="_-* #,##0.0\ _€_-;\-* #,##0.0\ _€_-;_-* &quot;-&quot;??\ _€_-;_-@_-">
                  <c:v>30.8</c:v>
                </c:pt>
                <c:pt idx="9" formatCode="_-* #,##0.0\ _€_-;\-* #,##0.0\ _€_-;_-* &quot;-&quot;??\ _€_-;_-@_-">
                  <c:v>25.8</c:v>
                </c:pt>
                <c:pt idx="10" formatCode="_-* #,##0.0\ _€_-;\-* #,##0.0\ _€_-;_-* &quot;-&quot;??\ _€_-;_-@_-">
                  <c:v>25.2</c:v>
                </c:pt>
                <c:pt idx="11" formatCode="_-* #,##0.0\ _€_-;\-* #,##0.0\ _€_-;_-* &quot;-&quot;??\ _€_-;_-@_-">
                  <c:v>12.5</c:v>
                </c:pt>
                <c:pt idx="12" formatCode="_-* #,##0.0\ _€_-;\-* #,##0.0\ _€_-;_-* &quot;-&quot;??\ _€_-;_-@_-">
                  <c:v>21.3</c:v>
                </c:pt>
                <c:pt idx="13" formatCode="_-* #,##0.0\ _€_-;\-* #,##0.0\ _€_-;_-* &quot;-&quot;??\ _€_-;_-@_-">
                  <c:v>36.1</c:v>
                </c:pt>
                <c:pt idx="14" formatCode="_-* #,##0.0\ _€_-;\-* #,##0.0\ _€_-;_-* &quot;-&quot;??\ _€_-;_-@_-">
                  <c:v>29.9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5713-48A8-84C6-8D265CA6E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/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70.900000000000006"/>
          <c:min val="0"/>
        </c:scaling>
        <c:delete val="0"/>
        <c:axPos val="t"/>
        <c:majorGridlines>
          <c:spPr>
            <a:ln>
              <a:solidFill>
                <a:schemeClr val="tx1">
                  <a:tint val="75000"/>
                  <a:shade val="95000"/>
                  <a:satMod val="105000"/>
                </a:schemeClr>
              </a:solidFill>
            </a:ln>
          </c:spPr>
        </c:majorGridlines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  <c:majorUnit val="10"/>
      </c:valAx>
      <c:spPr>
        <a:noFill/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178286924660731"/>
          <c:y val="1.109619686800895E-2"/>
          <c:w val="0.24487544320117879"/>
          <c:h val="0.91396994838732404"/>
        </c:manualLayout>
      </c:layout>
      <c:overlay val="0"/>
      <c:spPr>
        <a:noFill/>
        <a:ln>
          <a:solidFill>
            <a:srgbClr val="FFFFFF"/>
          </a:solidFill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3400324959380074"/>
          <c:h val="0.9723018189159921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'S. 22 Ausbildung'!$C$12</c:f>
              <c:strCache>
                <c:ptCount val="1"/>
                <c:pt idx="0">
                  <c:v>2019 konnten nicht alle Ausbildungs-plätze besetzt werden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chemeClr val="bg2"/>
              </a:solidFill>
            </a:ln>
          </c:spPr>
          <c:invertIfNegative val="0"/>
          <c:cat>
            <c:strRef>
              <c:f>'S. 22 Ausbildung'!$B$13:$B$27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Ernährung</c:v>
                </c:pt>
                <c:pt idx="8">
                  <c:v>Bau</c:v>
                </c:pt>
                <c:pt idx="9">
                  <c:v>Elektro</c:v>
                </c:pt>
                <c:pt idx="10">
                  <c:v>Agrar</c:v>
                </c:pt>
                <c:pt idx="11">
                  <c:v>Metall/Kfz/Mbau</c:v>
                </c:pt>
                <c:pt idx="12">
                  <c:v>Dienstleistungen</c:v>
                </c:pt>
                <c:pt idx="13">
                  <c:v>Chemie</c:v>
                </c:pt>
                <c:pt idx="14">
                  <c:v>Handel</c:v>
                </c:pt>
              </c:strCache>
            </c:strRef>
          </c:cat>
          <c:val>
            <c:numRef>
              <c:f>'S. 22 Ausbildung'!$C$13:$C$27</c:f>
              <c:numCache>
                <c:formatCode>_-* #,##0.0\ _€_-;\-* #,##0.0\ _€_-;_-* "-"??\ _€_-;_-@_-</c:formatCode>
                <c:ptCount val="15"/>
                <c:pt idx="0">
                  <c:v>24.3</c:v>
                </c:pt>
                <c:pt idx="2">
                  <c:v>27.8</c:v>
                </c:pt>
                <c:pt idx="3">
                  <c:v>23.7</c:v>
                </c:pt>
                <c:pt idx="4">
                  <c:v>25.6</c:v>
                </c:pt>
                <c:pt idx="5">
                  <c:v>18.399999999999999</c:v>
                </c:pt>
                <c:pt idx="7">
                  <c:v>33</c:v>
                </c:pt>
                <c:pt idx="8">
                  <c:v>30.1</c:v>
                </c:pt>
                <c:pt idx="9">
                  <c:v>29</c:v>
                </c:pt>
                <c:pt idx="10">
                  <c:v>26</c:v>
                </c:pt>
                <c:pt idx="11">
                  <c:v>24.4</c:v>
                </c:pt>
                <c:pt idx="12">
                  <c:v>20.7</c:v>
                </c:pt>
                <c:pt idx="13">
                  <c:v>20.6</c:v>
                </c:pt>
                <c:pt idx="14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8-4D48-BD25-D2D85E6216DB}"/>
            </c:ext>
          </c:extLst>
        </c:ser>
        <c:ser>
          <c:idx val="0"/>
          <c:order val="1"/>
          <c:tx>
            <c:strRef>
              <c:f>'S. 22 Ausbildung'!$D$12</c:f>
              <c:strCache>
                <c:ptCount val="1"/>
                <c:pt idx="0">
                  <c:v>Zahl der Bewerbungen sinkt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chemeClr val="bg2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9E98-4D48-BD25-D2D85E6216DB}"/>
              </c:ext>
            </c:extLst>
          </c:dPt>
          <c:dPt>
            <c:idx val="1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9E98-4D48-BD25-D2D85E6216DB}"/>
              </c:ext>
            </c:extLst>
          </c:dPt>
          <c:dPt>
            <c:idx val="2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9E98-4D48-BD25-D2D85E6216DB}"/>
              </c:ext>
            </c:extLst>
          </c:dPt>
          <c:dPt>
            <c:idx val="3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9E98-4D48-BD25-D2D85E6216DB}"/>
              </c:ext>
            </c:extLst>
          </c:dPt>
          <c:dPt>
            <c:idx val="4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9E98-4D48-BD25-D2D85E6216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E98-4D48-BD25-D2D85E6216DB}"/>
              </c:ext>
            </c:extLst>
          </c:dPt>
          <c:dPt>
            <c:idx val="6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E98-4D48-BD25-D2D85E6216DB}"/>
              </c:ext>
            </c:extLst>
          </c:dPt>
          <c:dPt>
            <c:idx val="7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E98-4D48-BD25-D2D85E6216DB}"/>
              </c:ext>
            </c:extLst>
          </c:dPt>
          <c:dPt>
            <c:idx val="8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E98-4D48-BD25-D2D85E6216DB}"/>
              </c:ext>
            </c:extLst>
          </c:dPt>
          <c:dPt>
            <c:idx val="9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E98-4D48-BD25-D2D85E6216DB}"/>
              </c:ext>
            </c:extLst>
          </c:dPt>
          <c:dPt>
            <c:idx val="10"/>
            <c:invertIfNegative val="0"/>
            <c:bubble3D val="0"/>
            <c:spPr>
              <a:solidFill>
                <a:srgbClr val="F08200"/>
              </a:solidFill>
              <a:ln w="3175">
                <a:solidFill>
                  <a:schemeClr val="bg2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E98-4D48-BD25-D2D85E6216D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E98-4D48-BD25-D2D85E6216DB}"/>
              </c:ext>
            </c:extLst>
          </c:dPt>
          <c:cat>
            <c:strRef>
              <c:f>'S. 22 Ausbildung'!$B$13:$B$27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Ernährung</c:v>
                </c:pt>
                <c:pt idx="8">
                  <c:v>Bau</c:v>
                </c:pt>
                <c:pt idx="9">
                  <c:v>Elektro</c:v>
                </c:pt>
                <c:pt idx="10">
                  <c:v>Agrar</c:v>
                </c:pt>
                <c:pt idx="11">
                  <c:v>Metall/Kfz/Mbau</c:v>
                </c:pt>
                <c:pt idx="12">
                  <c:v>Dienstleistungen</c:v>
                </c:pt>
                <c:pt idx="13">
                  <c:v>Chemie</c:v>
                </c:pt>
                <c:pt idx="14">
                  <c:v>Handel</c:v>
                </c:pt>
              </c:strCache>
            </c:strRef>
          </c:cat>
          <c:val>
            <c:numRef>
              <c:f>'S. 22 Ausbildung'!$D$13:$D$27</c:f>
              <c:numCache>
                <c:formatCode>_-* #,##0.0\ _€_-;\-* #,##0.0\ _€_-;_-* "-"??\ _€_-;_-@_-</c:formatCode>
                <c:ptCount val="15"/>
                <c:pt idx="0">
                  <c:v>58.1</c:v>
                </c:pt>
                <c:pt idx="2">
                  <c:v>62.7</c:v>
                </c:pt>
                <c:pt idx="3">
                  <c:v>58.6</c:v>
                </c:pt>
                <c:pt idx="4">
                  <c:v>57.3</c:v>
                </c:pt>
                <c:pt idx="5">
                  <c:v>54.4</c:v>
                </c:pt>
                <c:pt idx="7">
                  <c:v>54.3</c:v>
                </c:pt>
                <c:pt idx="8">
                  <c:v>60.3</c:v>
                </c:pt>
                <c:pt idx="9">
                  <c:v>60.2</c:v>
                </c:pt>
                <c:pt idx="10">
                  <c:v>71.2</c:v>
                </c:pt>
                <c:pt idx="11">
                  <c:v>54.4</c:v>
                </c:pt>
                <c:pt idx="12">
                  <c:v>52.5</c:v>
                </c:pt>
                <c:pt idx="13">
                  <c:v>64.900000000000006</c:v>
                </c:pt>
                <c:pt idx="14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98-4D48-BD25-D2D85E621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'S. 22 Ausbildung'!$H$12</c15:sqref>
                        </c15:formulaRef>
                      </c:ext>
                    </c:extLst>
                    <c:strCache>
                      <c:ptCount val="1"/>
                      <c:pt idx="0">
                        <c:v>Wir planen den Einsatz solcher Maßnahmen innerhalb der nächsten fünf Jahre</c:v>
                      </c:pt>
                    </c:strCache>
                  </c:strRef>
                </c:tx>
                <c:spPr>
                  <a:solidFill>
                    <a:srgbClr val="FF0000"/>
                  </a:solidFill>
                  <a:ln w="3175">
                    <a:solidFill>
                      <a:srgbClr val="FFFFFF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'S. 22 Ausbildung'!$B$13:$B$27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Ernährung</c:v>
                      </c:pt>
                      <c:pt idx="8">
                        <c:v>Bau</c:v>
                      </c:pt>
                      <c:pt idx="9">
                        <c:v>Elektro</c:v>
                      </c:pt>
                      <c:pt idx="10">
                        <c:v>Agrar</c:v>
                      </c:pt>
                      <c:pt idx="11">
                        <c:v>Metall/Kfz/Mbau</c:v>
                      </c:pt>
                      <c:pt idx="12">
                        <c:v>Dienstleistungen</c:v>
                      </c:pt>
                      <c:pt idx="13">
                        <c:v>Chemie</c:v>
                      </c:pt>
                      <c:pt idx="14">
                        <c:v>Handel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'S. 22 Ausbildung'!$H$13:$H$27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16.399999999999999</c:v>
                      </c:pt>
                      <c:pt idx="2" formatCode="0.0">
                        <c:v>15.8</c:v>
                      </c:pt>
                      <c:pt idx="3" formatCode="_-* #,##0.0\ _€_-;\-* #,##0.0\ _€_-;_-* &quot;-&quot;??\ _€_-;_-@_-">
                        <c:v>15</c:v>
                      </c:pt>
                      <c:pt idx="4" formatCode="_-* #,##0.0\ _€_-;\-* #,##0.0\ _€_-;_-* &quot;-&quot;??\ _€_-;_-@_-">
                        <c:v>19.399999999999999</c:v>
                      </c:pt>
                      <c:pt idx="5" formatCode="_-* #,##0.0\ _€_-;\-* #,##0.0\ _€_-;_-* &quot;-&quot;??\ _€_-;_-@_-">
                        <c:v>22.3</c:v>
                      </c:pt>
                      <c:pt idx="7" formatCode="_-* #,##0.0\ _€_-;\-* #,##0.0\ _€_-;_-* &quot;-&quot;??\ _€_-;_-@_-">
                        <c:v>13.7</c:v>
                      </c:pt>
                      <c:pt idx="8" formatCode="_-* #,##0.0\ _€_-;\-* #,##0.0\ _€_-;_-* &quot;-&quot;??\ _€_-;_-@_-">
                        <c:v>17.399999999999999</c:v>
                      </c:pt>
                      <c:pt idx="9" formatCode="_-* #,##0.0\ _€_-;\-* #,##0.0\ _€_-;_-* &quot;-&quot;??\ _€_-;_-@_-">
                        <c:v>15.1</c:v>
                      </c:pt>
                      <c:pt idx="10" formatCode="_-* #,##0.0\ _€_-;\-* #,##0.0\ _€_-;_-* &quot;-&quot;??\ _€_-;_-@_-">
                        <c:v>15.7</c:v>
                      </c:pt>
                      <c:pt idx="11" formatCode="_-* #,##0.0\ _€_-;\-* #,##0.0\ _€_-;_-* &quot;-&quot;??\ _€_-;_-@_-">
                        <c:v>22.3</c:v>
                      </c:pt>
                      <c:pt idx="12" formatCode="_-* #,##0.0\ _€_-;\-* #,##0.0\ _€_-;_-* &quot;-&quot;??\ _€_-;_-@_-">
                        <c:v>19.2</c:v>
                      </c:pt>
                      <c:pt idx="13" formatCode="_-* #,##0.0\ _€_-;\-* #,##0.0\ _€_-;_-* &quot;-&quot;??\ _€_-;_-@_-">
                        <c:v>14.1</c:v>
                      </c:pt>
                      <c:pt idx="14" formatCode="_-* #,##0.0\ _€_-;\-* #,##0.0\ _€_-;_-* &quot;-&quot;??\ _€_-;_-@_-">
                        <c:v>19.600000000000001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8-9E98-4D48-BD25-D2D85E6216DB}"/>
                  </c:ext>
                </c:extLst>
              </c15:ser>
            </c15:filteredBarSeries>
            <c15:filteredBar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22 Ausbildung'!$G$12</c15:sqref>
                        </c15:formulaRef>
                      </c:ext>
                    </c:extLst>
                    <c:strCache>
                      <c:ptCount val="1"/>
                      <c:pt idx="0">
                        <c:v>Wir bieten Auszubildenden bereits Maßnahmen wie höhere Gehälter, Boni, Sabbaticals nach der Ausbildung, etc. an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3175">
                    <a:solidFill>
                      <a:srgbClr val="FFFFFF"/>
                    </a:solidFill>
                  </a:ln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22 Ausbildung'!$B$13:$B$27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Ernährung</c:v>
                      </c:pt>
                      <c:pt idx="8">
                        <c:v>Bau</c:v>
                      </c:pt>
                      <c:pt idx="9">
                        <c:v>Elektro</c:v>
                      </c:pt>
                      <c:pt idx="10">
                        <c:v>Agrar</c:v>
                      </c:pt>
                      <c:pt idx="11">
                        <c:v>Metall/Kfz/Mbau</c:v>
                      </c:pt>
                      <c:pt idx="12">
                        <c:v>Dienstleistungen</c:v>
                      </c:pt>
                      <c:pt idx="13">
                        <c:v>Chemie</c:v>
                      </c:pt>
                      <c:pt idx="14">
                        <c:v>Handel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22 Ausbildung'!$G$13:$G$27</c15:sqref>
                        </c15:formulaRef>
                      </c:ext>
                    </c:extLst>
                    <c:numCache>
                      <c:formatCode>General</c:formatCode>
                      <c:ptCount val="15"/>
                      <c:pt idx="0">
                        <c:v>37.5</c:v>
                      </c:pt>
                      <c:pt idx="2" formatCode="0.0">
                        <c:v>38.799999999999997</c:v>
                      </c:pt>
                      <c:pt idx="3" formatCode="_-* #,##0.0\ _€_-;\-* #,##0.0\ _€_-;_-* &quot;-&quot;??\ _€_-;_-@_-">
                        <c:v>41.9</c:v>
                      </c:pt>
                      <c:pt idx="4" formatCode="_-* #,##0.0\ _€_-;\-* #,##0.0\ _€_-;_-* &quot;-&quot;??\ _€_-;_-@_-">
                        <c:v>33.299999999999997</c:v>
                      </c:pt>
                      <c:pt idx="5" formatCode="_-* #,##0.0\ _€_-;\-* #,##0.0\ _€_-;_-* &quot;-&quot;??\ _€_-;_-@_-">
                        <c:v>28.2</c:v>
                      </c:pt>
                      <c:pt idx="7" formatCode="_-* #,##0.0\ _€_-;\-* #,##0.0\ _€_-;_-* &quot;-&quot;??\ _€_-;_-@_-">
                        <c:v>43.8</c:v>
                      </c:pt>
                      <c:pt idx="8" formatCode="_-* #,##0.0\ _€_-;\-* #,##0.0\ _€_-;_-* &quot;-&quot;??\ _€_-;_-@_-">
                        <c:v>42.8</c:v>
                      </c:pt>
                      <c:pt idx="9" formatCode="_-* #,##0.0\ _€_-;\-* #,##0.0\ _€_-;_-* &quot;-&quot;??\ _€_-;_-@_-">
                        <c:v>41.9</c:v>
                      </c:pt>
                      <c:pt idx="10" formatCode="_-* #,##0.0\ _€_-;\-* #,##0.0\ _€_-;_-* &quot;-&quot;??\ _€_-;_-@_-">
                        <c:v>39.6</c:v>
                      </c:pt>
                      <c:pt idx="11" formatCode="_-* #,##0.0\ _€_-;\-* #,##0.0\ _€_-;_-* &quot;-&quot;??\ _€_-;_-@_-">
                        <c:v>37.200000000000003</c:v>
                      </c:pt>
                      <c:pt idx="12" formatCode="_-* #,##0.0\ _€_-;\-* #,##0.0\ _€_-;_-* &quot;-&quot;??\ _€_-;_-@_-">
                        <c:v>37</c:v>
                      </c:pt>
                      <c:pt idx="13" formatCode="_-* #,##0.0\ _€_-;\-* #,##0.0\ _€_-;_-* &quot;-&quot;??\ _€_-;_-@_-">
                        <c:v>30</c:v>
                      </c:pt>
                      <c:pt idx="14" formatCode="_-* #,##0.0\ _€_-;\-* #,##0.0\ _€_-;_-* &quot;-&quot;??\ _€_-;_-@_-">
                        <c:v>26.8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9E98-4D48-BD25-D2D85E6216DB}"/>
                  </c:ext>
                </c:extLst>
              </c15:ser>
            </c15:filteredBarSeries>
          </c:ext>
        </c:extLst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72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  <c:majorUnit val="1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83299455989052"/>
          <c:y val="2.1476510067114114E-3"/>
          <c:w val="0.22482531788789561"/>
          <c:h val="0.4086029145346730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645024635078513"/>
          <c:y val="1.7482547330070153E-2"/>
          <c:w val="0.52731987448937301"/>
          <c:h val="0.9723018189159921"/>
        </c:manualLayout>
      </c:layout>
      <c:barChart>
        <c:barDir val="bar"/>
        <c:grouping val="clustered"/>
        <c:varyColors val="0"/>
        <c:ser>
          <c:idx val="1"/>
          <c:order val="2"/>
          <c:tx>
            <c:strRef>
              <c:f>'S. 22 Ausbildung'!$G$12</c:f>
              <c:strCache>
                <c:ptCount val="1"/>
                <c:pt idx="0">
                  <c:v>Wir bieten Auszubildenden bereits Maßnahmen wie höhere Gehälter, Boni, Sabbaticals nach der Ausbildung, etc. an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22 Ausbildung'!$F$13:$F$27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Bau</c:v>
                </c:pt>
                <c:pt idx="8">
                  <c:v>Dienstleistungen</c:v>
                </c:pt>
                <c:pt idx="9">
                  <c:v>Elektro</c:v>
                </c:pt>
                <c:pt idx="10">
                  <c:v>Handel</c:v>
                </c:pt>
                <c:pt idx="11">
                  <c:v>Ernährung</c:v>
                </c:pt>
                <c:pt idx="12">
                  <c:v>Agrar</c:v>
                </c:pt>
                <c:pt idx="13">
                  <c:v>Metall/Kfz/Mbau</c:v>
                </c:pt>
                <c:pt idx="14">
                  <c:v>Chemie</c:v>
                </c:pt>
              </c:strCache>
            </c:strRef>
          </c:cat>
          <c:val>
            <c:numRef>
              <c:f>'S. 22 Ausbildung'!$G$13:$G$27</c:f>
              <c:numCache>
                <c:formatCode>General</c:formatCode>
                <c:ptCount val="15"/>
                <c:pt idx="0">
                  <c:v>37.5</c:v>
                </c:pt>
                <c:pt idx="2" formatCode="0.0">
                  <c:v>38.799999999999997</c:v>
                </c:pt>
                <c:pt idx="3" formatCode="_-* #,##0.0\ _€_-;\-* #,##0.0\ _€_-;_-* &quot;-&quot;??\ _€_-;_-@_-">
                  <c:v>41.9</c:v>
                </c:pt>
                <c:pt idx="4" formatCode="_-* #,##0.0\ _€_-;\-* #,##0.0\ _€_-;_-* &quot;-&quot;??\ _€_-;_-@_-">
                  <c:v>33.299999999999997</c:v>
                </c:pt>
                <c:pt idx="5" formatCode="_-* #,##0.0\ _€_-;\-* #,##0.0\ _€_-;_-* &quot;-&quot;??\ _€_-;_-@_-">
                  <c:v>28.2</c:v>
                </c:pt>
                <c:pt idx="7" formatCode="_-* #,##0.0\ _€_-;\-* #,##0.0\ _€_-;_-* &quot;-&quot;??\ _€_-;_-@_-">
                  <c:v>43.8</c:v>
                </c:pt>
                <c:pt idx="8" formatCode="_-* #,##0.0\ _€_-;\-* #,##0.0\ _€_-;_-* &quot;-&quot;??\ _€_-;_-@_-">
                  <c:v>42.8</c:v>
                </c:pt>
                <c:pt idx="9" formatCode="_-* #,##0.0\ _€_-;\-* #,##0.0\ _€_-;_-* &quot;-&quot;??\ _€_-;_-@_-">
                  <c:v>41.9</c:v>
                </c:pt>
                <c:pt idx="10" formatCode="_-* #,##0.0\ _€_-;\-* #,##0.0\ _€_-;_-* &quot;-&quot;??\ _€_-;_-@_-">
                  <c:v>39.6</c:v>
                </c:pt>
                <c:pt idx="11" formatCode="_-* #,##0.0\ _€_-;\-* #,##0.0\ _€_-;_-* &quot;-&quot;??\ _€_-;_-@_-">
                  <c:v>37.200000000000003</c:v>
                </c:pt>
                <c:pt idx="12" formatCode="_-* #,##0.0\ _€_-;\-* #,##0.0\ _€_-;_-* &quot;-&quot;??\ _€_-;_-@_-">
                  <c:v>37</c:v>
                </c:pt>
                <c:pt idx="13" formatCode="_-* #,##0.0\ _€_-;\-* #,##0.0\ _€_-;_-* &quot;-&quot;??\ _€_-;_-@_-">
                  <c:v>30</c:v>
                </c:pt>
                <c:pt idx="14" formatCode="_-* #,##0.0\ _€_-;\-* #,##0.0\ _€_-;_-* &quot;-&quot;??\ _€_-;_-@_-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8BD-930F-E3B4395C5918}"/>
            </c:ext>
          </c:extLst>
        </c:ser>
        <c:ser>
          <c:idx val="2"/>
          <c:order val="3"/>
          <c:tx>
            <c:strRef>
              <c:f>'S. 22 Ausbildung'!$H$12</c:f>
              <c:strCache>
                <c:ptCount val="1"/>
                <c:pt idx="0">
                  <c:v>Wir planen den Einsatz solcher Maßnahmen innerhalb der nächsten fünf Jahre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FFFFFF"/>
              </a:solidFill>
            </a:ln>
          </c:spPr>
          <c:invertIfNegative val="0"/>
          <c:cat>
            <c:strRef>
              <c:f>'S. 22 Ausbildung'!$F$13:$F$27</c:f>
              <c:strCache>
                <c:ptCount val="15"/>
                <c:pt idx="0">
                  <c:v>Insgesamt</c:v>
                </c:pt>
                <c:pt idx="2">
                  <c:v>Umsatz: &lt; 5Mio€</c:v>
                </c:pt>
                <c:pt idx="3">
                  <c:v>5 bis &lt; 25Mio€</c:v>
                </c:pt>
                <c:pt idx="4">
                  <c:v>25 bis &lt; 50Mio€</c:v>
                </c:pt>
                <c:pt idx="5">
                  <c:v>&gt; 50Mio€</c:v>
                </c:pt>
                <c:pt idx="7">
                  <c:v>Bau</c:v>
                </c:pt>
                <c:pt idx="8">
                  <c:v>Dienstleistungen</c:v>
                </c:pt>
                <c:pt idx="9">
                  <c:v>Elektro</c:v>
                </c:pt>
                <c:pt idx="10">
                  <c:v>Handel</c:v>
                </c:pt>
                <c:pt idx="11">
                  <c:v>Ernährung</c:v>
                </c:pt>
                <c:pt idx="12">
                  <c:v>Agrar</c:v>
                </c:pt>
                <c:pt idx="13">
                  <c:v>Metall/Kfz/Mbau</c:v>
                </c:pt>
                <c:pt idx="14">
                  <c:v>Chemie</c:v>
                </c:pt>
              </c:strCache>
            </c:strRef>
          </c:cat>
          <c:val>
            <c:numRef>
              <c:f>'S. 22 Ausbildung'!$H$13:$H$27</c:f>
              <c:numCache>
                <c:formatCode>General</c:formatCode>
                <c:ptCount val="15"/>
                <c:pt idx="0">
                  <c:v>16.399999999999999</c:v>
                </c:pt>
                <c:pt idx="2" formatCode="0.0">
                  <c:v>15.8</c:v>
                </c:pt>
                <c:pt idx="3" formatCode="_-* #,##0.0\ _€_-;\-* #,##0.0\ _€_-;_-* &quot;-&quot;??\ _€_-;_-@_-">
                  <c:v>15</c:v>
                </c:pt>
                <c:pt idx="4" formatCode="_-* #,##0.0\ _€_-;\-* #,##0.0\ _€_-;_-* &quot;-&quot;??\ _€_-;_-@_-">
                  <c:v>19.399999999999999</c:v>
                </c:pt>
                <c:pt idx="5" formatCode="_-* #,##0.0\ _€_-;\-* #,##0.0\ _€_-;_-* &quot;-&quot;??\ _€_-;_-@_-">
                  <c:v>22.3</c:v>
                </c:pt>
                <c:pt idx="7" formatCode="_-* #,##0.0\ _€_-;\-* #,##0.0\ _€_-;_-* &quot;-&quot;??\ _€_-;_-@_-">
                  <c:v>13.7</c:v>
                </c:pt>
                <c:pt idx="8" formatCode="_-* #,##0.0\ _€_-;\-* #,##0.0\ _€_-;_-* &quot;-&quot;??\ _€_-;_-@_-">
                  <c:v>17.399999999999999</c:v>
                </c:pt>
                <c:pt idx="9" formatCode="_-* #,##0.0\ _€_-;\-* #,##0.0\ _€_-;_-* &quot;-&quot;??\ _€_-;_-@_-">
                  <c:v>15.1</c:v>
                </c:pt>
                <c:pt idx="10" formatCode="_-* #,##0.0\ _€_-;\-* #,##0.0\ _€_-;_-* &quot;-&quot;??\ _€_-;_-@_-">
                  <c:v>15.7</c:v>
                </c:pt>
                <c:pt idx="11" formatCode="_-* #,##0.0\ _€_-;\-* #,##0.0\ _€_-;_-* &quot;-&quot;??\ _€_-;_-@_-">
                  <c:v>22.3</c:v>
                </c:pt>
                <c:pt idx="12" formatCode="_-* #,##0.0\ _€_-;\-* #,##0.0\ _€_-;_-* &quot;-&quot;??\ _€_-;_-@_-">
                  <c:v>19.2</c:v>
                </c:pt>
                <c:pt idx="13" formatCode="_-* #,##0.0\ _€_-;\-* #,##0.0\ _€_-;_-* &quot;-&quot;??\ _€_-;_-@_-">
                  <c:v>14.1</c:v>
                </c:pt>
                <c:pt idx="14" formatCode="_-* #,##0.0\ _€_-;\-* #,##0.0\ _€_-;_-* &quot;-&quot;??\ _€_-;_-@_-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8BD-930F-E3B4395C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994456320"/>
        <c:axId val="994457856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'S. 22 Ausbildung'!$C$12</c15:sqref>
                        </c15:formulaRef>
                      </c:ext>
                    </c:extLst>
                    <c:strCache>
                      <c:ptCount val="1"/>
                      <c:pt idx="0">
                        <c:v>2019 konnten nicht alle Ausbildungs-plätze besetzt werden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 w="3175">
                    <a:solidFill>
                      <a:schemeClr val="bg2"/>
                    </a:solidFill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'S. 22 Ausbildung'!$F$13:$F$27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Bau</c:v>
                      </c:pt>
                      <c:pt idx="8">
                        <c:v>Dienstleistungen</c:v>
                      </c:pt>
                      <c:pt idx="9">
                        <c:v>Elektro</c:v>
                      </c:pt>
                      <c:pt idx="10">
                        <c:v>Handel</c:v>
                      </c:pt>
                      <c:pt idx="11">
                        <c:v>Ernährung</c:v>
                      </c:pt>
                      <c:pt idx="12">
                        <c:v>Agrar</c:v>
                      </c:pt>
                      <c:pt idx="13">
                        <c:v>Metall/Kfz/Mbau</c:v>
                      </c:pt>
                      <c:pt idx="14">
                        <c:v>Chemie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'S. 22 Ausbildung'!$C$13:$C$27</c15:sqref>
                        </c15:formulaRef>
                      </c:ext>
                    </c:extLst>
                    <c:numCache>
                      <c:formatCode>_-* #,##0.0\ _€_-;\-* #,##0.0\ _€_-;_-* "-"??\ _€_-;_-@_-</c:formatCode>
                      <c:ptCount val="15"/>
                      <c:pt idx="0">
                        <c:v>24.3</c:v>
                      </c:pt>
                      <c:pt idx="2">
                        <c:v>27.8</c:v>
                      </c:pt>
                      <c:pt idx="3">
                        <c:v>23.7</c:v>
                      </c:pt>
                      <c:pt idx="4">
                        <c:v>25.6</c:v>
                      </c:pt>
                      <c:pt idx="5">
                        <c:v>18.399999999999999</c:v>
                      </c:pt>
                      <c:pt idx="7">
                        <c:v>33</c:v>
                      </c:pt>
                      <c:pt idx="8">
                        <c:v>30.1</c:v>
                      </c:pt>
                      <c:pt idx="9">
                        <c:v>29</c:v>
                      </c:pt>
                      <c:pt idx="10">
                        <c:v>26</c:v>
                      </c:pt>
                      <c:pt idx="11">
                        <c:v>24.4</c:v>
                      </c:pt>
                      <c:pt idx="12">
                        <c:v>20.7</c:v>
                      </c:pt>
                      <c:pt idx="13">
                        <c:v>20.6</c:v>
                      </c:pt>
                      <c:pt idx="14">
                        <c:v>19.8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B84-48BD-930F-E3B4395C5918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22 Ausbildung'!$D$12</c15:sqref>
                        </c15:formulaRef>
                      </c:ext>
                    </c:extLst>
                    <c:strCache>
                      <c:ptCount val="1"/>
                      <c:pt idx="0">
                        <c:v>Zahl der Bewerbungen sinkt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3175">
                    <a:solidFill>
                      <a:schemeClr val="bg2"/>
                    </a:solidFill>
                    <a:prstDash val="solid"/>
                  </a:ln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AB84-48BD-930F-E3B4395C5918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AB84-48BD-930F-E3B4395C5918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AB84-48BD-930F-E3B4395C5918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A-AB84-48BD-930F-E3B4395C5918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C-AB84-48BD-930F-E3B4395C5918}"/>
                    </c:ext>
                  </c:extLst>
                </c:dPt>
                <c:dPt>
                  <c:idx val="5"/>
                  <c:invertIfNegative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AB84-48BD-930F-E3B4395C5918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AB84-48BD-930F-E3B4395C5918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AB84-48BD-930F-E3B4395C5918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AB84-48BD-930F-E3B4395C5918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AB84-48BD-930F-E3B4395C5918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/>
                    </a:solidFill>
                    <a:ln w="3175">
                      <a:solidFill>
                        <a:schemeClr val="bg2"/>
                      </a:solidFill>
                    </a:ln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7-AB84-48BD-930F-E3B4395C5918}"/>
                    </c:ext>
                  </c:extLst>
                </c:dPt>
                <c:dPt>
                  <c:idx val="11"/>
                  <c:invertIfNegative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8-AB84-48BD-930F-E3B4395C5918}"/>
                    </c:ext>
                  </c:extLst>
                </c:dPt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22 Ausbildung'!$F$13:$F$27</c15:sqref>
                        </c15:formulaRef>
                      </c:ext>
                    </c:extLst>
                    <c:strCache>
                      <c:ptCount val="15"/>
                      <c:pt idx="0">
                        <c:v>Insgesamt</c:v>
                      </c:pt>
                      <c:pt idx="2">
                        <c:v>Umsatz: &lt; 5Mio€</c:v>
                      </c:pt>
                      <c:pt idx="3">
                        <c:v>5 bis &lt; 25Mio€</c:v>
                      </c:pt>
                      <c:pt idx="4">
                        <c:v>25 bis &lt; 50Mio€</c:v>
                      </c:pt>
                      <c:pt idx="5">
                        <c:v>&gt; 50Mio€</c:v>
                      </c:pt>
                      <c:pt idx="7">
                        <c:v>Bau</c:v>
                      </c:pt>
                      <c:pt idx="8">
                        <c:v>Dienstleistungen</c:v>
                      </c:pt>
                      <c:pt idx="9">
                        <c:v>Elektro</c:v>
                      </c:pt>
                      <c:pt idx="10">
                        <c:v>Handel</c:v>
                      </c:pt>
                      <c:pt idx="11">
                        <c:v>Ernährung</c:v>
                      </c:pt>
                      <c:pt idx="12">
                        <c:v>Agrar</c:v>
                      </c:pt>
                      <c:pt idx="13">
                        <c:v>Metall/Kfz/Mbau</c:v>
                      </c:pt>
                      <c:pt idx="14">
                        <c:v>Chemie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'S. 22 Ausbildung'!$D$13:$D$27</c15:sqref>
                        </c15:formulaRef>
                      </c:ext>
                    </c:extLst>
                    <c:numCache>
                      <c:formatCode>_-* #,##0.0\ _€_-;\-* #,##0.0\ _€_-;_-* "-"??\ _€_-;_-@_-</c:formatCode>
                      <c:ptCount val="15"/>
                      <c:pt idx="0">
                        <c:v>58.1</c:v>
                      </c:pt>
                      <c:pt idx="2">
                        <c:v>62.7</c:v>
                      </c:pt>
                      <c:pt idx="3">
                        <c:v>58.6</c:v>
                      </c:pt>
                      <c:pt idx="4">
                        <c:v>57.3</c:v>
                      </c:pt>
                      <c:pt idx="5">
                        <c:v>54.4</c:v>
                      </c:pt>
                      <c:pt idx="7">
                        <c:v>54.3</c:v>
                      </c:pt>
                      <c:pt idx="8">
                        <c:v>60.3</c:v>
                      </c:pt>
                      <c:pt idx="9">
                        <c:v>60.2</c:v>
                      </c:pt>
                      <c:pt idx="10">
                        <c:v>71.2</c:v>
                      </c:pt>
                      <c:pt idx="11">
                        <c:v>54.4</c:v>
                      </c:pt>
                      <c:pt idx="12">
                        <c:v>52.5</c:v>
                      </c:pt>
                      <c:pt idx="13">
                        <c:v>64.900000000000006</c:v>
                      </c:pt>
                      <c:pt idx="14">
                        <c:v>61.9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AB84-48BD-930F-E3B4395C5918}"/>
                  </c:ext>
                </c:extLst>
              </c15:ser>
            </c15:filteredBarSeries>
          </c:ext>
        </c:extLst>
      </c:barChart>
      <c:catAx>
        <c:axId val="99445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solidFill>
              <a:schemeClr val="tx1">
                <a:tint val="75000"/>
                <a:shade val="95000"/>
                <a:satMod val="105000"/>
              </a:schemeClr>
            </a:solidFill>
          </a:ln>
        </c:spPr>
        <c:txPr>
          <a:bodyPr rot="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457856"/>
        <c:scaling>
          <c:orientation val="minMax"/>
          <c:max val="45"/>
          <c:min val="0"/>
        </c:scaling>
        <c:delete val="0"/>
        <c:axPos val="t"/>
        <c:majorGridlines/>
        <c:numFmt formatCode="#,##0_ ;\-#,##0\ " sourceLinked="0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4563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46624435103505"/>
          <c:y val="1.109619686800895E-2"/>
          <c:w val="0.23819206809675109"/>
          <c:h val="0.72465118209265655"/>
        </c:manualLayout>
      </c:layout>
      <c:overlay val="0"/>
      <c:spPr>
        <a:noFill/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64261168384883E-2"/>
          <c:y val="0.12963001846991348"/>
          <c:w val="0.95532754282003407"/>
          <c:h val="0.5432125984251968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'S. 23 Hausbank Zufriedenheit'!$S$70</c:f>
              <c:strCache>
                <c:ptCount val="1"/>
                <c:pt idx="0">
                  <c:v>Geschäftliches Klima zur Hausbank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BABAB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6C-43B9-9277-371737B78E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6C-43B9-9277-371737B78E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6C-43B9-9277-371737B78E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6C-43B9-9277-371737B78EE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6C-43B9-9277-371737B78EE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6C-43B9-9277-371737B78EE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526C-43B9-9277-371737B78EEC}"/>
              </c:ext>
            </c:extLst>
          </c:dPt>
          <c:dPt>
            <c:idx val="11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526C-43B9-9277-371737B78EE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26C-43B9-9277-371737B78EEC}"/>
              </c:ext>
            </c:extLst>
          </c:dPt>
          <c:dPt>
            <c:idx val="13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26C-43B9-9277-371737B78EEC}"/>
              </c:ext>
            </c:extLst>
          </c:dPt>
          <c:dPt>
            <c:idx val="14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26C-43B9-9277-371737B78EE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26C-43B9-9277-371737B78EE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26C-43B9-9277-371737B78EE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26C-43B9-9277-371737B78EE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26C-43B9-9277-371737B78EE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26C-43B9-9277-371737B78EE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26C-43B9-9277-371737B78EE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26C-43B9-9277-371737B78EE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26C-43B9-9277-371737B78EE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526C-43B9-9277-371737B78EEC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26C-43B9-9277-371737B78EE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526C-43B9-9277-371737B78EEC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26C-43B9-9277-371737B78EEC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526C-43B9-9277-371737B78EEC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26C-43B9-9277-371737B78EEC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526C-43B9-9277-371737B78EEC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26C-43B9-9277-371737B78EEC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526C-43B9-9277-371737B78EEC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526C-43B9-9277-371737B78EEC}"/>
              </c:ext>
            </c:extLst>
          </c:dPt>
          <c:dPt>
            <c:idx val="3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526C-43B9-9277-371737B78EEC}"/>
              </c:ext>
            </c:extLst>
          </c:dPt>
          <c:dPt>
            <c:idx val="3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526C-43B9-9277-371737B78EEC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526C-43B9-9277-371737B78EEC}"/>
              </c:ext>
            </c:extLst>
          </c:dPt>
          <c:dPt>
            <c:idx val="3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526C-43B9-9277-371737B78EEC}"/>
              </c:ext>
            </c:extLst>
          </c:dPt>
          <c:dPt>
            <c:idx val="3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526C-43B9-9277-371737B78EEC}"/>
              </c:ext>
            </c:extLst>
          </c:dPt>
          <c:dPt>
            <c:idx val="3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526C-43B9-9277-371737B78EEC}"/>
              </c:ext>
            </c:extLst>
          </c:dPt>
          <c:dPt>
            <c:idx val="3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526C-43B9-9277-371737B78EEC}"/>
              </c:ext>
            </c:extLst>
          </c:dPt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526C-43B9-9277-371737B78EEC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526C-43B9-9277-371737B78EEC}"/>
              </c:ext>
            </c:extLst>
          </c:dPt>
          <c:dPt>
            <c:idx val="4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526C-43B9-9277-371737B78EEC}"/>
              </c:ext>
            </c:extLst>
          </c:dPt>
          <c:dPt>
            <c:idx val="4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526C-43B9-9277-371737B78EEC}"/>
              </c:ext>
            </c:extLst>
          </c:dPt>
          <c:dPt>
            <c:idx val="4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526C-43B9-9277-371737B78EEC}"/>
              </c:ext>
            </c:extLst>
          </c:dPt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526C-43B9-9277-371737B78EEC}"/>
              </c:ext>
            </c:extLst>
          </c:dPt>
          <c:dPt>
            <c:idx val="4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526C-43B9-9277-371737B78EEC}"/>
              </c:ext>
            </c:extLst>
          </c:dPt>
          <c:dLbls>
            <c:dLbl>
              <c:idx val="7"/>
              <c:layout>
                <c:manualLayout>
                  <c:x val="0"/>
                  <c:y val="1.5113350125944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C-43B9-9277-371737B78EEC}"/>
                </c:ext>
              </c:extLst>
            </c:dLbl>
            <c:dLbl>
              <c:idx val="8"/>
              <c:layout>
                <c:manualLayout>
                  <c:x val="-3.436426116838425E-3"/>
                  <c:y val="1.975308641975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C-43B9-9277-371737B78EEC}"/>
                </c:ext>
              </c:extLst>
            </c:dLbl>
            <c:dLbl>
              <c:idx val="9"/>
              <c:layout>
                <c:manualLayout>
                  <c:x val="3.4364261168384879E-3"/>
                  <c:y val="1.975308641975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C-43B9-9277-371737B78EE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23 Hausbank Zufriedenheit'!$T$69:$AH$69</c:f>
              <c:strCache>
                <c:ptCount val="15"/>
                <c:pt idx="0">
                  <c:v>Insgesamt</c:v>
                </c:pt>
                <c:pt idx="2">
                  <c:v>Ernährung/
Tabak</c:v>
                </c:pt>
                <c:pt idx="3">
                  <c:v>Handel</c:v>
                </c:pt>
                <c:pt idx="4">
                  <c:v>Elektro</c:v>
                </c:pt>
                <c:pt idx="5">
                  <c:v>Metall/Stahl/
Kfz/MBau</c:v>
                </c:pt>
                <c:pt idx="6">
                  <c:v>Dienst-
leistungen</c:v>
                </c:pt>
                <c:pt idx="7">
                  <c:v>Chemie/
Kunststoff</c:v>
                </c:pt>
                <c:pt idx="8">
                  <c:v>Baugewerbe</c:v>
                </c:pt>
                <c:pt idx="9">
                  <c:v>Agrar-
wirtschaft</c:v>
                </c:pt>
                <c:pt idx="11">
                  <c:v>Bis 20 Besch.</c:v>
                </c:pt>
                <c:pt idx="12">
                  <c:v>Bis 100 Besch.</c:v>
                </c:pt>
                <c:pt idx="13">
                  <c:v>Bis 200 Besch.</c:v>
                </c:pt>
                <c:pt idx="14">
                  <c:v>Über 200 Besch.</c:v>
                </c:pt>
              </c:strCache>
            </c:strRef>
          </c:cat>
          <c:val>
            <c:numRef>
              <c:f>'S. 23 Hausbank Zufriedenheit'!$T$70:$AH$70</c:f>
              <c:numCache>
                <c:formatCode>General</c:formatCode>
                <c:ptCount val="15"/>
                <c:pt idx="0">
                  <c:v>93.99317406143345</c:v>
                </c:pt>
                <c:pt idx="2">
                  <c:v>96.226415094339629</c:v>
                </c:pt>
                <c:pt idx="3">
                  <c:v>95.614035087719301</c:v>
                </c:pt>
                <c:pt idx="4">
                  <c:v>94.782608695652172</c:v>
                </c:pt>
                <c:pt idx="5">
                  <c:v>94.427244582043343</c:v>
                </c:pt>
                <c:pt idx="6">
                  <c:v>94.047619047619051</c:v>
                </c:pt>
                <c:pt idx="7">
                  <c:v>92.982456140350877</c:v>
                </c:pt>
                <c:pt idx="8">
                  <c:v>92.258064516129039</c:v>
                </c:pt>
                <c:pt idx="9">
                  <c:v>88.63636363636364</c:v>
                </c:pt>
                <c:pt idx="11">
                  <c:v>100</c:v>
                </c:pt>
                <c:pt idx="12">
                  <c:v>93.394077448747154</c:v>
                </c:pt>
                <c:pt idx="13">
                  <c:v>96.174863387978135</c:v>
                </c:pt>
                <c:pt idx="14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526C-43B9-9277-371737B78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axId val="752587136"/>
        <c:axId val="752588672"/>
      </c:barChart>
      <c:catAx>
        <c:axId val="7525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2588672"/>
        <c:crosses val="autoZero"/>
        <c:auto val="1"/>
        <c:lblAlgn val="ctr"/>
        <c:lblOffset val="100"/>
        <c:noMultiLvlLbl val="0"/>
      </c:catAx>
      <c:valAx>
        <c:axId val="752588672"/>
        <c:scaling>
          <c:orientation val="minMax"/>
          <c:max val="110"/>
          <c:min val="0"/>
        </c:scaling>
        <c:delete val="1"/>
        <c:axPos val="l"/>
        <c:numFmt formatCode="#,##0_ ;\-#,##0\ " sourceLinked="0"/>
        <c:majorTickMark val="out"/>
        <c:minorTickMark val="none"/>
        <c:tickLblPos val="nextTo"/>
        <c:crossAx val="7525871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64261168384883E-2"/>
          <c:y val="0.12963001846991348"/>
          <c:w val="0.87886570879670955"/>
          <c:h val="0.65679284533877713"/>
        </c:manualLayout>
      </c:layout>
      <c:lineChart>
        <c:grouping val="standard"/>
        <c:varyColors val="0"/>
        <c:ser>
          <c:idx val="3"/>
          <c:order val="0"/>
          <c:tx>
            <c:strRef>
              <c:f>'S. 23 Hausbank Zufriedenheit'!$S$70</c:f>
              <c:strCache>
                <c:ptCount val="1"/>
                <c:pt idx="0">
                  <c:v>Geschäftliches Klima zur Hausbank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AD-4294-AEC6-DD29927D9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8BAD-4294-AEC6-DD29927D9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8BAD-4294-AEC6-DD29927D9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8BAD-4294-AEC6-DD29927D9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8BAD-4294-AEC6-DD29927D9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8BAD-4294-AEC6-DD29927D9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6-8BAD-4294-AEC6-DD29927D9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8BAD-4294-AEC6-DD29927D97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8-8BAD-4294-AEC6-DD29927D97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8BAD-4294-AEC6-DD29927D97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A-8BAD-4294-AEC6-DD29927D97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B-8BAD-4294-AEC6-DD29927D97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8BAD-4294-AEC6-DD29927D9705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8BAD-4294-AEC6-DD29927D9705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8BAD-4294-AEC6-DD29927D9705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F-8BAD-4294-AEC6-DD29927D9705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10-8BAD-4294-AEC6-DD29927D9705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1-8BAD-4294-AEC6-DD29927D9705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2-8BAD-4294-AEC6-DD29927D9705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3-8BAD-4294-AEC6-DD29927D9705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4-8BAD-4294-AEC6-DD29927D970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5-8BAD-4294-AEC6-DD29927D9705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6-8BAD-4294-AEC6-DD29927D9705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7-8BAD-4294-AEC6-DD29927D9705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8-8BAD-4294-AEC6-DD29927D9705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9-8BAD-4294-AEC6-DD29927D9705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A-8BAD-4294-AEC6-DD29927D9705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B-8BAD-4294-AEC6-DD29927D9705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C-8BAD-4294-AEC6-DD29927D9705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D-8BAD-4294-AEC6-DD29927D9705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E-8BAD-4294-AEC6-DD29927D9705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F-8BAD-4294-AEC6-DD29927D9705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20-8BAD-4294-AEC6-DD29927D9705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21-8BAD-4294-AEC6-DD29927D9705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22-8BAD-4294-AEC6-DD29927D9705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23-8BAD-4294-AEC6-DD29927D9705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24-8BAD-4294-AEC6-DD29927D970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8BAD-4294-AEC6-DD29927D9705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6-8BAD-4294-AEC6-DD29927D9705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7-8BAD-4294-AEC6-DD29927D970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28-8BAD-4294-AEC6-DD29927D9705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29-8BAD-4294-AEC6-DD29927D970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A-8BAD-4294-AEC6-DD29927D9705}"/>
              </c:ext>
            </c:extLst>
          </c:dPt>
          <c:cat>
            <c:numRef>
              <c:f>'S. 23 Hausbank Zufriedenheit'!$S$3:$S$20</c:f>
              <c:numCache>
                <c:formatCode>m/d/yyyy</c:formatCode>
                <c:ptCount val="18"/>
                <c:pt idx="0">
                  <c:v>40634</c:v>
                </c:pt>
                <c:pt idx="1">
                  <c:v>40817</c:v>
                </c:pt>
                <c:pt idx="2">
                  <c:v>41000</c:v>
                </c:pt>
                <c:pt idx="3">
                  <c:v>41183</c:v>
                </c:pt>
                <c:pt idx="4">
                  <c:v>41365</c:v>
                </c:pt>
                <c:pt idx="5">
                  <c:v>41548</c:v>
                </c:pt>
                <c:pt idx="6">
                  <c:v>41730</c:v>
                </c:pt>
                <c:pt idx="7">
                  <c:v>41913</c:v>
                </c:pt>
                <c:pt idx="8">
                  <c:v>42095</c:v>
                </c:pt>
                <c:pt idx="9">
                  <c:v>42278</c:v>
                </c:pt>
                <c:pt idx="10">
                  <c:v>42461</c:v>
                </c:pt>
                <c:pt idx="11">
                  <c:v>42644</c:v>
                </c:pt>
                <c:pt idx="12">
                  <c:v>42826</c:v>
                </c:pt>
                <c:pt idx="13">
                  <c:v>43009</c:v>
                </c:pt>
                <c:pt idx="14">
                  <c:v>43191</c:v>
                </c:pt>
                <c:pt idx="15">
                  <c:v>43374</c:v>
                </c:pt>
                <c:pt idx="16">
                  <c:v>43556</c:v>
                </c:pt>
                <c:pt idx="17">
                  <c:v>43739</c:v>
                </c:pt>
              </c:numCache>
            </c:numRef>
          </c:cat>
          <c:val>
            <c:numRef>
              <c:f>'S. 23 Hausbank Zufriedenheit'!$U$3:$U$20</c:f>
              <c:numCache>
                <c:formatCode>General</c:formatCode>
                <c:ptCount val="18"/>
                <c:pt idx="1">
                  <c:v>89.345920431557659</c:v>
                </c:pt>
                <c:pt idx="2">
                  <c:v>92.343854936198795</c:v>
                </c:pt>
                <c:pt idx="3">
                  <c:v>91.806581598388178</c:v>
                </c:pt>
                <c:pt idx="4">
                  <c:v>91.627278865631339</c:v>
                </c:pt>
                <c:pt idx="5">
                  <c:v>93.682795698924721</c:v>
                </c:pt>
                <c:pt idx="6">
                  <c:v>94.715447154471548</c:v>
                </c:pt>
                <c:pt idx="7">
                  <c:v>94.612794612794616</c:v>
                </c:pt>
                <c:pt idx="8">
                  <c:v>95.411605937921735</c:v>
                </c:pt>
                <c:pt idx="9">
                  <c:v>94.573643410852711</c:v>
                </c:pt>
                <c:pt idx="10">
                  <c:v>94.989844278943806</c:v>
                </c:pt>
                <c:pt idx="11">
                  <c:v>93.437077131258462</c:v>
                </c:pt>
                <c:pt idx="12">
                  <c:v>93.487109905020347</c:v>
                </c:pt>
                <c:pt idx="13">
                  <c:v>93.990546927751524</c:v>
                </c:pt>
                <c:pt idx="14">
                  <c:v>95.102040816326522</c:v>
                </c:pt>
                <c:pt idx="15">
                  <c:v>95.684423465947404</c:v>
                </c:pt>
                <c:pt idx="16">
                  <c:v>95.085324232081902</c:v>
                </c:pt>
                <c:pt idx="17">
                  <c:v>93.993174061433464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BAD-4294-AEC6-DD29927D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587136"/>
        <c:axId val="752588672"/>
      </c:lineChart>
      <c:dateAx>
        <c:axId val="752587136"/>
        <c:scaling>
          <c:orientation val="minMax"/>
          <c:min val="40634"/>
        </c:scaling>
        <c:delete val="0"/>
        <c:axPos val="b"/>
        <c:numFmt formatCode="yyyy\ " sourceLinked="0"/>
        <c:majorTickMark val="none"/>
        <c:minorTickMark val="none"/>
        <c:tickLblPos val="low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2588672"/>
        <c:crosses val="autoZero"/>
        <c:auto val="0"/>
        <c:lblOffset val="100"/>
        <c:baseTimeUnit val="months"/>
        <c:majorUnit val="12"/>
        <c:majorTimeUnit val="months"/>
      </c:dateAx>
      <c:valAx>
        <c:axId val="752588672"/>
        <c:scaling>
          <c:orientation val="minMax"/>
          <c:max val="96"/>
          <c:min val="89"/>
        </c:scaling>
        <c:delete val="0"/>
        <c:axPos val="l"/>
        <c:majorGridlines>
          <c:spPr>
            <a:ln w="3175"/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752587136"/>
        <c:crosses val="autoZero"/>
        <c:crossBetween val="between"/>
        <c:majorUnit val="1"/>
      </c:valAx>
      <c:spPr>
        <a:solidFill>
          <a:schemeClr val="bg2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77112330655638"/>
          <c:y val="1.488095238095238E-2"/>
          <c:w val="0.5240207852806279"/>
          <c:h val="0.92455693038370201"/>
        </c:manualLayout>
      </c:layout>
      <c:barChart>
        <c:barDir val="bar"/>
        <c:grouping val="clustered"/>
        <c:varyColors val="0"/>
        <c:ser>
          <c:idx val="5"/>
          <c:order val="0"/>
          <c:tx>
            <c:strRef>
              <c:f>'S. 24l Erwartungen an Hausbank'!$N$11</c:f>
              <c:strCache>
                <c:ptCount val="1"/>
                <c:pt idx="0">
                  <c:v>Persönliche Impulse des Beraters über Finanzentscheidungen hinaus</c:v>
                </c:pt>
              </c:strCache>
            </c:strRef>
          </c:tx>
          <c:spPr>
            <a:ln>
              <a:solidFill>
                <a:srgbClr val="FFFFFF"/>
              </a:solidFill>
            </a:ln>
          </c:spPr>
          <c:invertIfNegative val="0"/>
          <c:cat>
            <c:strRef>
              <c:f>'S. 24l Erwartungen an Hausbank'!$H$12:$H$17</c:f>
              <c:strCache>
                <c:ptCount val="6"/>
                <c:pt idx="0">
                  <c:v>&lt; 5Mio€</c:v>
                </c:pt>
                <c:pt idx="1">
                  <c:v>5 bis 
&lt; 25Mio€</c:v>
                </c:pt>
                <c:pt idx="2">
                  <c:v>25 bis 
&lt; 50Mio€</c:v>
                </c:pt>
                <c:pt idx="3">
                  <c:v>Umsatz:
 &gt; 50Mio€</c:v>
                </c:pt>
                <c:pt idx="5">
                  <c:v>Insgesamt</c:v>
                </c:pt>
              </c:strCache>
            </c:strRef>
          </c:cat>
          <c:val>
            <c:numRef>
              <c:f>'S. 24l Erwartungen an Hausbank'!$N$12:$N$17</c:f>
              <c:numCache>
                <c:formatCode>General</c:formatCode>
                <c:ptCount val="6"/>
                <c:pt idx="0">
                  <c:v>31.4</c:v>
                </c:pt>
                <c:pt idx="1">
                  <c:v>30.5</c:v>
                </c:pt>
                <c:pt idx="2">
                  <c:v>26.2</c:v>
                </c:pt>
                <c:pt idx="3">
                  <c:v>21.1</c:v>
                </c:pt>
                <c:pt idx="5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1-40B4-B819-E154DCFF4B98}"/>
            </c:ext>
          </c:extLst>
        </c:ser>
        <c:ser>
          <c:idx val="6"/>
          <c:order val="1"/>
          <c:tx>
            <c:strRef>
              <c:f>'S. 24l Erwartungen an Hausbank'!$M$11</c:f>
              <c:strCache>
                <c:ptCount val="1"/>
                <c:pt idx="0">
                  <c:v>Persönliche Impulse des Beraters zu Finanzentscheidungen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FFFFFF"/>
              </a:solidFill>
            </a:ln>
          </c:spPr>
          <c:invertIfNegative val="0"/>
          <c:cat>
            <c:strRef>
              <c:f>'S. 24l Erwartungen an Hausbank'!$H$12:$H$17</c:f>
              <c:strCache>
                <c:ptCount val="6"/>
                <c:pt idx="0">
                  <c:v>&lt; 5Mio€</c:v>
                </c:pt>
                <c:pt idx="1">
                  <c:v>5 bis 
&lt; 25Mio€</c:v>
                </c:pt>
                <c:pt idx="2">
                  <c:v>25 bis 
&lt; 50Mio€</c:v>
                </c:pt>
                <c:pt idx="3">
                  <c:v>Umsatz:
 &gt; 50Mio€</c:v>
                </c:pt>
                <c:pt idx="5">
                  <c:v>Insgesamt</c:v>
                </c:pt>
              </c:strCache>
            </c:strRef>
          </c:cat>
          <c:val>
            <c:numRef>
              <c:f>'S. 24l Erwartungen an Hausbank'!$M$12:$M$17</c:f>
              <c:numCache>
                <c:formatCode>General</c:formatCode>
                <c:ptCount val="6"/>
                <c:pt idx="0">
                  <c:v>61.5</c:v>
                </c:pt>
                <c:pt idx="1">
                  <c:v>60.7</c:v>
                </c:pt>
                <c:pt idx="2">
                  <c:v>62.4</c:v>
                </c:pt>
                <c:pt idx="3">
                  <c:v>57</c:v>
                </c:pt>
                <c:pt idx="5">
                  <c:v>60.6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1-40B4-B819-E154DCFF4B98}"/>
            </c:ext>
          </c:extLst>
        </c:ser>
        <c:ser>
          <c:idx val="2"/>
          <c:order val="2"/>
          <c:tx>
            <c:strRef>
              <c:f>'S. 24l Erwartungen an Hausbank'!$L$11</c:f>
              <c:strCache>
                <c:ptCount val="1"/>
                <c:pt idx="0">
                  <c:v>Anbindung an bereits genutzte digitale Plattformen</c:v>
                </c:pt>
              </c:strCache>
            </c:strRef>
          </c:tx>
          <c:spPr>
            <a:solidFill>
              <a:srgbClr val="E6460F"/>
            </a:solidFill>
            <a:ln w="952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24l Erwartungen an Hausbank'!$H$12:$H$17</c:f>
              <c:strCache>
                <c:ptCount val="6"/>
                <c:pt idx="0">
                  <c:v>&lt; 5Mio€</c:v>
                </c:pt>
                <c:pt idx="1">
                  <c:v>5 bis 
&lt; 25Mio€</c:v>
                </c:pt>
                <c:pt idx="2">
                  <c:v>25 bis 
&lt; 50Mio€</c:v>
                </c:pt>
                <c:pt idx="3">
                  <c:v>Umsatz:
 &gt; 50Mio€</c:v>
                </c:pt>
                <c:pt idx="5">
                  <c:v>Insgesamt</c:v>
                </c:pt>
              </c:strCache>
            </c:strRef>
          </c:cat>
          <c:val>
            <c:numRef>
              <c:f>'S. 24l Erwartungen an Hausbank'!$L$12:$L$17</c:f>
              <c:numCache>
                <c:formatCode>General</c:formatCode>
                <c:ptCount val="6"/>
                <c:pt idx="0">
                  <c:v>52.7</c:v>
                </c:pt>
                <c:pt idx="1">
                  <c:v>63.2</c:v>
                </c:pt>
                <c:pt idx="2">
                  <c:v>68.8</c:v>
                </c:pt>
                <c:pt idx="3">
                  <c:v>65.8</c:v>
                </c:pt>
                <c:pt idx="5">
                  <c:v>62.4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61-40B4-B819-E154DCFF4B98}"/>
            </c:ext>
          </c:extLst>
        </c:ser>
        <c:ser>
          <c:idx val="3"/>
          <c:order val="3"/>
          <c:tx>
            <c:strRef>
              <c:f>'S. 24l Erwartungen an Hausbank'!$K$11</c:f>
              <c:strCache>
                <c:ptCount val="1"/>
                <c:pt idx="0">
                  <c:v>Digitale Plattform zur Online-Interaktion mit der Bank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FFFFFF"/>
              </a:solidFill>
            </a:ln>
          </c:spPr>
          <c:invertIfNegative val="0"/>
          <c:cat>
            <c:strRef>
              <c:f>'S. 24l Erwartungen an Hausbank'!$H$12:$H$17</c:f>
              <c:strCache>
                <c:ptCount val="6"/>
                <c:pt idx="0">
                  <c:v>&lt; 5Mio€</c:v>
                </c:pt>
                <c:pt idx="1">
                  <c:v>5 bis 
&lt; 25Mio€</c:v>
                </c:pt>
                <c:pt idx="2">
                  <c:v>25 bis 
&lt; 50Mio€</c:v>
                </c:pt>
                <c:pt idx="3">
                  <c:v>Umsatz:
 &gt; 50Mio€</c:v>
                </c:pt>
                <c:pt idx="5">
                  <c:v>Insgesamt</c:v>
                </c:pt>
              </c:strCache>
            </c:strRef>
          </c:cat>
          <c:val>
            <c:numRef>
              <c:f>'S. 24l Erwartungen an Hausbank'!$K$12:$K$17</c:f>
              <c:numCache>
                <c:formatCode>General</c:formatCode>
                <c:ptCount val="6"/>
                <c:pt idx="0">
                  <c:v>82</c:v>
                </c:pt>
                <c:pt idx="1">
                  <c:v>80.900000000000006</c:v>
                </c:pt>
                <c:pt idx="2">
                  <c:v>86.9</c:v>
                </c:pt>
                <c:pt idx="3">
                  <c:v>76.3</c:v>
                </c:pt>
                <c:pt idx="5">
                  <c:v>82.2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61-40B4-B819-E154DCFF4B98}"/>
            </c:ext>
          </c:extLst>
        </c:ser>
        <c:ser>
          <c:idx val="0"/>
          <c:order val="4"/>
          <c:tx>
            <c:strRef>
              <c:f>'S. 24l Erwartungen an Hausbank'!$I$11</c:f>
              <c:strCache>
                <c:ptCount val="1"/>
                <c:pt idx="0">
                  <c:v>Exzellentes Angebot und Qualität bei Basisprodukten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952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24l Erwartungen an Hausbank'!$H$12:$H$17</c:f>
              <c:strCache>
                <c:ptCount val="6"/>
                <c:pt idx="0">
                  <c:v>&lt; 5Mio€</c:v>
                </c:pt>
                <c:pt idx="1">
                  <c:v>5 bis 
&lt; 25Mio€</c:v>
                </c:pt>
                <c:pt idx="2">
                  <c:v>25 bis 
&lt; 50Mio€</c:v>
                </c:pt>
                <c:pt idx="3">
                  <c:v>Umsatz:
 &gt; 50Mio€</c:v>
                </c:pt>
                <c:pt idx="5">
                  <c:v>Insgesamt</c:v>
                </c:pt>
              </c:strCache>
            </c:strRef>
          </c:cat>
          <c:val>
            <c:numRef>
              <c:f>'S. 24l Erwartungen an Hausbank'!$I$12:$I$17</c:f>
              <c:numCache>
                <c:formatCode>General</c:formatCode>
                <c:ptCount val="6"/>
                <c:pt idx="0">
                  <c:v>84.1</c:v>
                </c:pt>
                <c:pt idx="1">
                  <c:v>84</c:v>
                </c:pt>
                <c:pt idx="2">
                  <c:v>87.2</c:v>
                </c:pt>
                <c:pt idx="3">
                  <c:v>91.2</c:v>
                </c:pt>
                <c:pt idx="5">
                  <c:v>84.6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61-40B4-B819-E154DCFF4B98}"/>
            </c:ext>
          </c:extLst>
        </c:ser>
        <c:ser>
          <c:idx val="1"/>
          <c:order val="5"/>
          <c:tx>
            <c:strRef>
              <c:f>'S. 24l Erwartungen an Hausbank'!$J$11</c:f>
              <c:strCache>
                <c:ptCount val="1"/>
                <c:pt idx="0">
                  <c:v>Günstige Preisgestaltung</c:v>
                </c:pt>
              </c:strCache>
            </c:strRef>
          </c:tx>
          <c:spPr>
            <a:solidFill>
              <a:srgbClr val="F08200"/>
            </a:solidFill>
            <a:ln w="952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24l Erwartungen an Hausbank'!$H$12:$H$17</c:f>
              <c:strCache>
                <c:ptCount val="6"/>
                <c:pt idx="0">
                  <c:v>&lt; 5Mio€</c:v>
                </c:pt>
                <c:pt idx="1">
                  <c:v>5 bis 
&lt; 25Mio€</c:v>
                </c:pt>
                <c:pt idx="2">
                  <c:v>25 bis 
&lt; 50Mio€</c:v>
                </c:pt>
                <c:pt idx="3">
                  <c:v>Umsatz:
 &gt; 50Mio€</c:v>
                </c:pt>
                <c:pt idx="5">
                  <c:v>Insgesamt</c:v>
                </c:pt>
              </c:strCache>
            </c:strRef>
          </c:cat>
          <c:val>
            <c:numRef>
              <c:f>'S. 24l Erwartungen an Hausbank'!$J$12:$J$17</c:f>
              <c:numCache>
                <c:formatCode>General</c:formatCode>
                <c:ptCount val="6"/>
                <c:pt idx="0">
                  <c:v>83.4</c:v>
                </c:pt>
                <c:pt idx="1">
                  <c:v>85.5</c:v>
                </c:pt>
                <c:pt idx="2">
                  <c:v>86.3</c:v>
                </c:pt>
                <c:pt idx="3">
                  <c:v>86.8</c:v>
                </c:pt>
                <c:pt idx="5">
                  <c:v>84.9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61-40B4-B819-E154DCFF4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994009856"/>
        <c:axId val="994011392"/>
      </c:barChart>
      <c:catAx>
        <c:axId val="994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011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94011392"/>
        <c:scaling>
          <c:orientation val="minMax"/>
          <c:max val="91.3"/>
          <c:min val="0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009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023754606431775"/>
          <c:y val="0"/>
          <c:w val="0.3097624539356823"/>
          <c:h val="0.968253968253968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77112330655638"/>
          <c:y val="1.488095238095238E-2"/>
          <c:w val="0.5240207852806279"/>
          <c:h val="0.92455693038370201"/>
        </c:manualLayout>
      </c:layout>
      <c:barChart>
        <c:barDir val="bar"/>
        <c:grouping val="clustered"/>
        <c:varyColors val="0"/>
        <c:ser>
          <c:idx val="5"/>
          <c:order val="0"/>
          <c:tx>
            <c:strRef>
              <c:f>'S. 24r Erwartungen an Hausbank'!$N$11</c:f>
              <c:strCache>
                <c:ptCount val="1"/>
                <c:pt idx="0">
                  <c:v>Persönliche Impulse des Beraters über Finanzentscheidungen hinaus</c:v>
                </c:pt>
              </c:strCache>
            </c:strRef>
          </c:tx>
          <c:spPr>
            <a:ln>
              <a:solidFill>
                <a:srgbClr val="FFFFFF"/>
              </a:solidFill>
            </a:ln>
          </c:spPr>
          <c:invertIfNegative val="0"/>
          <c:cat>
            <c:strRef>
              <c:f>'S. 24r Erwartungen an Hausbank'!$H$12:$H$19</c:f>
              <c:strCache>
                <c:ptCount val="8"/>
                <c:pt idx="0">
                  <c:v>Elektro</c:v>
                </c:pt>
                <c:pt idx="1">
                  <c:v>Agrar</c:v>
                </c:pt>
                <c:pt idx="2">
                  <c:v>Chemie</c:v>
                </c:pt>
                <c:pt idx="3">
                  <c:v>Dienst-leistungen</c:v>
                </c:pt>
                <c:pt idx="4">
                  <c:v>Metall/Kfz/Mbau</c:v>
                </c:pt>
                <c:pt idx="5">
                  <c:v>Handel</c:v>
                </c:pt>
                <c:pt idx="6">
                  <c:v>Ernährung</c:v>
                </c:pt>
                <c:pt idx="7">
                  <c:v>Bau</c:v>
                </c:pt>
              </c:strCache>
            </c:strRef>
          </c:cat>
          <c:val>
            <c:numRef>
              <c:f>'S. 24r Erwartungen an Hausbank'!$N$12:$N$19</c:f>
              <c:numCache>
                <c:formatCode>General</c:formatCode>
                <c:ptCount val="8"/>
                <c:pt idx="0">
                  <c:v>28.3</c:v>
                </c:pt>
                <c:pt idx="1">
                  <c:v>39.299999999999997</c:v>
                </c:pt>
                <c:pt idx="2">
                  <c:v>32.5</c:v>
                </c:pt>
                <c:pt idx="3">
                  <c:v>24.9</c:v>
                </c:pt>
                <c:pt idx="4">
                  <c:v>26.7</c:v>
                </c:pt>
                <c:pt idx="5">
                  <c:v>26.3</c:v>
                </c:pt>
                <c:pt idx="6">
                  <c:v>32.4</c:v>
                </c:pt>
                <c:pt idx="7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4-4348-9F07-98687A58E55B}"/>
            </c:ext>
          </c:extLst>
        </c:ser>
        <c:ser>
          <c:idx val="6"/>
          <c:order val="1"/>
          <c:tx>
            <c:strRef>
              <c:f>'S. 24r Erwartungen an Hausbank'!$M$11</c:f>
              <c:strCache>
                <c:ptCount val="1"/>
                <c:pt idx="0">
                  <c:v>Persönliche Impulse des Beraters zu Finanzentscheidungen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rgbClr val="FFFFFF"/>
              </a:solidFill>
            </a:ln>
          </c:spPr>
          <c:invertIfNegative val="0"/>
          <c:cat>
            <c:strRef>
              <c:f>'S. 24r Erwartungen an Hausbank'!$H$12:$H$19</c:f>
              <c:strCache>
                <c:ptCount val="8"/>
                <c:pt idx="0">
                  <c:v>Elektro</c:v>
                </c:pt>
                <c:pt idx="1">
                  <c:v>Agrar</c:v>
                </c:pt>
                <c:pt idx="2">
                  <c:v>Chemie</c:v>
                </c:pt>
                <c:pt idx="3">
                  <c:v>Dienst-leistungen</c:v>
                </c:pt>
                <c:pt idx="4">
                  <c:v>Metall/Kfz/Mbau</c:v>
                </c:pt>
                <c:pt idx="5">
                  <c:v>Handel</c:v>
                </c:pt>
                <c:pt idx="6">
                  <c:v>Ernährung</c:v>
                </c:pt>
                <c:pt idx="7">
                  <c:v>Bau</c:v>
                </c:pt>
              </c:strCache>
            </c:strRef>
          </c:cat>
          <c:val>
            <c:numRef>
              <c:f>'S. 24r Erwartungen an Hausbank'!$M$12:$M$19</c:f>
              <c:numCache>
                <c:formatCode>General</c:formatCode>
                <c:ptCount val="8"/>
                <c:pt idx="0">
                  <c:v>56.7</c:v>
                </c:pt>
                <c:pt idx="1">
                  <c:v>58.4</c:v>
                </c:pt>
                <c:pt idx="2">
                  <c:v>59.2</c:v>
                </c:pt>
                <c:pt idx="3">
                  <c:v>58.3</c:v>
                </c:pt>
                <c:pt idx="4">
                  <c:v>63.5</c:v>
                </c:pt>
                <c:pt idx="5">
                  <c:v>58.6</c:v>
                </c:pt>
                <c:pt idx="6">
                  <c:v>61.1</c:v>
                </c:pt>
                <c:pt idx="7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4-4348-9F07-98687A58E55B}"/>
            </c:ext>
          </c:extLst>
        </c:ser>
        <c:ser>
          <c:idx val="2"/>
          <c:order val="2"/>
          <c:tx>
            <c:strRef>
              <c:f>'S. 24r Erwartungen an Hausbank'!$L$11</c:f>
              <c:strCache>
                <c:ptCount val="1"/>
                <c:pt idx="0">
                  <c:v>Anbindung an bereits genutzte digitale Plattformen</c:v>
                </c:pt>
              </c:strCache>
            </c:strRef>
          </c:tx>
          <c:spPr>
            <a:solidFill>
              <a:srgbClr val="E6460F"/>
            </a:solidFill>
            <a:ln w="952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24r Erwartungen an Hausbank'!$H$12:$H$19</c:f>
              <c:strCache>
                <c:ptCount val="8"/>
                <c:pt idx="0">
                  <c:v>Elektro</c:v>
                </c:pt>
                <c:pt idx="1">
                  <c:v>Agrar</c:v>
                </c:pt>
                <c:pt idx="2">
                  <c:v>Chemie</c:v>
                </c:pt>
                <c:pt idx="3">
                  <c:v>Dienst-leistungen</c:v>
                </c:pt>
                <c:pt idx="4">
                  <c:v>Metall/Kfz/Mbau</c:v>
                </c:pt>
                <c:pt idx="5">
                  <c:v>Handel</c:v>
                </c:pt>
                <c:pt idx="6">
                  <c:v>Ernährung</c:v>
                </c:pt>
                <c:pt idx="7">
                  <c:v>Bau</c:v>
                </c:pt>
              </c:strCache>
            </c:strRef>
          </c:cat>
          <c:val>
            <c:numRef>
              <c:f>'S. 24r Erwartungen an Hausbank'!$L$12:$L$19</c:f>
              <c:numCache>
                <c:formatCode>General</c:formatCode>
                <c:ptCount val="8"/>
                <c:pt idx="0">
                  <c:v>55</c:v>
                </c:pt>
                <c:pt idx="1">
                  <c:v>51.7</c:v>
                </c:pt>
                <c:pt idx="2">
                  <c:v>53.3</c:v>
                </c:pt>
                <c:pt idx="3">
                  <c:v>69.900000000000006</c:v>
                </c:pt>
                <c:pt idx="4">
                  <c:v>59.3</c:v>
                </c:pt>
                <c:pt idx="5">
                  <c:v>70.3</c:v>
                </c:pt>
                <c:pt idx="6">
                  <c:v>64.8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34-4348-9F07-98687A58E55B}"/>
            </c:ext>
          </c:extLst>
        </c:ser>
        <c:ser>
          <c:idx val="3"/>
          <c:order val="3"/>
          <c:tx>
            <c:strRef>
              <c:f>'S. 24r Erwartungen an Hausbank'!$K$11</c:f>
              <c:strCache>
                <c:ptCount val="1"/>
                <c:pt idx="0">
                  <c:v>Digitale Plattform zur Online-Interaktion mit der Bank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 w="9525">
              <a:solidFill>
                <a:srgbClr val="FFFFFF"/>
              </a:solidFill>
            </a:ln>
          </c:spPr>
          <c:invertIfNegative val="0"/>
          <c:cat>
            <c:strRef>
              <c:f>'S. 24r Erwartungen an Hausbank'!$H$12:$H$19</c:f>
              <c:strCache>
                <c:ptCount val="8"/>
                <c:pt idx="0">
                  <c:v>Elektro</c:v>
                </c:pt>
                <c:pt idx="1">
                  <c:v>Agrar</c:v>
                </c:pt>
                <c:pt idx="2">
                  <c:v>Chemie</c:v>
                </c:pt>
                <c:pt idx="3">
                  <c:v>Dienst-leistungen</c:v>
                </c:pt>
                <c:pt idx="4">
                  <c:v>Metall/Kfz/Mbau</c:v>
                </c:pt>
                <c:pt idx="5">
                  <c:v>Handel</c:v>
                </c:pt>
                <c:pt idx="6">
                  <c:v>Ernährung</c:v>
                </c:pt>
                <c:pt idx="7">
                  <c:v>Bau</c:v>
                </c:pt>
              </c:strCache>
            </c:strRef>
          </c:cat>
          <c:val>
            <c:numRef>
              <c:f>'S. 24r Erwartungen an Hausbank'!$K$12:$K$19</c:f>
              <c:numCache>
                <c:formatCode>General</c:formatCode>
                <c:ptCount val="8"/>
                <c:pt idx="0">
                  <c:v>73.3</c:v>
                </c:pt>
                <c:pt idx="1">
                  <c:v>75.3</c:v>
                </c:pt>
                <c:pt idx="2">
                  <c:v>80.8</c:v>
                </c:pt>
                <c:pt idx="3">
                  <c:v>81.7</c:v>
                </c:pt>
                <c:pt idx="4">
                  <c:v>84.2</c:v>
                </c:pt>
                <c:pt idx="5">
                  <c:v>83.6</c:v>
                </c:pt>
                <c:pt idx="6">
                  <c:v>89.8</c:v>
                </c:pt>
                <c:pt idx="7">
                  <c:v>83.4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34-4348-9F07-98687A58E55B}"/>
            </c:ext>
          </c:extLst>
        </c:ser>
        <c:ser>
          <c:idx val="0"/>
          <c:order val="4"/>
          <c:tx>
            <c:strRef>
              <c:f>'S. 24r Erwartungen an Hausbank'!$I$11</c:f>
              <c:strCache>
                <c:ptCount val="1"/>
                <c:pt idx="0">
                  <c:v>Exzellentes Angebot und Qualität bei Basisprodukten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952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24r Erwartungen an Hausbank'!$H$12:$H$19</c:f>
              <c:strCache>
                <c:ptCount val="8"/>
                <c:pt idx="0">
                  <c:v>Elektro</c:v>
                </c:pt>
                <c:pt idx="1">
                  <c:v>Agrar</c:v>
                </c:pt>
                <c:pt idx="2">
                  <c:v>Chemie</c:v>
                </c:pt>
                <c:pt idx="3">
                  <c:v>Dienst-leistungen</c:v>
                </c:pt>
                <c:pt idx="4">
                  <c:v>Metall/Kfz/Mbau</c:v>
                </c:pt>
                <c:pt idx="5">
                  <c:v>Handel</c:v>
                </c:pt>
                <c:pt idx="6">
                  <c:v>Ernährung</c:v>
                </c:pt>
                <c:pt idx="7">
                  <c:v>Bau</c:v>
                </c:pt>
              </c:strCache>
            </c:strRef>
          </c:cat>
          <c:val>
            <c:numRef>
              <c:f>'S. 24r Erwartungen an Hausbank'!$I$12:$I$19</c:f>
              <c:numCache>
                <c:formatCode>General</c:formatCode>
                <c:ptCount val="8"/>
                <c:pt idx="0">
                  <c:v>81.7</c:v>
                </c:pt>
                <c:pt idx="1">
                  <c:v>87.6</c:v>
                </c:pt>
                <c:pt idx="2">
                  <c:v>80.8</c:v>
                </c:pt>
                <c:pt idx="3">
                  <c:v>84.1</c:v>
                </c:pt>
                <c:pt idx="4">
                  <c:v>86.3</c:v>
                </c:pt>
                <c:pt idx="5">
                  <c:v>84.9</c:v>
                </c:pt>
                <c:pt idx="6">
                  <c:v>82.4</c:v>
                </c:pt>
                <c:pt idx="7">
                  <c:v>86.6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34-4348-9F07-98687A58E55B}"/>
            </c:ext>
          </c:extLst>
        </c:ser>
        <c:ser>
          <c:idx val="1"/>
          <c:order val="5"/>
          <c:tx>
            <c:strRef>
              <c:f>'S. 24r Erwartungen an Hausbank'!$J$11</c:f>
              <c:strCache>
                <c:ptCount val="1"/>
                <c:pt idx="0">
                  <c:v>Günstige Preisgestaltung</c:v>
                </c:pt>
              </c:strCache>
            </c:strRef>
          </c:tx>
          <c:spPr>
            <a:solidFill>
              <a:srgbClr val="F08200"/>
            </a:solidFill>
            <a:ln w="952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'S. 24r Erwartungen an Hausbank'!$H$12:$H$19</c:f>
              <c:strCache>
                <c:ptCount val="8"/>
                <c:pt idx="0">
                  <c:v>Elektro</c:v>
                </c:pt>
                <c:pt idx="1">
                  <c:v>Agrar</c:v>
                </c:pt>
                <c:pt idx="2">
                  <c:v>Chemie</c:v>
                </c:pt>
                <c:pt idx="3">
                  <c:v>Dienst-leistungen</c:v>
                </c:pt>
                <c:pt idx="4">
                  <c:v>Metall/Kfz/Mbau</c:v>
                </c:pt>
                <c:pt idx="5">
                  <c:v>Handel</c:v>
                </c:pt>
                <c:pt idx="6">
                  <c:v>Ernährung</c:v>
                </c:pt>
                <c:pt idx="7">
                  <c:v>Bau</c:v>
                </c:pt>
              </c:strCache>
            </c:strRef>
          </c:cat>
          <c:val>
            <c:numRef>
              <c:f>'S. 24r Erwartungen an Hausbank'!$J$12:$J$19</c:f>
              <c:numCache>
                <c:formatCode>General</c:formatCode>
                <c:ptCount val="8"/>
                <c:pt idx="0">
                  <c:v>80</c:v>
                </c:pt>
                <c:pt idx="1">
                  <c:v>80.900000000000006</c:v>
                </c:pt>
                <c:pt idx="2">
                  <c:v>83.3</c:v>
                </c:pt>
                <c:pt idx="3">
                  <c:v>83.5</c:v>
                </c:pt>
                <c:pt idx="4">
                  <c:v>84.8</c:v>
                </c:pt>
                <c:pt idx="5">
                  <c:v>86.6</c:v>
                </c:pt>
                <c:pt idx="6">
                  <c:v>88</c:v>
                </c:pt>
                <c:pt idx="7">
                  <c:v>91.1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34-4348-9F07-98687A58E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994009856"/>
        <c:axId val="994011392"/>
      </c:barChart>
      <c:catAx>
        <c:axId val="994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011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94011392"/>
        <c:scaling>
          <c:orientation val="minMax"/>
          <c:max val="91.3"/>
          <c:min val="0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94009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023754606431775"/>
          <c:y val="0"/>
          <c:w val="0.3097624539356823"/>
          <c:h val="0.960317460317460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06252103102498E-2"/>
          <c:y val="5.2308691095591851E-2"/>
          <c:w val="0.82825331448953499"/>
          <c:h val="0.84413418287378383"/>
        </c:manualLayout>
      </c:layout>
      <c:barChart>
        <c:barDir val="col"/>
        <c:grouping val="clustered"/>
        <c:varyColors val="0"/>
        <c:ser>
          <c:idx val="0"/>
          <c:order val="0"/>
          <c:tx>
            <c:v>Unternehmenskredite (in Mrd. Euro, rechts)</c:v>
          </c:tx>
          <c:invertIfNegative val="0"/>
          <c:cat>
            <c:strRef>
              <c:f>'S. 25 Finanzierungsbedarf'!$G$3:$V$3</c:f>
              <c:strCache>
                <c:ptCount val="16"/>
                <c:pt idx="0">
                  <c:v>F12</c:v>
                </c:pt>
                <c:pt idx="1">
                  <c:v>H12</c:v>
                </c:pt>
                <c:pt idx="2">
                  <c:v>F13</c:v>
                </c:pt>
                <c:pt idx="3">
                  <c:v>H13</c:v>
                </c:pt>
                <c:pt idx="4">
                  <c:v>F14</c:v>
                </c:pt>
                <c:pt idx="5">
                  <c:v>H14</c:v>
                </c:pt>
                <c:pt idx="6">
                  <c:v>F15</c:v>
                </c:pt>
                <c:pt idx="7">
                  <c:v>H15</c:v>
                </c:pt>
                <c:pt idx="8">
                  <c:v>F16</c:v>
                </c:pt>
                <c:pt idx="9">
                  <c:v>H16</c:v>
                </c:pt>
                <c:pt idx="10">
                  <c:v>F17</c:v>
                </c:pt>
                <c:pt idx="11">
                  <c:v>H17</c:v>
                </c:pt>
                <c:pt idx="12">
                  <c:v>F18</c:v>
                </c:pt>
                <c:pt idx="13">
                  <c:v>H18</c:v>
                </c:pt>
                <c:pt idx="14">
                  <c:v>F19</c:v>
                </c:pt>
                <c:pt idx="15">
                  <c:v>H19</c:v>
                </c:pt>
              </c:strCache>
            </c:strRef>
          </c:cat>
          <c:val>
            <c:numRef>
              <c:f>'S. 25 Finanzierungsbedarf'!$G$5:$V$5</c:f>
              <c:numCache>
                <c:formatCode>General</c:formatCode>
                <c:ptCount val="16"/>
                <c:pt idx="0">
                  <c:v>796.12199999999996</c:v>
                </c:pt>
                <c:pt idx="1">
                  <c:v>802.30499999999995</c:v>
                </c:pt>
                <c:pt idx="2">
                  <c:v>798.05600000000004</c:v>
                </c:pt>
                <c:pt idx="3">
                  <c:v>789.61900000000003</c:v>
                </c:pt>
                <c:pt idx="4">
                  <c:v>788.70399999999995</c:v>
                </c:pt>
                <c:pt idx="5">
                  <c:v>793.65800000000002</c:v>
                </c:pt>
                <c:pt idx="6">
                  <c:v>785.55399999999997</c:v>
                </c:pt>
                <c:pt idx="7">
                  <c:v>784.91200000000003</c:v>
                </c:pt>
                <c:pt idx="8">
                  <c:v>799.76400000000001</c:v>
                </c:pt>
                <c:pt idx="9">
                  <c:v>803.59400000000005</c:v>
                </c:pt>
                <c:pt idx="10">
                  <c:v>819.63099999999997</c:v>
                </c:pt>
                <c:pt idx="11">
                  <c:v>836.36400000000003</c:v>
                </c:pt>
                <c:pt idx="12">
                  <c:v>863.7</c:v>
                </c:pt>
                <c:pt idx="13">
                  <c:v>889.30000000000007</c:v>
                </c:pt>
                <c:pt idx="14">
                  <c:v>916.60000000000014</c:v>
                </c:pt>
                <c:pt idx="15">
                  <c:v>940.80500000000006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E-4510-93CA-FC02E052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720448"/>
        <c:axId val="763710464"/>
      </c:barChart>
      <c:lineChart>
        <c:grouping val="standard"/>
        <c:varyColors val="0"/>
        <c:ser>
          <c:idx val="1"/>
          <c:order val="1"/>
          <c:tx>
            <c:v>Finanzierungsbedarf (in Prozent, links)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'S. 25 Finanzierungsbedarf'!$G$3:$V$3</c:f>
              <c:strCache>
                <c:ptCount val="16"/>
                <c:pt idx="0">
                  <c:v>F12</c:v>
                </c:pt>
                <c:pt idx="1">
                  <c:v>H12</c:v>
                </c:pt>
                <c:pt idx="2">
                  <c:v>F13</c:v>
                </c:pt>
                <c:pt idx="3">
                  <c:v>H13</c:v>
                </c:pt>
                <c:pt idx="4">
                  <c:v>F14</c:v>
                </c:pt>
                <c:pt idx="5">
                  <c:v>H14</c:v>
                </c:pt>
                <c:pt idx="6">
                  <c:v>F15</c:v>
                </c:pt>
                <c:pt idx="7">
                  <c:v>H15</c:v>
                </c:pt>
                <c:pt idx="8">
                  <c:v>F16</c:v>
                </c:pt>
                <c:pt idx="9">
                  <c:v>H16</c:v>
                </c:pt>
                <c:pt idx="10">
                  <c:v>F17</c:v>
                </c:pt>
                <c:pt idx="11">
                  <c:v>H17</c:v>
                </c:pt>
                <c:pt idx="12">
                  <c:v>F18</c:v>
                </c:pt>
                <c:pt idx="13">
                  <c:v>H18</c:v>
                </c:pt>
                <c:pt idx="14">
                  <c:v>F19</c:v>
                </c:pt>
                <c:pt idx="15">
                  <c:v>H19</c:v>
                </c:pt>
              </c:strCache>
            </c:strRef>
          </c:cat>
          <c:val>
            <c:numRef>
              <c:f>'S. 25 Finanzierungsbedarf'!$G$4:$V$4</c:f>
              <c:numCache>
                <c:formatCode>General</c:formatCode>
                <c:ptCount val="16"/>
                <c:pt idx="0">
                  <c:v>27.9</c:v>
                </c:pt>
                <c:pt idx="1">
                  <c:v>25.1</c:v>
                </c:pt>
                <c:pt idx="2">
                  <c:v>24.2</c:v>
                </c:pt>
                <c:pt idx="3">
                  <c:v>23.9</c:v>
                </c:pt>
                <c:pt idx="4">
                  <c:v>23.1</c:v>
                </c:pt>
                <c:pt idx="5">
                  <c:v>21</c:v>
                </c:pt>
                <c:pt idx="6">
                  <c:v>22.8</c:v>
                </c:pt>
                <c:pt idx="7">
                  <c:v>23</c:v>
                </c:pt>
                <c:pt idx="8">
                  <c:v>17.399999999999999</c:v>
                </c:pt>
                <c:pt idx="9">
                  <c:v>20.2</c:v>
                </c:pt>
                <c:pt idx="10">
                  <c:v>21.2</c:v>
                </c:pt>
                <c:pt idx="11">
                  <c:v>21.8</c:v>
                </c:pt>
                <c:pt idx="12">
                  <c:v>18.899999999999999</c:v>
                </c:pt>
                <c:pt idx="13">
                  <c:v>20.399999999999999</c:v>
                </c:pt>
                <c:pt idx="14">
                  <c:v>20.2</c:v>
                </c:pt>
                <c:pt idx="1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E-4510-93CA-FC02E052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07392"/>
        <c:axId val="763708928"/>
      </c:lineChart>
      <c:catAx>
        <c:axId val="763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763708928"/>
        <c:crosses val="autoZero"/>
        <c:auto val="1"/>
        <c:lblAlgn val="ctr"/>
        <c:lblOffset val="100"/>
        <c:tickLblSkip val="1"/>
        <c:noMultiLvlLbl val="0"/>
      </c:catAx>
      <c:valAx>
        <c:axId val="763708928"/>
        <c:scaling>
          <c:orientation val="minMax"/>
          <c:max val="4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763707392"/>
        <c:crosses val="autoZero"/>
        <c:crossBetween val="between"/>
      </c:valAx>
      <c:valAx>
        <c:axId val="763710464"/>
        <c:scaling>
          <c:orientation val="minMax"/>
          <c:max val="950"/>
          <c:min val="75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763720448"/>
        <c:crosses val="max"/>
        <c:crossBetween val="between"/>
        <c:majorUnit val="25"/>
      </c:valAx>
      <c:catAx>
        <c:axId val="76372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63710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5384615384615385"/>
          <c:y val="5.1242499281229426E-2"/>
          <c:w val="0.72649572649572647"/>
          <c:h val="0.1059951958302032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64261168384883E-2"/>
          <c:y val="8.0247302420530769E-2"/>
          <c:w val="0.95532754282003407"/>
          <c:h val="0.6469163021289006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'S. 25 Finanzierungsbedarf'!$L$62</c:f>
              <c:strCache>
                <c:ptCount val="1"/>
                <c:pt idx="0">
                  <c:v>Bankkredite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DCF-45BF-9602-00A20275D6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DCF-45BF-9602-00A20275D6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DCF-45BF-9602-00A20275D69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DCF-45BF-9602-00A20275D69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DCF-45BF-9602-00A20275D6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DCF-45BF-9602-00A20275D69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DCF-45BF-9602-00A20275D69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DCF-45BF-9602-00A20275D69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DCF-45BF-9602-00A20275D69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DCF-45BF-9602-00A20275D69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DCF-45BF-9602-00A20275D69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DCF-45BF-9602-00A20275D69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FDCF-45BF-9602-00A20275D69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FDCF-45BF-9602-00A20275D69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FDCF-45BF-9602-00A20275D69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FDCF-45BF-9602-00A20275D69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FDCF-45BF-9602-00A20275D69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FDCF-45BF-9602-00A20275D69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FDCF-45BF-9602-00A20275D69C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FDCF-45BF-9602-00A20275D69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FDCF-45BF-9602-00A20275D69C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FDCF-45BF-9602-00A20275D69C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FDCF-45BF-9602-00A20275D69C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FDCF-45BF-9602-00A20275D69C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FDCF-45BF-9602-00A20275D69C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2-FDCF-45BF-9602-00A20275D69C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FDCF-45BF-9602-00A20275D69C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FDCF-45BF-9602-00A20275D69C}"/>
              </c:ext>
            </c:extLst>
          </c:dPt>
          <c:dPt>
            <c:idx val="3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8-FDCF-45BF-9602-00A20275D69C}"/>
              </c:ext>
            </c:extLst>
          </c:dPt>
          <c:dPt>
            <c:idx val="3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A-FDCF-45BF-9602-00A20275D69C}"/>
              </c:ext>
            </c:extLst>
          </c:dPt>
          <c:dPt>
            <c:idx val="3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C-FDCF-45BF-9602-00A20275D69C}"/>
              </c:ext>
            </c:extLst>
          </c:dPt>
          <c:dPt>
            <c:idx val="3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E-FDCF-45BF-9602-00A20275D69C}"/>
              </c:ext>
            </c:extLst>
          </c:dPt>
          <c:dPt>
            <c:idx val="3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0-FDCF-45BF-9602-00A20275D69C}"/>
              </c:ext>
            </c:extLst>
          </c:dPt>
          <c:dPt>
            <c:idx val="3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2-FDCF-45BF-9602-00A20275D69C}"/>
              </c:ext>
            </c:extLst>
          </c:dPt>
          <c:dPt>
            <c:idx val="3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4-FDCF-45BF-9602-00A20275D69C}"/>
              </c:ext>
            </c:extLst>
          </c:dPt>
          <c:dPt>
            <c:idx val="4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6-FDCF-45BF-9602-00A20275D69C}"/>
              </c:ext>
            </c:extLst>
          </c:dPt>
          <c:dPt>
            <c:idx val="4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FDCF-45BF-9602-00A20275D69C}"/>
              </c:ext>
            </c:extLst>
          </c:dPt>
          <c:dPt>
            <c:idx val="4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FDCF-45BF-9602-00A20275D69C}"/>
              </c:ext>
            </c:extLst>
          </c:dPt>
          <c:dPt>
            <c:idx val="4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FDCF-45BF-9602-00A20275D69C}"/>
              </c:ext>
            </c:extLst>
          </c:dPt>
          <c:dPt>
            <c:idx val="4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FDCF-45BF-9602-00A20275D69C}"/>
              </c:ext>
            </c:extLst>
          </c:dPt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FDCF-45BF-9602-00A20275D69C}"/>
              </c:ext>
            </c:extLst>
          </c:dPt>
          <c:dPt>
            <c:idx val="4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2-FDCF-45BF-9602-00A20275D69C}"/>
              </c:ext>
            </c:extLst>
          </c:dPt>
          <c:dLbls>
            <c:dLbl>
              <c:idx val="0"/>
              <c:layout>
                <c:manualLayout>
                  <c:x val="0"/>
                  <c:y val="9.876543209876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DCF-45BF-9602-00A20275D69C}"/>
                </c:ext>
              </c:extLst>
            </c:dLbl>
            <c:dLbl>
              <c:idx val="1"/>
              <c:layout>
                <c:manualLayout>
                  <c:x val="-3.150020884458555E-17"/>
                  <c:y val="1.48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DCF-45BF-9602-00A20275D69C}"/>
                </c:ext>
              </c:extLst>
            </c:dLbl>
            <c:dLbl>
              <c:idx val="3"/>
              <c:layout>
                <c:manualLayout>
                  <c:x val="0"/>
                  <c:y val="1.48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DCF-45BF-9602-00A20275D69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25 Finanzierungsbedarf'!$M$61:$T$61</c:f>
              <c:strCache>
                <c:ptCount val="8"/>
                <c:pt idx="0">
                  <c:v>Agrar-
wirtschaft</c:v>
                </c:pt>
                <c:pt idx="1">
                  <c:v>Handel</c:v>
                </c:pt>
                <c:pt idx="2">
                  <c:v>Metall/Stahl/
Kfz/MBau</c:v>
                </c:pt>
                <c:pt idx="3">
                  <c:v>Ernährung/
Tabak</c:v>
                </c:pt>
                <c:pt idx="4">
                  <c:v>Chemie/
Kunststoff</c:v>
                </c:pt>
                <c:pt idx="5">
                  <c:v>Dienst-
leistungen</c:v>
                </c:pt>
                <c:pt idx="6">
                  <c:v>Baugewerbe</c:v>
                </c:pt>
                <c:pt idx="7">
                  <c:v>Elektro</c:v>
                </c:pt>
              </c:strCache>
            </c:strRef>
          </c:cat>
          <c:val>
            <c:numRef>
              <c:f>'S. 25 Finanzierungsbedarf'!$M$62:$T$62</c:f>
              <c:numCache>
                <c:formatCode>General</c:formatCode>
                <c:ptCount val="8"/>
                <c:pt idx="0">
                  <c:v>88.9</c:v>
                </c:pt>
                <c:pt idx="1">
                  <c:v>87.5</c:v>
                </c:pt>
                <c:pt idx="2">
                  <c:v>87.1</c:v>
                </c:pt>
                <c:pt idx="3">
                  <c:v>85.7</c:v>
                </c:pt>
                <c:pt idx="4">
                  <c:v>84.6</c:v>
                </c:pt>
                <c:pt idx="5">
                  <c:v>83.3</c:v>
                </c:pt>
                <c:pt idx="6">
                  <c:v>81.8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FDCF-45BF-9602-00A20275D69C}"/>
            </c:ext>
          </c:extLst>
        </c:ser>
        <c:ser>
          <c:idx val="2"/>
          <c:order val="1"/>
          <c:tx>
            <c:strRef>
              <c:f>'S. 25 Finanzierungsbedarf'!$L$63</c:f>
              <c:strCache>
                <c:ptCount val="1"/>
                <c:pt idx="0">
                  <c:v>Innenfinanzierung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FFFFFF"/>
              </a:solidFill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25 Finanzierungsbedarf'!$M$61:$T$61</c:f>
              <c:strCache>
                <c:ptCount val="8"/>
                <c:pt idx="0">
                  <c:v>Agrar-
wirtschaft</c:v>
                </c:pt>
                <c:pt idx="1">
                  <c:v>Handel</c:v>
                </c:pt>
                <c:pt idx="2">
                  <c:v>Metall/Stahl/
Kfz/MBau</c:v>
                </c:pt>
                <c:pt idx="3">
                  <c:v>Ernährung/
Tabak</c:v>
                </c:pt>
                <c:pt idx="4">
                  <c:v>Chemie/
Kunststoff</c:v>
                </c:pt>
                <c:pt idx="5">
                  <c:v>Dienst-
leistungen</c:v>
                </c:pt>
                <c:pt idx="6">
                  <c:v>Baugewerbe</c:v>
                </c:pt>
                <c:pt idx="7">
                  <c:v>Elektro</c:v>
                </c:pt>
              </c:strCache>
            </c:strRef>
          </c:cat>
          <c:val>
            <c:numRef>
              <c:f>'S. 25 Finanzierungsbedarf'!$M$63:$T$63</c:f>
              <c:numCache>
                <c:formatCode>General</c:formatCode>
                <c:ptCount val="8"/>
                <c:pt idx="0">
                  <c:v>44.4</c:v>
                </c:pt>
                <c:pt idx="1">
                  <c:v>45</c:v>
                </c:pt>
                <c:pt idx="2">
                  <c:v>50</c:v>
                </c:pt>
                <c:pt idx="3">
                  <c:v>52.4</c:v>
                </c:pt>
                <c:pt idx="4">
                  <c:v>38.5</c:v>
                </c:pt>
                <c:pt idx="5">
                  <c:v>48.7</c:v>
                </c:pt>
                <c:pt idx="6">
                  <c:v>48.5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4-FDCF-45BF-9602-00A20275D69C}"/>
            </c:ext>
          </c:extLst>
        </c:ser>
        <c:ser>
          <c:idx val="0"/>
          <c:order val="2"/>
          <c:tx>
            <c:strRef>
              <c:f>'S. 25 Finanzierungsbedarf'!$L$64</c:f>
              <c:strCache>
                <c:ptCount val="1"/>
                <c:pt idx="0">
                  <c:v>Beteiligungskapital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chemeClr val="bg2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6-FDCF-45BF-9602-00A20275D69C}"/>
              </c:ext>
            </c:extLst>
          </c:dPt>
          <c:dPt>
            <c:idx val="1"/>
            <c:invertIfNegative val="0"/>
            <c:bubble3D val="0"/>
            <c:spPr>
              <a:solidFill>
                <a:srgbClr val="ABABAB"/>
              </a:solidFill>
              <a:ln w="12700">
                <a:solidFill>
                  <a:schemeClr val="bg2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57-FDCF-45BF-9602-00A20275D6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8-FDCF-45BF-9602-00A20275D6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9-FDCF-45BF-9602-00A20275D6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A-FDCF-45BF-9602-00A20275D69C}"/>
              </c:ext>
            </c:extLst>
          </c:dPt>
          <c:dLbls>
            <c:dLbl>
              <c:idx val="0"/>
              <c:layout>
                <c:manualLayout>
                  <c:x val="0"/>
                  <c:y val="1.48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DCF-45BF-9602-00A20275D69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25 Finanzierungsbedarf'!$M$61:$T$61</c:f>
              <c:strCache>
                <c:ptCount val="8"/>
                <c:pt idx="0">
                  <c:v>Agrar-
wirtschaft</c:v>
                </c:pt>
                <c:pt idx="1">
                  <c:v>Handel</c:v>
                </c:pt>
                <c:pt idx="2">
                  <c:v>Metall/Stahl/
Kfz/MBau</c:v>
                </c:pt>
                <c:pt idx="3">
                  <c:v>Ernährung/
Tabak</c:v>
                </c:pt>
                <c:pt idx="4">
                  <c:v>Chemie/
Kunststoff</c:v>
                </c:pt>
                <c:pt idx="5">
                  <c:v>Dienst-
leistungen</c:v>
                </c:pt>
                <c:pt idx="6">
                  <c:v>Baugewerbe</c:v>
                </c:pt>
                <c:pt idx="7">
                  <c:v>Elektro</c:v>
                </c:pt>
              </c:strCache>
            </c:strRef>
          </c:cat>
          <c:val>
            <c:numRef>
              <c:f>'S. 25 Finanzierungsbedarf'!$M$64:$T$64</c:f>
              <c:numCache>
                <c:formatCode>General</c:formatCode>
                <c:ptCount val="8"/>
                <c:pt idx="0">
                  <c:v>7.4</c:v>
                </c:pt>
                <c:pt idx="1">
                  <c:v>0.4</c:v>
                </c:pt>
                <c:pt idx="2">
                  <c:v>11.4</c:v>
                </c:pt>
                <c:pt idx="3">
                  <c:v>4.8</c:v>
                </c:pt>
                <c:pt idx="4">
                  <c:v>11.5</c:v>
                </c:pt>
                <c:pt idx="5">
                  <c:v>9</c:v>
                </c:pt>
                <c:pt idx="6">
                  <c:v>3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B-FDCF-45BF-9602-00A20275D69C}"/>
            </c:ext>
          </c:extLst>
        </c:ser>
        <c:ser>
          <c:idx val="1"/>
          <c:order val="3"/>
          <c:tx>
            <c:strRef>
              <c:f>'S. 25 Finanzierungsbedarf'!$L$65</c:f>
              <c:strCache>
                <c:ptCount val="1"/>
                <c:pt idx="0">
                  <c:v>Kapitalmarkt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chemeClr val="bg2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D-FDCF-45BF-9602-00A20275D69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E-FDCF-45BF-9602-00A20275D69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F-FDCF-45BF-9602-00A20275D6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0-FDCF-45BF-9602-00A20275D6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1-FDCF-45BF-9602-00A20275D69C}"/>
              </c:ext>
            </c:extLst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6-3BA9-4958-B87C-89C4D0ED2B6C}"/>
              </c:ext>
            </c:extLst>
          </c:dPt>
          <c:dLbls>
            <c:dLbl>
              <c:idx val="0"/>
              <c:layout>
                <c:manualLayout>
                  <c:x val="0"/>
                  <c:y val="1.4814814814814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DCF-45BF-9602-00A20275D69C}"/>
                </c:ext>
              </c:extLst>
            </c:dLbl>
            <c:dLbl>
              <c:idx val="3"/>
              <c:layout>
                <c:manualLayout>
                  <c:x val="0"/>
                  <c:y val="1.975308641975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DCF-45BF-9602-00A20275D69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latin typeface="Arial" pitchFamily="34" charset="0"/>
                    <a:cs typeface="Arial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'S. 25 Finanzierungsbedarf'!$M$61:$T$61</c:f>
              <c:strCache>
                <c:ptCount val="8"/>
                <c:pt idx="0">
                  <c:v>Agrar-
wirtschaft</c:v>
                </c:pt>
                <c:pt idx="1">
                  <c:v>Handel</c:v>
                </c:pt>
                <c:pt idx="2">
                  <c:v>Metall/Stahl/
Kfz/MBau</c:v>
                </c:pt>
                <c:pt idx="3">
                  <c:v>Ernährung/
Tabak</c:v>
                </c:pt>
                <c:pt idx="4">
                  <c:v>Chemie/
Kunststoff</c:v>
                </c:pt>
                <c:pt idx="5">
                  <c:v>Dienst-
leistungen</c:v>
                </c:pt>
                <c:pt idx="6">
                  <c:v>Baugewerbe</c:v>
                </c:pt>
                <c:pt idx="7">
                  <c:v>Elektro</c:v>
                </c:pt>
              </c:strCache>
            </c:strRef>
          </c:cat>
          <c:val>
            <c:numRef>
              <c:f>'S. 25 Finanzierungsbedarf'!$M$65:$T$65</c:f>
              <c:numCache>
                <c:formatCode>General</c:formatCode>
                <c:ptCount val="8"/>
                <c:pt idx="0">
                  <c:v>3.7</c:v>
                </c:pt>
                <c:pt idx="1">
                  <c:v>2.5</c:v>
                </c:pt>
                <c:pt idx="2">
                  <c:v>2.9</c:v>
                </c:pt>
                <c:pt idx="3">
                  <c:v>4.8</c:v>
                </c:pt>
                <c:pt idx="4">
                  <c:v>3.8</c:v>
                </c:pt>
                <c:pt idx="5">
                  <c:v>5.0999999999999996</c:v>
                </c:pt>
                <c:pt idx="6">
                  <c:v>0.4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2-FDCF-45BF-9602-00A20275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752500736"/>
        <c:axId val="752502272"/>
      </c:barChart>
      <c:catAx>
        <c:axId val="7525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noFill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2502272"/>
        <c:crosses val="autoZero"/>
        <c:auto val="1"/>
        <c:lblAlgn val="ctr"/>
        <c:lblOffset val="100"/>
        <c:noMultiLvlLbl val="0"/>
      </c:catAx>
      <c:valAx>
        <c:axId val="752502272"/>
        <c:scaling>
          <c:orientation val="minMax"/>
          <c:max val="110"/>
          <c:min val="0"/>
        </c:scaling>
        <c:delete val="1"/>
        <c:axPos val="l"/>
        <c:numFmt formatCode="#,##0_ ;\-#,##0\ " sourceLinked="0"/>
        <c:majorTickMark val="out"/>
        <c:minorTickMark val="none"/>
        <c:tickLblPos val="nextTo"/>
        <c:crossAx val="7525007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9.9552723435343785E-2"/>
          <c:y val="4.4444444444444446E-2"/>
          <c:w val="0.9004472765646564"/>
          <c:h val="7.3311558277437544E-2"/>
        </c:manualLayout>
      </c:layout>
      <c:overlay val="0"/>
      <c:txPr>
        <a:bodyPr/>
        <a:lstStyle/>
        <a:p>
          <a:pPr>
            <a:defRPr sz="800">
              <a:latin typeface="Arial" pitchFamily="34" charset="0"/>
              <a:cs typeface="Arial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19991724372938"/>
          <c:y val="4.535343008594514E-2"/>
          <c:w val="0.85514812966771736"/>
          <c:h val="0.86559267407750506"/>
        </c:manualLayout>
      </c:layout>
      <c:lineChart>
        <c:grouping val="standard"/>
        <c:varyColors val="0"/>
        <c:ser>
          <c:idx val="0"/>
          <c:order val="0"/>
          <c:tx>
            <c:strRef>
              <c:f>'S. 27 und 28 Bilanzqualität'!$A$22</c:f>
              <c:strCache>
                <c:ptCount val="1"/>
                <c:pt idx="0">
                  <c:v>Eigenkapitalquote</c:v>
                </c:pt>
              </c:strCache>
            </c:strRef>
          </c:tx>
          <c:dPt>
            <c:idx val="9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0-4B78-9883-BCD907DFD07E}"/>
              </c:ext>
            </c:extLst>
          </c:dPt>
          <c:dPt>
            <c:idx val="1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2D10-4B78-9883-BCD907DFD07E}"/>
              </c:ext>
            </c:extLst>
          </c:dPt>
          <c:dPt>
            <c:idx val="11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10-4B78-9883-BCD907DFD07E}"/>
              </c:ext>
            </c:extLst>
          </c:dPt>
          <c:dPt>
            <c:idx val="12"/>
            <c:bubble3D val="0"/>
            <c:spPr>
              <a:ln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E-4351-474B-ABEF-929EAB0BD5D8}"/>
              </c:ext>
            </c:extLst>
          </c:dPt>
          <c:cat>
            <c:numRef>
              <c:f>'S. 27 und 28 Bilanzqualität'!$G$21:$S$21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'S. 27 und 28 Bilanzqualität'!$G$22:$S$22</c:f>
              <c:numCache>
                <c:formatCode>0.0</c:formatCode>
                <c:ptCount val="13"/>
                <c:pt idx="0">
                  <c:v>112.8</c:v>
                </c:pt>
                <c:pt idx="1">
                  <c:v>119.9</c:v>
                </c:pt>
                <c:pt idx="2">
                  <c:v>127.1</c:v>
                </c:pt>
                <c:pt idx="3">
                  <c:v>136.30000000000001</c:v>
                </c:pt>
                <c:pt idx="4">
                  <c:v>144.9</c:v>
                </c:pt>
                <c:pt idx="5">
                  <c:v>149.9</c:v>
                </c:pt>
                <c:pt idx="6">
                  <c:v>157</c:v>
                </c:pt>
                <c:pt idx="7">
                  <c:v>166.3</c:v>
                </c:pt>
                <c:pt idx="8">
                  <c:v>178.4</c:v>
                </c:pt>
                <c:pt idx="9">
                  <c:v>185.6</c:v>
                </c:pt>
                <c:pt idx="10">
                  <c:v>191.3</c:v>
                </c:pt>
                <c:pt idx="11">
                  <c:v>192.7</c:v>
                </c:pt>
                <c:pt idx="12">
                  <c:v>198.4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10-4B78-9883-BCD907DFD07E}"/>
            </c:ext>
          </c:extLst>
        </c:ser>
        <c:ser>
          <c:idx val="1"/>
          <c:order val="1"/>
          <c:tx>
            <c:strRef>
              <c:f>'S. 27 und 28 Bilanzqualität'!$A$23</c:f>
              <c:strCache>
                <c:ptCount val="1"/>
                <c:pt idx="0">
                  <c:v>Gesamtkapitalrentabilität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9"/>
            <c:bubble3D val="0"/>
            <c:spPr>
              <a:ln>
                <a:solidFill>
                  <a:schemeClr val="accent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2D10-4B78-9883-BCD907DFD07E}"/>
              </c:ext>
            </c:extLst>
          </c:dPt>
          <c:dPt>
            <c:idx val="10"/>
            <c:bubble3D val="0"/>
            <c:spPr>
              <a:ln>
                <a:solidFill>
                  <a:schemeClr val="accent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2D10-4B78-9883-BCD907DFD07E}"/>
              </c:ext>
            </c:extLst>
          </c:dPt>
          <c:dPt>
            <c:idx val="11"/>
            <c:bubble3D val="0"/>
            <c:spPr>
              <a:ln>
                <a:solidFill>
                  <a:schemeClr val="accent3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2D10-4B78-9883-BCD907DFD07E}"/>
              </c:ext>
            </c:extLst>
          </c:dPt>
          <c:dPt>
            <c:idx val="12"/>
            <c:bubble3D val="0"/>
            <c:spPr>
              <a:ln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20-4351-474B-ABEF-929EAB0BD5D8}"/>
              </c:ext>
            </c:extLst>
          </c:dPt>
          <c:cat>
            <c:numRef>
              <c:f>'S. 27 und 28 Bilanzqualität'!$G$21:$S$21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'S. 27 und 28 Bilanzqualität'!$G$23:$S$23</c:f>
              <c:numCache>
                <c:formatCode>0.0</c:formatCode>
                <c:ptCount val="13"/>
                <c:pt idx="0">
                  <c:v>117.7</c:v>
                </c:pt>
                <c:pt idx="1">
                  <c:v>103.4</c:v>
                </c:pt>
                <c:pt idx="2">
                  <c:v>110.5</c:v>
                </c:pt>
                <c:pt idx="3">
                  <c:v>101.3</c:v>
                </c:pt>
                <c:pt idx="4">
                  <c:v>107.5</c:v>
                </c:pt>
                <c:pt idx="5">
                  <c:v>114.6</c:v>
                </c:pt>
                <c:pt idx="6">
                  <c:v>104.4</c:v>
                </c:pt>
                <c:pt idx="7">
                  <c:v>102.4</c:v>
                </c:pt>
                <c:pt idx="8">
                  <c:v>105.4</c:v>
                </c:pt>
                <c:pt idx="9">
                  <c:v>108.5</c:v>
                </c:pt>
                <c:pt idx="10">
                  <c:v>109.5</c:v>
                </c:pt>
                <c:pt idx="11">
                  <c:v>101.3</c:v>
                </c:pt>
                <c:pt idx="12">
                  <c:v>103.4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10-4B78-9883-BCD907DFD07E}"/>
            </c:ext>
          </c:extLst>
        </c:ser>
        <c:ser>
          <c:idx val="2"/>
          <c:order val="2"/>
          <c:tx>
            <c:strRef>
              <c:f>'S. 27 und 28 Bilanzqualität'!$A$24</c:f>
              <c:strCache>
                <c:ptCount val="1"/>
                <c:pt idx="0">
                  <c:v>Gesamtkapitalumschlag</c:v>
                </c:pt>
              </c:strCache>
            </c:strRef>
          </c:tx>
          <c:spPr>
            <a:ln>
              <a:solidFill>
                <a:srgbClr val="E6460F"/>
              </a:solidFill>
            </a:ln>
          </c:spPr>
          <c:marker>
            <c:spPr>
              <a:solidFill>
                <a:srgbClr val="E6460F"/>
              </a:solidFill>
              <a:ln>
                <a:solidFill>
                  <a:srgbClr val="E6460F"/>
                </a:solidFill>
              </a:ln>
            </c:spPr>
          </c:marker>
          <c:dPt>
            <c:idx val="9"/>
            <c:bubble3D val="0"/>
            <c:spPr>
              <a:ln>
                <a:solidFill>
                  <a:srgbClr val="E6460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10-4B78-9883-BCD907DFD07E}"/>
              </c:ext>
            </c:extLst>
          </c:dPt>
          <c:dPt>
            <c:idx val="10"/>
            <c:bubble3D val="0"/>
            <c:spPr>
              <a:ln>
                <a:solidFill>
                  <a:srgbClr val="E6460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2D10-4B78-9883-BCD907DFD07E}"/>
              </c:ext>
            </c:extLst>
          </c:dPt>
          <c:dPt>
            <c:idx val="11"/>
            <c:bubble3D val="0"/>
            <c:spPr>
              <a:ln>
                <a:solidFill>
                  <a:srgbClr val="E6460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D10-4B78-9883-BCD907DFD07E}"/>
              </c:ext>
            </c:extLst>
          </c:dPt>
          <c:dPt>
            <c:idx val="12"/>
            <c:bubble3D val="0"/>
            <c:spPr>
              <a:ln>
                <a:solidFill>
                  <a:srgbClr val="E6460F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21-4351-474B-ABEF-929EAB0BD5D8}"/>
              </c:ext>
            </c:extLst>
          </c:dPt>
          <c:cat>
            <c:numRef>
              <c:f>'S. 27 und 28 Bilanzqualität'!$G$21:$S$21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'S. 27 und 28 Bilanzqualität'!$G$24:$S$24</c:f>
              <c:numCache>
                <c:formatCode>0.0</c:formatCode>
                <c:ptCount val="13"/>
                <c:pt idx="0">
                  <c:v>107.7</c:v>
                </c:pt>
                <c:pt idx="1">
                  <c:v>102.9</c:v>
                </c:pt>
                <c:pt idx="2">
                  <c:v>106.6</c:v>
                </c:pt>
                <c:pt idx="3">
                  <c:v>100.8</c:v>
                </c:pt>
                <c:pt idx="4">
                  <c:v>101.3</c:v>
                </c:pt>
                <c:pt idx="5">
                  <c:v>103.3</c:v>
                </c:pt>
                <c:pt idx="6">
                  <c:v>100</c:v>
                </c:pt>
                <c:pt idx="7">
                  <c:v>97.4</c:v>
                </c:pt>
                <c:pt idx="8">
                  <c:v>97.7</c:v>
                </c:pt>
                <c:pt idx="9">
                  <c:v>96.9</c:v>
                </c:pt>
                <c:pt idx="10">
                  <c:v>95.9</c:v>
                </c:pt>
                <c:pt idx="11">
                  <c:v>93.5</c:v>
                </c:pt>
                <c:pt idx="12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10-4B78-9883-BCD907DFD07E}"/>
            </c:ext>
          </c:extLst>
        </c:ser>
        <c:ser>
          <c:idx val="3"/>
          <c:order val="3"/>
          <c:tx>
            <c:strRef>
              <c:f>'S. 27 und 28 Bilanzqualität'!$A$25</c:f>
              <c:strCache>
                <c:ptCount val="1"/>
                <c:pt idx="0">
                  <c:v>Liquidität 2. Grades</c:v>
                </c:pt>
              </c:strCache>
            </c:strRef>
          </c:tx>
          <c:spPr>
            <a:ln>
              <a:solidFill>
                <a:schemeClr val="accent4">
                  <a:lumMod val="25000"/>
                  <a:lumOff val="75000"/>
                </a:schemeClr>
              </a:solidFill>
            </a:ln>
          </c:spPr>
          <c:marker>
            <c:spPr>
              <a:solidFill>
                <a:schemeClr val="accent4">
                  <a:lumMod val="25000"/>
                  <a:lumOff val="75000"/>
                </a:schemeClr>
              </a:solidFill>
              <a:ln>
                <a:solidFill>
                  <a:schemeClr val="accent4">
                    <a:lumMod val="25000"/>
                    <a:lumOff val="75000"/>
                  </a:schemeClr>
                </a:solidFill>
              </a:ln>
            </c:spPr>
          </c:marker>
          <c:dPt>
            <c:idx val="9"/>
            <c:bubble3D val="0"/>
            <c:spPr>
              <a:ln>
                <a:solidFill>
                  <a:schemeClr val="accent4">
                    <a:lumMod val="25000"/>
                    <a:lumOff val="7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D10-4B78-9883-BCD907DFD07E}"/>
              </c:ext>
            </c:extLst>
          </c:dPt>
          <c:dPt>
            <c:idx val="10"/>
            <c:bubble3D val="0"/>
            <c:spPr>
              <a:ln>
                <a:solidFill>
                  <a:schemeClr val="accent4">
                    <a:lumMod val="25000"/>
                    <a:lumOff val="7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2D10-4B78-9883-BCD907DFD07E}"/>
              </c:ext>
            </c:extLst>
          </c:dPt>
          <c:dPt>
            <c:idx val="11"/>
            <c:bubble3D val="0"/>
            <c:spPr>
              <a:ln>
                <a:solidFill>
                  <a:schemeClr val="accent4">
                    <a:lumMod val="25000"/>
                    <a:lumOff val="7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D10-4B78-9883-BCD907DFD07E}"/>
              </c:ext>
            </c:extLst>
          </c:dPt>
          <c:dPt>
            <c:idx val="12"/>
            <c:bubble3D val="0"/>
            <c:spPr>
              <a:ln>
                <a:solidFill>
                  <a:schemeClr val="accent4">
                    <a:lumMod val="25000"/>
                    <a:lumOff val="75000"/>
                  </a:schemeClr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22-4351-474B-ABEF-929EAB0BD5D8}"/>
              </c:ext>
            </c:extLst>
          </c:dPt>
          <c:cat>
            <c:numRef>
              <c:f>'S. 27 und 28 Bilanzqualität'!$G$21:$S$21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'S. 27 und 28 Bilanzqualität'!$G$25:$S$25</c:f>
              <c:numCache>
                <c:formatCode>0.0</c:formatCode>
                <c:ptCount val="13"/>
                <c:pt idx="0">
                  <c:v>117.7</c:v>
                </c:pt>
                <c:pt idx="1">
                  <c:v>108.1</c:v>
                </c:pt>
                <c:pt idx="2">
                  <c:v>105.3</c:v>
                </c:pt>
                <c:pt idx="3">
                  <c:v>109.6</c:v>
                </c:pt>
                <c:pt idx="4">
                  <c:v>112.4</c:v>
                </c:pt>
                <c:pt idx="5">
                  <c:v>113.4</c:v>
                </c:pt>
                <c:pt idx="6">
                  <c:v>112.9</c:v>
                </c:pt>
                <c:pt idx="7">
                  <c:v>117.1</c:v>
                </c:pt>
                <c:pt idx="8">
                  <c:v>119.6</c:v>
                </c:pt>
                <c:pt idx="9">
                  <c:v>122.9</c:v>
                </c:pt>
                <c:pt idx="10">
                  <c:v>126.5</c:v>
                </c:pt>
                <c:pt idx="11">
                  <c:v>123.5</c:v>
                </c:pt>
                <c:pt idx="12">
                  <c:v>124.4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10-4B78-9883-BCD907DFD07E}"/>
            </c:ext>
          </c:extLst>
        </c:ser>
        <c:ser>
          <c:idx val="4"/>
          <c:order val="4"/>
          <c:tx>
            <c:strRef>
              <c:f>'S. 27 und 28 Bilanzqualität'!$A$26</c:f>
              <c:strCache>
                <c:ptCount val="1"/>
                <c:pt idx="0">
                  <c:v>Dynamischer Verschuldungsgrad</c:v>
                </c:pt>
              </c:strCache>
            </c:strRef>
          </c:tx>
          <c:dPt>
            <c:idx val="9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D10-4B78-9883-BCD907DFD07E}"/>
              </c:ext>
            </c:extLst>
          </c:dPt>
          <c:dPt>
            <c:idx val="1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2D10-4B78-9883-BCD907DFD07E}"/>
              </c:ext>
            </c:extLst>
          </c:dPt>
          <c:dPt>
            <c:idx val="11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2D10-4B78-9883-BCD907DFD07E}"/>
              </c:ext>
            </c:extLst>
          </c:dPt>
          <c:dPt>
            <c:idx val="12"/>
            <c:bubble3D val="0"/>
            <c:spPr>
              <a:ln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F-4351-474B-ABEF-929EAB0BD5D8}"/>
              </c:ext>
            </c:extLst>
          </c:dPt>
          <c:cat>
            <c:numRef>
              <c:f>'S. 27 und 28 Bilanzqualität'!$G$21:$S$21</c:f>
              <c:numCache>
                <c:formatCode>General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numCache>
            </c:numRef>
          </c:cat>
          <c:val>
            <c:numRef>
              <c:f>'S. 27 und 28 Bilanzqualität'!$G$26:$S$26</c:f>
              <c:numCache>
                <c:formatCode>0.0</c:formatCode>
                <c:ptCount val="13"/>
                <c:pt idx="0">
                  <c:v>109</c:v>
                </c:pt>
                <c:pt idx="1">
                  <c:v>107.3</c:v>
                </c:pt>
                <c:pt idx="2">
                  <c:v>111.2</c:v>
                </c:pt>
                <c:pt idx="3">
                  <c:v>115.2</c:v>
                </c:pt>
                <c:pt idx="4">
                  <c:v>110.5</c:v>
                </c:pt>
                <c:pt idx="5">
                  <c:v>112.3</c:v>
                </c:pt>
                <c:pt idx="6">
                  <c:v>110</c:v>
                </c:pt>
                <c:pt idx="7">
                  <c:v>111.8</c:v>
                </c:pt>
                <c:pt idx="8">
                  <c:v>118</c:v>
                </c:pt>
                <c:pt idx="9">
                  <c:v>124.8</c:v>
                </c:pt>
                <c:pt idx="10">
                  <c:v>128.6</c:v>
                </c:pt>
                <c:pt idx="11">
                  <c:v>120.3</c:v>
                </c:pt>
                <c:pt idx="12">
                  <c:v>123.8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10-4B78-9883-BCD907DFD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945152"/>
        <c:axId val="1044951040"/>
      </c:lineChart>
      <c:catAx>
        <c:axId val="10449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044951040"/>
        <c:crosses val="autoZero"/>
        <c:auto val="1"/>
        <c:lblAlgn val="ctr"/>
        <c:lblOffset val="100"/>
        <c:noMultiLvlLbl val="0"/>
      </c:catAx>
      <c:valAx>
        <c:axId val="1044951040"/>
        <c:scaling>
          <c:orientation val="minMax"/>
          <c:min val="7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800">
                    <a:latin typeface="Arial" panose="020B0604020202020204" pitchFamily="34" charset="0"/>
                    <a:cs typeface="Arial" panose="020B0604020202020204" pitchFamily="34" charset="0"/>
                  </a:rPr>
                  <a:t>Teilindizes des Bilanzqualitatsindexes (Mittelwerte 2001 bis 2010 = 100)</a:t>
                </a:r>
              </a:p>
            </c:rich>
          </c:tx>
          <c:layout>
            <c:manualLayout>
              <c:xMode val="edge"/>
              <c:yMode val="edge"/>
              <c:x val="2.6370447898031299E-3"/>
              <c:y val="0.1192202345051211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de-DE"/>
          </a:p>
        </c:txPr>
        <c:crossAx val="1044945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196639446344323"/>
          <c:y val="5.9602370504811292E-2"/>
          <c:w val="0.38082934764530013"/>
          <c:h val="0.2264326411060880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Frutiger VR" panose="020B05030600000200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499644472155E-2"/>
          <c:y val="0.11920529801324503"/>
          <c:w val="0.78909667905468128"/>
          <c:h val="0.61258278145695366"/>
        </c:manualLayout>
      </c:layout>
      <c:barChart>
        <c:barDir val="col"/>
        <c:grouping val="clustered"/>
        <c:varyColors val="0"/>
        <c:ser>
          <c:idx val="0"/>
          <c:order val="0"/>
          <c:tx>
            <c:v>Positiv</c:v>
          </c:tx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CC-4780-81F1-C68532F4342F}"/>
              </c:ext>
            </c:extLst>
          </c:dPt>
          <c:dPt>
            <c:idx val="1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CC-4780-81F1-C68532F4342F}"/>
              </c:ext>
            </c:extLst>
          </c:dPt>
          <c:dPt>
            <c:idx val="8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CC-4780-81F1-C68532F4342F}"/>
              </c:ext>
            </c:extLst>
          </c:dPt>
          <c:dPt>
            <c:idx val="9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CC-4780-81F1-C68532F4342F}"/>
              </c:ext>
            </c:extLst>
          </c:dPt>
          <c:dPt>
            <c:idx val="12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CC-4780-81F1-C68532F4342F}"/>
              </c:ext>
            </c:extLst>
          </c:dPt>
          <c:dPt>
            <c:idx val="13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CC-4780-81F1-C68532F4342F}"/>
              </c:ext>
            </c:extLst>
          </c:dPt>
          <c:dPt>
            <c:idx val="16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9CC-4780-81F1-C68532F4342F}"/>
              </c:ext>
            </c:extLst>
          </c:dPt>
          <c:dPt>
            <c:idx val="17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9CC-4780-81F1-C68532F4342F}"/>
              </c:ext>
            </c:extLst>
          </c:dPt>
          <c:dPt>
            <c:idx val="20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9CC-4780-81F1-C68532F4342F}"/>
              </c:ext>
            </c:extLst>
          </c:dPt>
          <c:dPt>
            <c:idx val="21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9CC-4780-81F1-C68532F4342F}"/>
              </c:ext>
            </c:extLst>
          </c:dPt>
          <c:dPt>
            <c:idx val="28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9CC-4780-81F1-C68532F4342F}"/>
              </c:ext>
            </c:extLst>
          </c:dPt>
          <c:dPt>
            <c:idx val="29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69CC-4780-81F1-C68532F4342F}"/>
              </c:ext>
            </c:extLst>
          </c:dPt>
          <c:dPt>
            <c:idx val="32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69CC-4780-81F1-C68532F4342F}"/>
              </c:ext>
            </c:extLst>
          </c:dPt>
          <c:dPt>
            <c:idx val="33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69CC-4780-81F1-C68532F4342F}"/>
              </c:ext>
            </c:extLst>
          </c:dPt>
          <c:dPt>
            <c:idx val="36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69CC-4780-81F1-C68532F4342F}"/>
              </c:ext>
            </c:extLst>
          </c:dPt>
          <c:dPt>
            <c:idx val="37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69CC-4780-81F1-C68532F4342F}"/>
              </c:ext>
            </c:extLst>
          </c:dPt>
          <c:dPt>
            <c:idx val="40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69CC-4780-81F1-C68532F4342F}"/>
              </c:ext>
            </c:extLst>
          </c:dPt>
          <c:dPt>
            <c:idx val="41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69CC-4780-81F1-C68532F4342F}"/>
              </c:ext>
            </c:extLst>
          </c:dPt>
          <c:dPt>
            <c:idx val="44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69CC-4780-81F1-C68532F4342F}"/>
              </c:ext>
            </c:extLst>
          </c:dPt>
          <c:dPt>
            <c:idx val="45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69CC-4780-81F1-C68532F4342F}"/>
              </c:ext>
            </c:extLst>
          </c:dPt>
          <c:dPt>
            <c:idx val="48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9-69CC-4780-81F1-C68532F4342F}"/>
              </c:ext>
            </c:extLst>
          </c:dPt>
          <c:dPt>
            <c:idx val="49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B-69CC-4780-81F1-C68532F4342F}"/>
              </c:ext>
            </c:extLst>
          </c:dPt>
          <c:dPt>
            <c:idx val="52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D-69CC-4780-81F1-C68532F4342F}"/>
              </c:ext>
            </c:extLst>
          </c:dPt>
          <c:dPt>
            <c:idx val="53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F-69CC-4780-81F1-C68532F4342F}"/>
              </c:ext>
            </c:extLst>
          </c:dPt>
          <c:dPt>
            <c:idx val="56"/>
            <c:invertIfNegative val="0"/>
            <c:bubble3D val="0"/>
            <c:spPr>
              <a:solidFill>
                <a:srgbClr val="0E3C8A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1-69CC-4780-81F1-C68532F4342F}"/>
              </c:ext>
            </c:extLst>
          </c:dPt>
          <c:dPt>
            <c:idx val="57"/>
            <c:invertIfNegative val="0"/>
            <c:bubble3D val="0"/>
            <c:spPr>
              <a:solidFill>
                <a:srgbClr val="E6460F"/>
              </a:solidFill>
              <a:ln w="3175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33-69CC-4780-81F1-C68532F4342F}"/>
              </c:ext>
            </c:extLst>
          </c:dPt>
          <c:cat>
            <c:strRef>
              <c:f>'Seite 6'!$A$2:$A$60</c:f>
              <c:strCache>
                <c:ptCount val="58"/>
                <c:pt idx="1">
                  <c:v>Insgesamt</c:v>
                </c:pt>
                <c:pt idx="9">
                  <c:v>bis 20 Besch.</c:v>
                </c:pt>
                <c:pt idx="13">
                  <c:v>bis 100 B.</c:v>
                </c:pt>
                <c:pt idx="17">
                  <c:v>bis 200 B.</c:v>
                </c:pt>
                <c:pt idx="21">
                  <c:v>über 200 B.</c:v>
                </c:pt>
                <c:pt idx="29">
                  <c:v>Baugewerbe</c:v>
                </c:pt>
                <c:pt idx="33">
                  <c:v>Dienst-
leistungen</c:v>
                </c:pt>
                <c:pt idx="37">
                  <c:v>Ernährung/
Tabak</c:v>
                </c:pt>
                <c:pt idx="41">
                  <c:v>Handel</c:v>
                </c:pt>
                <c:pt idx="45">
                  <c:v>Elektro</c:v>
                </c:pt>
                <c:pt idx="49">
                  <c:v>Chemie/
Kunststoff</c:v>
                </c:pt>
                <c:pt idx="53">
                  <c:v>Metall/Stahl/
Kfz/MBau</c:v>
                </c:pt>
                <c:pt idx="57">
                  <c:v>Agrar-
wirtschaft</c:v>
                </c:pt>
              </c:strCache>
            </c:strRef>
          </c:cat>
          <c:val>
            <c:numRef>
              <c:f>'Seite 6'!$B$2:$B$60</c:f>
              <c:numCache>
                <c:formatCode>_-* #,##0.0\ _€_-;\-* #,##0.0\ _€_-;_-* "-"??\ _€_-;_-@_-</c:formatCode>
                <c:ptCount val="59"/>
                <c:pt idx="0">
                  <c:v>89.300000000000011</c:v>
                </c:pt>
                <c:pt idx="1">
                  <c:v>86.399999999999991</c:v>
                </c:pt>
                <c:pt idx="2">
                  <c:v>80.600000000000009</c:v>
                </c:pt>
                <c:pt idx="8" formatCode="0.0">
                  <c:v>53.900000000000006</c:v>
                </c:pt>
                <c:pt idx="9" formatCode="0.0">
                  <c:v>41.7</c:v>
                </c:pt>
                <c:pt idx="10" formatCode="0.0">
                  <c:v>45.5</c:v>
                </c:pt>
                <c:pt idx="12" formatCode="0.0">
                  <c:v>88.382687927107071</c:v>
                </c:pt>
                <c:pt idx="13" formatCode="0.0">
                  <c:v>85.404789053591784</c:v>
                </c:pt>
                <c:pt idx="14" formatCode="0.0">
                  <c:v>80.691964285714292</c:v>
                </c:pt>
                <c:pt idx="16" formatCode="0.0">
                  <c:v>93.7</c:v>
                </c:pt>
                <c:pt idx="17" formatCode="0.0">
                  <c:v>88.899999999999991</c:v>
                </c:pt>
                <c:pt idx="18" formatCode="0.0">
                  <c:v>83.199999999999989</c:v>
                </c:pt>
                <c:pt idx="20" formatCode="0.0">
                  <c:v>90.699999999999989</c:v>
                </c:pt>
                <c:pt idx="21" formatCode="0.0">
                  <c:v>91.100000000000009</c:v>
                </c:pt>
                <c:pt idx="22" formatCode="0.0">
                  <c:v>79.7</c:v>
                </c:pt>
                <c:pt idx="28" formatCode="@">
                  <c:v>95.7</c:v>
                </c:pt>
                <c:pt idx="29" formatCode="_-* #,##0.00\ _€_-;\-* #,##0.00\ _€_-;_-* &quot;-&quot;??\ _€_-;_-@_-">
                  <c:v>96.5</c:v>
                </c:pt>
                <c:pt idx="30" formatCode="_-* #,##0.00\ _€_-;\-* #,##0.00\ _€_-;_-* &quot;-&quot;??\ _€_-;_-@_-">
                  <c:v>95.5</c:v>
                </c:pt>
                <c:pt idx="32" formatCode="0%">
                  <c:v>92.7</c:v>
                </c:pt>
                <c:pt idx="33" formatCode="_-* #,##0.00\ _€_-;\-* #,##0.00\ _€_-;_-* &quot;-&quot;??\ _€_-;_-@_-">
                  <c:v>89.6</c:v>
                </c:pt>
                <c:pt idx="34" formatCode="_-* #,##0.00\ _€_-;\-* #,##0.00\ _€_-;_-* &quot;-&quot;??\ _€_-;_-@_-">
                  <c:v>87.2</c:v>
                </c:pt>
                <c:pt idx="36" formatCode="0%">
                  <c:v>78.3</c:v>
                </c:pt>
                <c:pt idx="37" formatCode="_-* #,##0.00\ _€_-;\-* #,##0.00\ _€_-;_-* &quot;-&quot;??\ _€_-;_-@_-">
                  <c:v>78.5</c:v>
                </c:pt>
                <c:pt idx="38" formatCode="_-* #,##0.00\ _€_-;\-* #,##0.00\ _€_-;_-* &quot;-&quot;??\ _€_-;_-@_-">
                  <c:v>85.2</c:v>
                </c:pt>
                <c:pt idx="40" formatCode="0%">
                  <c:v>89.9</c:v>
                </c:pt>
                <c:pt idx="41" formatCode="_-* #,##0.00\ _€_-;\-* #,##0.00\ _€_-;_-* &quot;-&quot;??\ _€_-;_-@_-">
                  <c:v>87.8</c:v>
                </c:pt>
                <c:pt idx="42" formatCode="_-* #,##0.00\ _€_-;\-* #,##0.00\ _€_-;_-* &quot;-&quot;??\ _€_-;_-@_-">
                  <c:v>82.4</c:v>
                </c:pt>
                <c:pt idx="44" formatCode="0%">
                  <c:v>92.8</c:v>
                </c:pt>
                <c:pt idx="45" formatCode="_-* #,##0.00\ _€_-;\-* #,##0.00\ _€_-;_-* &quot;-&quot;??\ _€_-;_-@_-">
                  <c:v>93.2</c:v>
                </c:pt>
                <c:pt idx="46" formatCode="_-* #,##0.00\ _€_-;\-* #,##0.00\ _€_-;_-* &quot;-&quot;??\ _€_-;_-@_-">
                  <c:v>81.599999999999994</c:v>
                </c:pt>
                <c:pt idx="48" formatCode="0%">
                  <c:v>92.6</c:v>
                </c:pt>
                <c:pt idx="49" formatCode="_-* #,##0.00\ _€_-;\-* #,##0.00\ _€_-;_-* &quot;-&quot;??\ _€_-;_-@_-">
                  <c:v>86.5</c:v>
                </c:pt>
                <c:pt idx="50" formatCode="_-* #,##0.00\ _€_-;\-* #,##0.00\ _€_-;_-* &quot;-&quot;??\ _€_-;_-@_-">
                  <c:v>74.2</c:v>
                </c:pt>
                <c:pt idx="52" formatCode="0%">
                  <c:v>92.2</c:v>
                </c:pt>
                <c:pt idx="53" formatCode="_-* #,##0.00\ _€_-;\-* #,##0.00\ _€_-;_-* &quot;-&quot;??\ _€_-;_-@_-">
                  <c:v>84.6</c:v>
                </c:pt>
                <c:pt idx="54" formatCode="_-* #,##0.00\ _€_-;\-* #,##0.00\ _€_-;_-* &quot;-&quot;??\ _€_-;_-@_-">
                  <c:v>72.599999999999994</c:v>
                </c:pt>
                <c:pt idx="56" formatCode="0%">
                  <c:v>58.5</c:v>
                </c:pt>
                <c:pt idx="57" formatCode="_-* #,##0.00\ _€_-;\-* #,##0.00\ _€_-;_-* &quot;-&quot;??\ _€_-;_-@_-">
                  <c:v>64.7</c:v>
                </c:pt>
                <c:pt idx="58" formatCode="_-* #,##0.00\ _€_-;\-* #,##0.00\ _€_-;_-* &quot;-&quot;??\ _€_-;_-@_-">
                  <c:v>56.2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69CC-4780-81F1-C68532F4342F}"/>
            </c:ext>
          </c:extLst>
        </c:ser>
        <c:ser>
          <c:idx val="1"/>
          <c:order val="1"/>
          <c:tx>
            <c:v>Negativ</c:v>
          </c:tx>
          <c:spPr>
            <a:solidFill>
              <a:srgbClr val="707172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6'!$A$2:$A$60</c:f>
              <c:strCache>
                <c:ptCount val="58"/>
                <c:pt idx="1">
                  <c:v>Insgesamt</c:v>
                </c:pt>
                <c:pt idx="9">
                  <c:v>bis 20 Besch.</c:v>
                </c:pt>
                <c:pt idx="13">
                  <c:v>bis 100 B.</c:v>
                </c:pt>
                <c:pt idx="17">
                  <c:v>bis 200 B.</c:v>
                </c:pt>
                <c:pt idx="21">
                  <c:v>über 200 B.</c:v>
                </c:pt>
                <c:pt idx="29">
                  <c:v>Baugewerbe</c:v>
                </c:pt>
                <c:pt idx="33">
                  <c:v>Dienst-
leistungen</c:v>
                </c:pt>
                <c:pt idx="37">
                  <c:v>Ernährung/
Tabak</c:v>
                </c:pt>
                <c:pt idx="41">
                  <c:v>Handel</c:v>
                </c:pt>
                <c:pt idx="45">
                  <c:v>Elektro</c:v>
                </c:pt>
                <c:pt idx="49">
                  <c:v>Chemie/
Kunststoff</c:v>
                </c:pt>
                <c:pt idx="53">
                  <c:v>Metall/Stahl/
Kfz/MBau</c:v>
                </c:pt>
                <c:pt idx="57">
                  <c:v>Agrar-
wirtschaft</c:v>
                </c:pt>
              </c:strCache>
            </c:strRef>
          </c:cat>
          <c:val>
            <c:numRef>
              <c:f>'Seite 6'!$C$2:$C$60</c:f>
              <c:numCache>
                <c:formatCode>_-* #,##0.0\ _€_-;\-* #,##0.0\ _€_-;_-* "-"??\ _€_-;_-@_-</c:formatCode>
                <c:ptCount val="59"/>
                <c:pt idx="0">
                  <c:v>-10</c:v>
                </c:pt>
                <c:pt idx="1">
                  <c:v>-12.799999999999999</c:v>
                </c:pt>
                <c:pt idx="2">
                  <c:v>-18.8</c:v>
                </c:pt>
                <c:pt idx="8" formatCode="0.0">
                  <c:v>-46.2</c:v>
                </c:pt>
                <c:pt idx="9" formatCode="0.0">
                  <c:v>-58.3</c:v>
                </c:pt>
                <c:pt idx="10" formatCode="0.0">
                  <c:v>-54.5</c:v>
                </c:pt>
                <c:pt idx="12" formatCode="0.0">
                  <c:v>-10.82004555808656</c:v>
                </c:pt>
                <c:pt idx="13" formatCode="0.0">
                  <c:v>-13.797035347776511</c:v>
                </c:pt>
                <c:pt idx="14" formatCode="0.0">
                  <c:v>-18.861607142857146</c:v>
                </c:pt>
                <c:pt idx="16" formatCode="0.0">
                  <c:v>-5.9</c:v>
                </c:pt>
                <c:pt idx="17" formatCode="0.0">
                  <c:v>-10.1</c:v>
                </c:pt>
                <c:pt idx="18" formatCode="0.0">
                  <c:v>-16</c:v>
                </c:pt>
                <c:pt idx="20" formatCode="0.0">
                  <c:v>-9.1</c:v>
                </c:pt>
                <c:pt idx="21" formatCode="0.0">
                  <c:v>-8.9</c:v>
                </c:pt>
                <c:pt idx="22" formatCode="0.0">
                  <c:v>-19.799999999999997</c:v>
                </c:pt>
                <c:pt idx="28" formatCode="@">
                  <c:v>-3.6</c:v>
                </c:pt>
                <c:pt idx="29" formatCode="_-* #,##0.00\ _€_-;\-* #,##0.00\ _€_-;_-* &quot;-&quot;??\ _€_-;_-@_-">
                  <c:v>-2.8</c:v>
                </c:pt>
                <c:pt idx="30" formatCode="_-* #,##0.00\ _€_-;\-* #,##0.00\ _€_-;_-* &quot;-&quot;??\ _€_-;_-@_-">
                  <c:v>-3.8</c:v>
                </c:pt>
                <c:pt idx="32" formatCode="0%">
                  <c:v>-6.7</c:v>
                </c:pt>
                <c:pt idx="33" formatCode="_-* #,##0.00\ _€_-;\-* #,##0.00\ _€_-;_-* &quot;-&quot;??\ _€_-;_-@_-">
                  <c:v>-9.9</c:v>
                </c:pt>
                <c:pt idx="34" formatCode="_-* #,##0.00\ _€_-;\-* #,##0.00\ _€_-;_-* &quot;-&quot;??\ _€_-;_-@_-">
                  <c:v>-12.7</c:v>
                </c:pt>
                <c:pt idx="36" formatCode="0%">
                  <c:v>-20.6</c:v>
                </c:pt>
                <c:pt idx="37" formatCode="_-* #,##0.00\ _€_-;\-* #,##0.00\ _€_-;_-* &quot;-&quot;??\ _€_-;_-@_-">
                  <c:v>-18.3</c:v>
                </c:pt>
                <c:pt idx="38" formatCode="_-* #,##0.00\ _€_-;\-* #,##0.00\ _€_-;_-* &quot;-&quot;??\ _€_-;_-@_-">
                  <c:v>-13.9</c:v>
                </c:pt>
                <c:pt idx="40" formatCode="0%">
                  <c:v>-9.3000000000000007</c:v>
                </c:pt>
                <c:pt idx="41" formatCode="_-* #,##0.00\ _€_-;\-* #,##0.00\ _€_-;_-* &quot;-&quot;??\ _€_-;_-@_-">
                  <c:v>-11.3</c:v>
                </c:pt>
                <c:pt idx="42" formatCode="_-* #,##0.00\ _€_-;\-* #,##0.00\ _€_-;_-* &quot;-&quot;??\ _€_-;_-@_-">
                  <c:v>-17.3</c:v>
                </c:pt>
                <c:pt idx="44" formatCode="0%">
                  <c:v>-7.2</c:v>
                </c:pt>
                <c:pt idx="45" formatCode="_-* #,##0.00\ _€_-;\-* #,##0.00\ _€_-;_-* &quot;-&quot;??\ _€_-;_-@_-">
                  <c:v>-6.8</c:v>
                </c:pt>
                <c:pt idx="46" formatCode="_-* #,##0.00\ _€_-;\-* #,##0.00\ _€_-;_-* &quot;-&quot;??\ _€_-;_-@_-">
                  <c:v>-16.7</c:v>
                </c:pt>
                <c:pt idx="48" formatCode="0%">
                  <c:v>-5.9</c:v>
                </c:pt>
                <c:pt idx="49" formatCode="_-* #,##0.00\ _€_-;\-* #,##0.00\ _€_-;_-* &quot;-&quot;??\ _€_-;_-@_-">
                  <c:v>-13.5</c:v>
                </c:pt>
                <c:pt idx="50" formatCode="_-* #,##0.00\ _€_-;\-* #,##0.00\ _€_-;_-* &quot;-&quot;??\ _€_-;_-@_-">
                  <c:v>-24.2</c:v>
                </c:pt>
                <c:pt idx="52" formatCode="0%">
                  <c:v>-7.5</c:v>
                </c:pt>
                <c:pt idx="53" formatCode="_-* #,##0.00\ _€_-;\-* #,##0.00\ _€_-;_-* &quot;-&quot;??\ _€_-;_-@_-">
                  <c:v>-14.6</c:v>
                </c:pt>
                <c:pt idx="54" formatCode="_-* #,##0.00\ _€_-;\-* #,##0.00\ _€_-;_-* &quot;-&quot;??\ _€_-;_-@_-">
                  <c:v>-27.1</c:v>
                </c:pt>
                <c:pt idx="56" formatCode="0%">
                  <c:v>-40.4</c:v>
                </c:pt>
                <c:pt idx="57" formatCode="_-* #,##0.00\ _€_-;\-* #,##0.00\ _€_-;_-* &quot;-&quot;??\ _€_-;_-@_-">
                  <c:v>-35.299999999999997</c:v>
                </c:pt>
                <c:pt idx="58" formatCode="_-* #,##0.00\ _€_-;\-* #,##0.00\ _€_-;_-* &quot;-&quot;??\ _€_-;_-@_-">
                  <c:v>-43.9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69CC-4780-81F1-C68532F43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50004992"/>
        <c:axId val="250006528"/>
      </c:barChart>
      <c:catAx>
        <c:axId val="2500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06528"/>
        <c:crosses val="autoZero"/>
        <c:auto val="0"/>
        <c:lblAlgn val="ctr"/>
        <c:lblOffset val="0"/>
        <c:tickLblSkip val="1"/>
        <c:tickMarkSkip val="1"/>
        <c:noMultiLvlLbl val="0"/>
      </c:catAx>
      <c:valAx>
        <c:axId val="250006528"/>
        <c:scaling>
          <c:orientation val="minMax"/>
          <c:max val="100"/>
          <c:min val="-8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049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25676746028048"/>
          <c:y val="5.408153094787202E-2"/>
          <c:w val="0.81766039230303311"/>
          <c:h val="0.84932572510714643"/>
        </c:manualLayout>
      </c:layout>
      <c:lineChart>
        <c:grouping val="standard"/>
        <c:varyColors val="0"/>
        <c:ser>
          <c:idx val="0"/>
          <c:order val="0"/>
          <c:tx>
            <c:v>Aktueller Datenstand*</c:v>
          </c:tx>
          <c:spPr>
            <a:ln w="25400"/>
          </c:spPr>
          <c:marker>
            <c:symbol val="none"/>
          </c:marker>
          <c:dPt>
            <c:idx val="9"/>
            <c:bubble3D val="0"/>
            <c:spPr>
              <a:ln w="25400"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CE-402B-89BA-DB06790F549C}"/>
              </c:ext>
            </c:extLst>
          </c:dPt>
          <c:dPt>
            <c:idx val="10"/>
            <c:bubble3D val="0"/>
            <c:spPr>
              <a:ln w="25400"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1CE-402B-89BA-DB06790F549C}"/>
              </c:ext>
            </c:extLst>
          </c:dPt>
          <c:dPt>
            <c:idx val="11"/>
            <c:bubble3D val="0"/>
            <c:spPr>
              <a:ln w="25400"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61CE-402B-89BA-DB06790F549C}"/>
              </c:ext>
            </c:extLst>
          </c:dPt>
          <c:cat>
            <c:numRef>
              <c:f>'S. 27 und 28 Bilanzqualität'!$I$7:$S$7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'S. 27 und 28 Bilanzqualität'!$I$29:$S$29</c:f>
              <c:numCache>
                <c:formatCode>0.0</c:formatCode>
                <c:ptCount val="11"/>
                <c:pt idx="0">
                  <c:v>111.9</c:v>
                </c:pt>
                <c:pt idx="1">
                  <c:v>112.4</c:v>
                </c:pt>
                <c:pt idx="2">
                  <c:v>115</c:v>
                </c:pt>
                <c:pt idx="3">
                  <c:v>118.4</c:v>
                </c:pt>
                <c:pt idx="4">
                  <c:v>116.6</c:v>
                </c:pt>
                <c:pt idx="5">
                  <c:v>118.7</c:v>
                </c:pt>
                <c:pt idx="6">
                  <c:v>123.5</c:v>
                </c:pt>
                <c:pt idx="7">
                  <c:v>127.4</c:v>
                </c:pt>
                <c:pt idx="8" formatCode="General">
                  <c:v>130.1</c:v>
                </c:pt>
                <c:pt idx="9" formatCode="General">
                  <c:v>126</c:v>
                </c:pt>
                <c:pt idx="10" formatCode="General">
                  <c:v>128.19999999999999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CE-402B-89BA-DB06790F5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272256"/>
        <c:axId val="768273792"/>
      </c:lineChart>
      <c:catAx>
        <c:axId val="7682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b="0"/>
            </a:pPr>
            <a:endParaRPr lang="de-DE"/>
          </a:p>
        </c:txPr>
        <c:crossAx val="76827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827379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 sz="800" b="1"/>
                  <a:t>Bilanzqualitätsindex </a:t>
                </a:r>
              </a:p>
              <a:p>
                <a:pPr algn="ctr">
                  <a:defRPr sz="800" b="0">
                    <a:latin typeface="Arial"/>
                    <a:ea typeface="Arial"/>
                    <a:cs typeface="Arial"/>
                  </a:defRPr>
                </a:pPr>
                <a:r>
                  <a:rPr lang="en-US" sz="800" b="1"/>
                  <a:t>(Mittelwert 2001 bis 2010 = 100)</a:t>
                </a:r>
              </a:p>
            </c:rich>
          </c:tx>
          <c:layout>
            <c:manualLayout>
              <c:xMode val="edge"/>
              <c:yMode val="edge"/>
              <c:x val="2.9585798816568047E-3"/>
              <c:y val="9.980645161290323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b="0"/>
            </a:pPr>
            <a:endParaRPr lang="de-DE"/>
          </a:p>
        </c:txPr>
        <c:crossAx val="768272256"/>
        <c:crosses val="autoZero"/>
        <c:crossBetween val="midCat"/>
      </c:valAx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25400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de-DE"/>
    </a:p>
  </c:txPr>
  <c:printSettings>
    <c:headerFooter/>
    <c:pageMargins b="0.78740157480314965" l="0.70866141732283472" r="0.70866141732283472" t="0.78740157480314965" header="0.31496062992125984" footer="0.31496062992125984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97985899312314"/>
          <c:y val="6.3492309540510064E-2"/>
          <c:w val="0.76835778358331663"/>
          <c:h val="0.797622138602657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'Seite 7 l.'!$B$4</c:f>
              <c:strCache>
                <c:ptCount val="1"/>
                <c:pt idx="0">
                  <c:v>Umfrage-Saldo</c:v>
                </c:pt>
              </c:strCache>
            </c:strRef>
          </c:tx>
          <c:spPr>
            <a:solidFill>
              <a:schemeClr val="bg2">
                <a:lumMod val="65000"/>
              </a:schemeClr>
            </a:solidFill>
            <a:ln w="25400">
              <a:noFill/>
            </a:ln>
          </c:spPr>
          <c:invertIfNegative val="0"/>
          <c:cat>
            <c:strRef>
              <c:f>'Seite 7 l.'!$A$17:$A$196</c:f>
              <c:strCache>
                <c:ptCount val="180"/>
                <c:pt idx="0">
                  <c:v>05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06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07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08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09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10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12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13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14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15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16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17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18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19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</c:strCache>
            </c:strRef>
          </c:cat>
          <c:val>
            <c:numRef>
              <c:f>'Seite 7 l.'!$B$17:$B$196</c:f>
              <c:numCache>
                <c:formatCode>General</c:formatCode>
                <c:ptCount val="180"/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3">
                  <c:v>9.3000000000000007</c:v>
                </c:pt>
                <c:pt idx="14">
                  <c:v>9.3000000000000007</c:v>
                </c:pt>
                <c:pt idx="15">
                  <c:v>9.3000000000000007</c:v>
                </c:pt>
                <c:pt idx="19">
                  <c:v>28.5</c:v>
                </c:pt>
                <c:pt idx="20">
                  <c:v>28.5</c:v>
                </c:pt>
                <c:pt idx="21">
                  <c:v>28.5</c:v>
                </c:pt>
                <c:pt idx="25">
                  <c:v>21.3</c:v>
                </c:pt>
                <c:pt idx="26">
                  <c:v>21.3</c:v>
                </c:pt>
                <c:pt idx="27">
                  <c:v>21.3</c:v>
                </c:pt>
                <c:pt idx="31">
                  <c:v>24.9</c:v>
                </c:pt>
                <c:pt idx="32">
                  <c:v>24.9</c:v>
                </c:pt>
                <c:pt idx="33">
                  <c:v>24.9</c:v>
                </c:pt>
                <c:pt idx="37">
                  <c:v>23.1</c:v>
                </c:pt>
                <c:pt idx="38">
                  <c:v>23.1</c:v>
                </c:pt>
                <c:pt idx="39">
                  <c:v>23.1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9">
                  <c:v>-18.8</c:v>
                </c:pt>
                <c:pt idx="50">
                  <c:v>-18.8</c:v>
                </c:pt>
                <c:pt idx="51">
                  <c:v>-18.8</c:v>
                </c:pt>
                <c:pt idx="55">
                  <c:v>-7.8</c:v>
                </c:pt>
                <c:pt idx="56">
                  <c:v>-7.8</c:v>
                </c:pt>
                <c:pt idx="57">
                  <c:v>-7.8</c:v>
                </c:pt>
                <c:pt idx="61">
                  <c:v>2.6</c:v>
                </c:pt>
                <c:pt idx="62">
                  <c:v>2.6</c:v>
                </c:pt>
                <c:pt idx="63">
                  <c:v>2.6</c:v>
                </c:pt>
                <c:pt idx="67">
                  <c:v>22.6</c:v>
                </c:pt>
                <c:pt idx="68">
                  <c:v>22.6</c:v>
                </c:pt>
                <c:pt idx="69">
                  <c:v>22.6</c:v>
                </c:pt>
                <c:pt idx="73">
                  <c:v>34.1</c:v>
                </c:pt>
                <c:pt idx="74">
                  <c:v>34.1</c:v>
                </c:pt>
                <c:pt idx="75">
                  <c:v>34.1</c:v>
                </c:pt>
                <c:pt idx="79">
                  <c:v>20.8</c:v>
                </c:pt>
                <c:pt idx="80">
                  <c:v>20.8</c:v>
                </c:pt>
                <c:pt idx="81">
                  <c:v>20.8</c:v>
                </c:pt>
                <c:pt idx="85">
                  <c:v>24.2</c:v>
                </c:pt>
                <c:pt idx="86">
                  <c:v>24.2</c:v>
                </c:pt>
                <c:pt idx="87">
                  <c:v>24.2</c:v>
                </c:pt>
                <c:pt idx="91">
                  <c:v>16.5</c:v>
                </c:pt>
                <c:pt idx="92">
                  <c:v>16.5</c:v>
                </c:pt>
                <c:pt idx="93">
                  <c:v>16.5</c:v>
                </c:pt>
                <c:pt idx="97">
                  <c:v>13.500000000000002</c:v>
                </c:pt>
                <c:pt idx="98">
                  <c:v>13.500000000000002</c:v>
                </c:pt>
                <c:pt idx="99">
                  <c:v>13.500000000000002</c:v>
                </c:pt>
                <c:pt idx="103">
                  <c:v>16.600000000000001</c:v>
                </c:pt>
                <c:pt idx="104">
                  <c:v>16.600000000000001</c:v>
                </c:pt>
                <c:pt idx="105">
                  <c:v>16.600000000000001</c:v>
                </c:pt>
                <c:pt idx="109">
                  <c:v>10.9</c:v>
                </c:pt>
                <c:pt idx="110">
                  <c:v>10.9</c:v>
                </c:pt>
                <c:pt idx="111">
                  <c:v>10.9</c:v>
                </c:pt>
                <c:pt idx="115">
                  <c:v>10.7</c:v>
                </c:pt>
                <c:pt idx="116">
                  <c:v>10.7</c:v>
                </c:pt>
                <c:pt idx="117">
                  <c:v>10.7</c:v>
                </c:pt>
                <c:pt idx="121">
                  <c:v>11.7</c:v>
                </c:pt>
                <c:pt idx="122">
                  <c:v>11.7</c:v>
                </c:pt>
                <c:pt idx="123">
                  <c:v>11.7</c:v>
                </c:pt>
                <c:pt idx="127">
                  <c:v>11.299999999999999</c:v>
                </c:pt>
                <c:pt idx="128">
                  <c:v>11.299999999999999</c:v>
                </c:pt>
                <c:pt idx="129">
                  <c:v>11.299999999999999</c:v>
                </c:pt>
                <c:pt idx="133">
                  <c:v>6.7999999999999989</c:v>
                </c:pt>
                <c:pt idx="134">
                  <c:v>6.7999999999999989</c:v>
                </c:pt>
                <c:pt idx="135">
                  <c:v>6.7999999999999989</c:v>
                </c:pt>
                <c:pt idx="139">
                  <c:v>18.100000000000001</c:v>
                </c:pt>
                <c:pt idx="140">
                  <c:v>18.100000000000001</c:v>
                </c:pt>
                <c:pt idx="141">
                  <c:v>18.100000000000001</c:v>
                </c:pt>
                <c:pt idx="145">
                  <c:v>20.3</c:v>
                </c:pt>
                <c:pt idx="146">
                  <c:v>20.3</c:v>
                </c:pt>
                <c:pt idx="147">
                  <c:v>20.3</c:v>
                </c:pt>
                <c:pt idx="151">
                  <c:v>23.9</c:v>
                </c:pt>
                <c:pt idx="152">
                  <c:v>23.9</c:v>
                </c:pt>
                <c:pt idx="153">
                  <c:v>23.9</c:v>
                </c:pt>
                <c:pt idx="157">
                  <c:v>22.200000000000003</c:v>
                </c:pt>
                <c:pt idx="158">
                  <c:v>22.200000000000003</c:v>
                </c:pt>
                <c:pt idx="159">
                  <c:v>22.200000000000003</c:v>
                </c:pt>
                <c:pt idx="163">
                  <c:v>28.6</c:v>
                </c:pt>
                <c:pt idx="164">
                  <c:v>28.6</c:v>
                </c:pt>
                <c:pt idx="165">
                  <c:v>28.6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1-4AF7-9487-4B4D9312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7833344"/>
        <c:axId val="1037834880"/>
      </c:barChart>
      <c:lineChart>
        <c:grouping val="standard"/>
        <c:varyColors val="0"/>
        <c:ser>
          <c:idx val="2"/>
          <c:order val="1"/>
          <c:tx>
            <c:strRef>
              <c:f>'Seite 7 l.'!$D$4</c:f>
              <c:strCache>
                <c:ptCount val="1"/>
                <c:pt idx="0">
                  <c:v>Erzeugerpreise (rechts)</c:v>
                </c:pt>
              </c:strCache>
            </c:strRef>
          </c:tx>
          <c:spPr>
            <a:ln w="31750">
              <a:solidFill>
                <a:srgbClr val="0E3C8A"/>
              </a:solidFill>
              <a:prstDash val="solid"/>
            </a:ln>
          </c:spPr>
          <c:marker>
            <c:symbol val="none"/>
          </c:marker>
          <c:val>
            <c:numRef>
              <c:f>'Seite 7 l.'!$D$17:$D$196</c:f>
              <c:numCache>
                <c:formatCode>0.00</c:formatCode>
                <c:ptCount val="180"/>
                <c:pt idx="0">
                  <c:v>3.9903264812575445</c:v>
                </c:pt>
                <c:pt idx="1">
                  <c:v>4.106280193236711</c:v>
                </c:pt>
                <c:pt idx="2">
                  <c:v>4.081632653061229</c:v>
                </c:pt>
                <c:pt idx="3">
                  <c:v>4.3062200956937913</c:v>
                </c:pt>
                <c:pt idx="4">
                  <c:v>3.9332538736591038</c:v>
                </c:pt>
                <c:pt idx="5">
                  <c:v>4.5346062052505909</c:v>
                </c:pt>
                <c:pt idx="6">
                  <c:v>4.502369668246442</c:v>
                </c:pt>
                <c:pt idx="7">
                  <c:v>4.3683589138134638</c:v>
                </c:pt>
                <c:pt idx="8">
                  <c:v>4.7225501770956413</c:v>
                </c:pt>
                <c:pt idx="9">
                  <c:v>4.20560747663552</c:v>
                </c:pt>
                <c:pt idx="10">
                  <c:v>4.5774647887323772</c:v>
                </c:pt>
                <c:pt idx="11">
                  <c:v>4.8065650644783187</c:v>
                </c:pt>
                <c:pt idx="12">
                  <c:v>5.4651162790697816</c:v>
                </c:pt>
                <c:pt idx="13">
                  <c:v>5.9164733178654227</c:v>
                </c:pt>
                <c:pt idx="14">
                  <c:v>5.7670126874279193</c:v>
                </c:pt>
                <c:pt idx="15">
                  <c:v>6.0779816513761409</c:v>
                </c:pt>
                <c:pt idx="16">
                  <c:v>6.3073394495412938</c:v>
                </c:pt>
                <c:pt idx="17">
                  <c:v>5.8219178082191902</c:v>
                </c:pt>
                <c:pt idx="18">
                  <c:v>5.7823129251700633</c:v>
                </c:pt>
                <c:pt idx="19">
                  <c:v>5.8823529411764497</c:v>
                </c:pt>
                <c:pt idx="20">
                  <c:v>5.0732807215332576</c:v>
                </c:pt>
                <c:pt idx="21">
                  <c:v>4.4843049327354167</c:v>
                </c:pt>
                <c:pt idx="22">
                  <c:v>4.4893378226711578</c:v>
                </c:pt>
                <c:pt idx="23">
                  <c:v>4.2505592841163287</c:v>
                </c:pt>
                <c:pt idx="24">
                  <c:v>2.7563395810363822</c:v>
                </c:pt>
                <c:pt idx="25">
                  <c:v>2.0810514786418377</c:v>
                </c:pt>
                <c:pt idx="26">
                  <c:v>1.6357688113413316</c:v>
                </c:pt>
                <c:pt idx="27">
                  <c:v>0.86486486486485603</c:v>
                </c:pt>
                <c:pt idx="28">
                  <c:v>1.0787486515641875</c:v>
                </c:pt>
                <c:pt idx="29">
                  <c:v>1.1866235167206085</c:v>
                </c:pt>
                <c:pt idx="30">
                  <c:v>0.53590568060022381</c:v>
                </c:pt>
                <c:pt idx="31">
                  <c:v>0.21367521367521292</c:v>
                </c:pt>
                <c:pt idx="32">
                  <c:v>0.64377682403433667</c:v>
                </c:pt>
                <c:pt idx="33">
                  <c:v>1.1802575107296098</c:v>
                </c:pt>
                <c:pt idx="34">
                  <c:v>2.0408163265306145</c:v>
                </c:pt>
                <c:pt idx="35">
                  <c:v>1.8240343347639465</c:v>
                </c:pt>
                <c:pt idx="36">
                  <c:v>2.682403433476388</c:v>
                </c:pt>
                <c:pt idx="37">
                  <c:v>3.2188841201716833</c:v>
                </c:pt>
                <c:pt idx="38">
                  <c:v>3.7553648068669565</c:v>
                </c:pt>
                <c:pt idx="39">
                  <c:v>4.7159699892818985</c:v>
                </c:pt>
                <c:pt idx="40">
                  <c:v>5.2294557097118277</c:v>
                </c:pt>
                <c:pt idx="41">
                  <c:v>6.076759061833692</c:v>
                </c:pt>
                <c:pt idx="42">
                  <c:v>8.2089552238806096</c:v>
                </c:pt>
                <c:pt idx="43">
                  <c:v>7.5692963752665321</c:v>
                </c:pt>
                <c:pt idx="44">
                  <c:v>7.8891257995735709</c:v>
                </c:pt>
                <c:pt idx="45">
                  <c:v>7.3170731707317138</c:v>
                </c:pt>
                <c:pt idx="46">
                  <c:v>4.7368421052631504</c:v>
                </c:pt>
                <c:pt idx="47">
                  <c:v>4.1095890410958846</c:v>
                </c:pt>
                <c:pt idx="48">
                  <c:v>1.9853709508881767</c:v>
                </c:pt>
                <c:pt idx="49">
                  <c:v>0.83160083160083165</c:v>
                </c:pt>
                <c:pt idx="50">
                  <c:v>-0.31023784901758056</c:v>
                </c:pt>
                <c:pt idx="51">
                  <c:v>-2.7635619242579401</c:v>
                </c:pt>
                <c:pt idx="52">
                  <c:v>-3.6511156186612492</c:v>
                </c:pt>
                <c:pt idx="53">
                  <c:v>-4.6231155778894362</c:v>
                </c:pt>
                <c:pt idx="54">
                  <c:v>-7.7832512315270996</c:v>
                </c:pt>
                <c:pt idx="55">
                  <c:v>-6.9375619425173447</c:v>
                </c:pt>
                <c:pt idx="56">
                  <c:v>-7.5098814229249129</c:v>
                </c:pt>
                <c:pt idx="57">
                  <c:v>-7.5098814229249129</c:v>
                </c:pt>
                <c:pt idx="58">
                  <c:v>-5.8291457286432147</c:v>
                </c:pt>
                <c:pt idx="59">
                  <c:v>-5.2631578947368478</c:v>
                </c:pt>
                <c:pt idx="60">
                  <c:v>-3.4836065573770392</c:v>
                </c:pt>
                <c:pt idx="61">
                  <c:v>-2.989690721649485</c:v>
                </c:pt>
                <c:pt idx="62">
                  <c:v>-1.8672199170124637</c:v>
                </c:pt>
                <c:pt idx="63">
                  <c:v>0.52631578947368585</c:v>
                </c:pt>
                <c:pt idx="64">
                  <c:v>1.0526315789473717</c:v>
                </c:pt>
                <c:pt idx="65">
                  <c:v>1.6859852476290849</c:v>
                </c:pt>
                <c:pt idx="66">
                  <c:v>3.5256410256410353</c:v>
                </c:pt>
                <c:pt idx="67">
                  <c:v>3.0883919062832721</c:v>
                </c:pt>
                <c:pt idx="68">
                  <c:v>3.7393162393162482</c:v>
                </c:pt>
                <c:pt idx="69">
                  <c:v>4.0598290598290676</c:v>
                </c:pt>
                <c:pt idx="70">
                  <c:v>4.162219850586979</c:v>
                </c:pt>
                <c:pt idx="71">
                  <c:v>4.9145299145299193</c:v>
                </c:pt>
                <c:pt idx="72">
                  <c:v>5.3078556263269627</c:v>
                </c:pt>
                <c:pt idx="73">
                  <c:v>6.1636556854410385</c:v>
                </c:pt>
                <c:pt idx="74">
                  <c:v>6.236786469344624</c:v>
                </c:pt>
                <c:pt idx="75">
                  <c:v>6.1780104712041872</c:v>
                </c:pt>
                <c:pt idx="76">
                  <c:v>5.6250000000000133</c:v>
                </c:pt>
                <c:pt idx="77">
                  <c:v>5.1813471502590636</c:v>
                </c:pt>
                <c:pt idx="78">
                  <c:v>5.2631578947368363</c:v>
                </c:pt>
                <c:pt idx="79">
                  <c:v>5.1652892561983466</c:v>
                </c:pt>
                <c:pt idx="80">
                  <c:v>5.0463439752832295</c:v>
                </c:pt>
                <c:pt idx="81">
                  <c:v>4.9281314168377888</c:v>
                </c:pt>
                <c:pt idx="82">
                  <c:v>4.6106557377049162</c:v>
                </c:pt>
                <c:pt idx="83">
                  <c:v>3.4623217922606919</c:v>
                </c:pt>
                <c:pt idx="84">
                  <c:v>2.9233870967741771</c:v>
                </c:pt>
                <c:pt idx="85">
                  <c:v>2.6026026026025884</c:v>
                </c:pt>
                <c:pt idx="86">
                  <c:v>2.5870646766169125</c:v>
                </c:pt>
                <c:pt idx="87">
                  <c:v>1.8737672583826415</c:v>
                </c:pt>
                <c:pt idx="88">
                  <c:v>1.5779092702169484</c:v>
                </c:pt>
                <c:pt idx="89">
                  <c:v>1.0837438423645374</c:v>
                </c:pt>
                <c:pt idx="90">
                  <c:v>0.58823529411764497</c:v>
                </c:pt>
                <c:pt idx="91">
                  <c:v>1.1787819253438192</c:v>
                </c:pt>
                <c:pt idx="92">
                  <c:v>1.2745098039215641</c:v>
                </c:pt>
                <c:pt idx="93">
                  <c:v>1.1741682974559797</c:v>
                </c:pt>
                <c:pt idx="94">
                  <c:v>1.2732615083251853</c:v>
                </c:pt>
                <c:pt idx="95">
                  <c:v>1.4763779527559029</c:v>
                </c:pt>
                <c:pt idx="96">
                  <c:v>1.5670910871694588</c:v>
                </c:pt>
                <c:pt idx="97">
                  <c:v>0.97560975609756184</c:v>
                </c:pt>
                <c:pt idx="98">
                  <c:v>9.6993210475271319E-2</c:v>
                </c:pt>
                <c:pt idx="99">
                  <c:v>-0.19361084220717029</c:v>
                </c:pt>
                <c:pt idx="100">
                  <c:v>-0.19417475728155109</c:v>
                </c:pt>
                <c:pt idx="101">
                  <c:v>9.746588693957392E-2</c:v>
                </c:pt>
                <c:pt idx="102">
                  <c:v>0</c:v>
                </c:pt>
                <c:pt idx="103">
                  <c:v>-0.48543689320388328</c:v>
                </c:pt>
                <c:pt idx="104">
                  <c:v>-0.48402710551790351</c:v>
                </c:pt>
                <c:pt idx="105">
                  <c:v>-0.77369439071567347</c:v>
                </c:pt>
                <c:pt idx="106">
                  <c:v>-0.8704061895551285</c:v>
                </c:pt>
                <c:pt idx="107">
                  <c:v>-0.48496605237633439</c:v>
                </c:pt>
                <c:pt idx="108">
                  <c:v>-1.1571841851494735</c:v>
                </c:pt>
                <c:pt idx="109">
                  <c:v>-0.96618357487923134</c:v>
                </c:pt>
                <c:pt idx="110">
                  <c:v>-0.96899224806201723</c:v>
                </c:pt>
                <c:pt idx="111">
                  <c:v>-0.96993210475266878</c:v>
                </c:pt>
                <c:pt idx="112">
                  <c:v>-0.87548638132295409</c:v>
                </c:pt>
                <c:pt idx="113">
                  <c:v>-0.7789678675754641</c:v>
                </c:pt>
                <c:pt idx="114">
                  <c:v>-0.77972709551656916</c:v>
                </c:pt>
                <c:pt idx="115">
                  <c:v>-0.78048780487804947</c:v>
                </c:pt>
                <c:pt idx="116">
                  <c:v>-1.0700389105058328</c:v>
                </c:pt>
                <c:pt idx="117">
                  <c:v>-0.974658869395717</c:v>
                </c:pt>
                <c:pt idx="118">
                  <c:v>-0.87804878048780566</c:v>
                </c:pt>
                <c:pt idx="119">
                  <c:v>-1.6569200779727011</c:v>
                </c:pt>
                <c:pt idx="120">
                  <c:v>-2.1463414634146361</c:v>
                </c:pt>
                <c:pt idx="121">
                  <c:v>-2.0487804878048688</c:v>
                </c:pt>
                <c:pt idx="122">
                  <c:v>-1.6634050880626305</c:v>
                </c:pt>
                <c:pt idx="123">
                  <c:v>-1.4691478942213565</c:v>
                </c:pt>
                <c:pt idx="124">
                  <c:v>-1.2757605495584023</c:v>
                </c:pt>
                <c:pt idx="125">
                  <c:v>-1.3738959764475034</c:v>
                </c:pt>
                <c:pt idx="126">
                  <c:v>-1.2770137524557912</c:v>
                </c:pt>
                <c:pt idx="127">
                  <c:v>-1.6715830875122961</c:v>
                </c:pt>
                <c:pt idx="128">
                  <c:v>-1.9665683382497523</c:v>
                </c:pt>
                <c:pt idx="129">
                  <c:v>-2.2637795275590511</c:v>
                </c:pt>
                <c:pt idx="130">
                  <c:v>-2.5590551181102317</c:v>
                </c:pt>
                <c:pt idx="131">
                  <c:v>-2.2794846382557132</c:v>
                </c:pt>
                <c:pt idx="132">
                  <c:v>-2.2931206380857438</c:v>
                </c:pt>
                <c:pt idx="133">
                  <c:v>-2.7888446215139528</c:v>
                </c:pt>
                <c:pt idx="134">
                  <c:v>-2.9850746268656692</c:v>
                </c:pt>
                <c:pt idx="135">
                  <c:v>-2.8827037773359709</c:v>
                </c:pt>
                <c:pt idx="136">
                  <c:v>-2.4850894632206799</c:v>
                </c:pt>
                <c:pt idx="137">
                  <c:v>-2.0895522388059695</c:v>
                </c:pt>
                <c:pt idx="138">
                  <c:v>-1.8905472636815968</c:v>
                </c:pt>
                <c:pt idx="139">
                  <c:v>-1.5000000000000013</c:v>
                </c:pt>
                <c:pt idx="140">
                  <c:v>-1.3039117352056095</c:v>
                </c:pt>
                <c:pt idx="141">
                  <c:v>-0.50352467270896595</c:v>
                </c:pt>
                <c:pt idx="142">
                  <c:v>0.10101010101009056</c:v>
                </c:pt>
                <c:pt idx="143">
                  <c:v>1.0141987829614507</c:v>
                </c:pt>
                <c:pt idx="144">
                  <c:v>2.3469387755101989</c:v>
                </c:pt>
                <c:pt idx="145">
                  <c:v>2.9713114754098324</c:v>
                </c:pt>
                <c:pt idx="146">
                  <c:v>3.1794871794871726</c:v>
                </c:pt>
                <c:pt idx="147">
                  <c:v>3.2753326509723735</c:v>
                </c:pt>
                <c:pt idx="148">
                  <c:v>2.7522935779816571</c:v>
                </c:pt>
                <c:pt idx="149">
                  <c:v>2.4390243902439046</c:v>
                </c:pt>
                <c:pt idx="150">
                  <c:v>2.4340770791075217</c:v>
                </c:pt>
                <c:pt idx="151">
                  <c:v>2.6395939086294451</c:v>
                </c:pt>
                <c:pt idx="152">
                  <c:v>3.1504065040650397</c:v>
                </c:pt>
                <c:pt idx="153">
                  <c:v>2.8340080971659853</c:v>
                </c:pt>
                <c:pt idx="154">
                  <c:v>2.6236125126135379</c:v>
                </c:pt>
                <c:pt idx="155">
                  <c:v>2.3092369477911712</c:v>
                </c:pt>
                <c:pt idx="156">
                  <c:v>2.0937188434696052</c:v>
                </c:pt>
                <c:pt idx="157">
                  <c:v>1.7910447761193993</c:v>
                </c:pt>
                <c:pt idx="158">
                  <c:v>1.7892644135188984</c:v>
                </c:pt>
                <c:pt idx="159">
                  <c:v>1.8830525272546916</c:v>
                </c:pt>
                <c:pt idx="160">
                  <c:v>2.4801587301587213</c:v>
                </c:pt>
                <c:pt idx="161">
                  <c:v>2.876984126984139</c:v>
                </c:pt>
                <c:pt idx="162">
                  <c:v>2.8712871287128738</c:v>
                </c:pt>
                <c:pt idx="163">
                  <c:v>3.0662710187932873</c:v>
                </c:pt>
                <c:pt idx="164">
                  <c:v>3.1527093596059208</c:v>
                </c:pt>
                <c:pt idx="165">
                  <c:v>3.3464566929134021</c:v>
                </c:pt>
                <c:pt idx="166">
                  <c:v>3.34316617502457</c:v>
                </c:pt>
                <c:pt idx="167">
                  <c:v>2.7477919528949846</c:v>
                </c:pt>
                <c:pt idx="168">
                  <c:v>2.6367187499999778</c:v>
                </c:pt>
                <c:pt idx="169">
                  <c:v>2.6392961876832821</c:v>
                </c:pt>
                <c:pt idx="170">
                  <c:v>2.44140625</c:v>
                </c:pt>
                <c:pt idx="171">
                  <c:v>2.5291828793774451</c:v>
                </c:pt>
                <c:pt idx="172">
                  <c:v>1.9361084220716362</c:v>
                </c:pt>
                <c:pt idx="173">
                  <c:v>1.1571841851494735</c:v>
                </c:pt>
                <c:pt idx="174">
                  <c:v>1.0587102983637964</c:v>
                </c:pt>
                <c:pt idx="175">
                  <c:v>0.28790786948176272</c:v>
                </c:pt>
                <c:pt idx="176">
                  <c:v>-9.551098376313627E-2</c:v>
                </c:pt>
                <c:pt idx="177">
                  <c:v>-0.57142857142856718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1-4AF7-9487-4B4D93121AC0}"/>
            </c:ext>
          </c:extLst>
        </c:ser>
        <c:ser>
          <c:idx val="0"/>
          <c:order val="2"/>
          <c:tx>
            <c:strRef>
              <c:f>'Seite 7 l.'!$C$4</c:f>
              <c:strCache>
                <c:ptCount val="1"/>
                <c:pt idx="0">
                  <c:v>Verbraucherpreise (rechts)</c:v>
                </c:pt>
              </c:strCache>
            </c:strRef>
          </c:tx>
          <c:spPr>
            <a:ln w="3175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'Seite 7 l.'!$C$17:$C$196</c:f>
              <c:numCache>
                <c:formatCode>0.00</c:formatCode>
                <c:ptCount val="180"/>
                <c:pt idx="0">
                  <c:v>1.5476190476190421</c:v>
                </c:pt>
                <c:pt idx="1">
                  <c:v>1.6627078384797933</c:v>
                </c:pt>
                <c:pt idx="2">
                  <c:v>1.7751479289940919</c:v>
                </c:pt>
                <c:pt idx="3">
                  <c:v>1.1792452830188704</c:v>
                </c:pt>
                <c:pt idx="4">
                  <c:v>1.0588235294117787</c:v>
                </c:pt>
                <c:pt idx="5">
                  <c:v>1.2941176470588234</c:v>
                </c:pt>
                <c:pt idx="6">
                  <c:v>1.5276145710928501</c:v>
                </c:pt>
                <c:pt idx="7">
                  <c:v>1.5258215962441257</c:v>
                </c:pt>
                <c:pt idx="8">
                  <c:v>1.8823529411764683</c:v>
                </c:pt>
                <c:pt idx="9">
                  <c:v>1.8801410105758087</c:v>
                </c:pt>
                <c:pt idx="10">
                  <c:v>1.6470588235294237</c:v>
                </c:pt>
                <c:pt idx="11">
                  <c:v>1.3969732246798428</c:v>
                </c:pt>
                <c:pt idx="12">
                  <c:v>1.7584994138335253</c:v>
                </c:pt>
                <c:pt idx="13">
                  <c:v>1.8691588785046731</c:v>
                </c:pt>
                <c:pt idx="14">
                  <c:v>1.3953488372093092</c:v>
                </c:pt>
                <c:pt idx="15">
                  <c:v>1.9813519813519864</c:v>
                </c:pt>
                <c:pt idx="16">
                  <c:v>1.8626309662397977</c:v>
                </c:pt>
                <c:pt idx="17">
                  <c:v>1.8583042973286945</c:v>
                </c:pt>
                <c:pt idx="18">
                  <c:v>1.8518518518518379</c:v>
                </c:pt>
                <c:pt idx="19">
                  <c:v>1.6184971098265999</c:v>
                </c:pt>
                <c:pt idx="20">
                  <c:v>1.1547344110854452</c:v>
                </c:pt>
                <c:pt idx="21">
                  <c:v>1.0380622837370179</c:v>
                </c:pt>
                <c:pt idx="22">
                  <c:v>1.388888888888884</c:v>
                </c:pt>
                <c:pt idx="23">
                  <c:v>1.3777267508610747</c:v>
                </c:pt>
                <c:pt idx="24">
                  <c:v>1.7281105990783363</c:v>
                </c:pt>
                <c:pt idx="25">
                  <c:v>1.7201834862385246</c:v>
                </c:pt>
                <c:pt idx="26">
                  <c:v>1.9495412844036775</c:v>
                </c:pt>
                <c:pt idx="27">
                  <c:v>2.0571428571428463</c:v>
                </c:pt>
                <c:pt idx="28">
                  <c:v>2.0571428571428463</c:v>
                </c:pt>
                <c:pt idx="29">
                  <c:v>1.9384264538198526</c:v>
                </c:pt>
                <c:pt idx="30">
                  <c:v>2.0454545454545503</c:v>
                </c:pt>
                <c:pt idx="31">
                  <c:v>2.0477815699658564</c:v>
                </c:pt>
                <c:pt idx="32">
                  <c:v>2.6255707762557146</c:v>
                </c:pt>
                <c:pt idx="33">
                  <c:v>2.8538812785388057</c:v>
                </c:pt>
                <c:pt idx="34">
                  <c:v>3.4246575342465668</c:v>
                </c:pt>
                <c:pt idx="35">
                  <c:v>3.1710079275198089</c:v>
                </c:pt>
                <c:pt idx="36">
                  <c:v>2.8312570781426905</c:v>
                </c:pt>
                <c:pt idx="37">
                  <c:v>2.8184892897406888</c:v>
                </c:pt>
                <c:pt idx="38">
                  <c:v>3.1496062992125928</c:v>
                </c:pt>
                <c:pt idx="39">
                  <c:v>2.4636058230683044</c:v>
                </c:pt>
                <c:pt idx="40">
                  <c:v>3.0235162374020241</c:v>
                </c:pt>
                <c:pt idx="41">
                  <c:v>3.2438478747203403</c:v>
                </c:pt>
                <c:pt idx="42">
                  <c:v>3.3407572383073569</c:v>
                </c:pt>
                <c:pt idx="43">
                  <c:v>3.1215161649944312</c:v>
                </c:pt>
                <c:pt idx="44">
                  <c:v>2.7808676307007785</c:v>
                </c:pt>
                <c:pt idx="45">
                  <c:v>2.3307436182020025</c:v>
                </c:pt>
                <c:pt idx="46">
                  <c:v>1.3245033112582849</c:v>
                </c:pt>
                <c:pt idx="47">
                  <c:v>1.0976948408342402</c:v>
                </c:pt>
                <c:pt idx="48">
                  <c:v>0.99118942731277748</c:v>
                </c:pt>
                <c:pt idx="49">
                  <c:v>1.0964912280701844</c:v>
                </c:pt>
                <c:pt idx="50">
                  <c:v>0.32715376226826187</c:v>
                </c:pt>
                <c:pt idx="51">
                  <c:v>0.65573770491802463</c:v>
                </c:pt>
                <c:pt idx="52">
                  <c:v>0</c:v>
                </c:pt>
                <c:pt idx="53">
                  <c:v>0</c:v>
                </c:pt>
                <c:pt idx="54">
                  <c:v>-0.53879310344827624</c:v>
                </c:pt>
                <c:pt idx="55">
                  <c:v>0</c:v>
                </c:pt>
                <c:pt idx="56">
                  <c:v>-0.21645021645021467</c:v>
                </c:pt>
                <c:pt idx="57">
                  <c:v>0.10845986984815426</c:v>
                </c:pt>
                <c:pt idx="58">
                  <c:v>0.32679738562091387</c:v>
                </c:pt>
                <c:pt idx="59">
                  <c:v>0.86862106406082606</c:v>
                </c:pt>
                <c:pt idx="60">
                  <c:v>0.65430752453652374</c:v>
                </c:pt>
                <c:pt idx="61">
                  <c:v>0.54229934924077128</c:v>
                </c:pt>
                <c:pt idx="62">
                  <c:v>1.304347826086949</c:v>
                </c:pt>
                <c:pt idx="63">
                  <c:v>1.1943539630836053</c:v>
                </c:pt>
                <c:pt idx="64">
                  <c:v>1.304347826086949</c:v>
                </c:pt>
                <c:pt idx="65">
                  <c:v>0.9750812567713929</c:v>
                </c:pt>
                <c:pt idx="66">
                  <c:v>1.0834236186348933</c:v>
                </c:pt>
                <c:pt idx="67">
                  <c:v>0.97297297297298524</c:v>
                </c:pt>
                <c:pt idx="68">
                  <c:v>1.193058568329719</c:v>
                </c:pt>
                <c:pt idx="69">
                  <c:v>1.1917659804983938</c:v>
                </c:pt>
                <c:pt idx="70">
                  <c:v>1.6286644951140072</c:v>
                </c:pt>
                <c:pt idx="71">
                  <c:v>1.2917115177610183</c:v>
                </c:pt>
                <c:pt idx="72">
                  <c:v>1.7334777898158293</c:v>
                </c:pt>
                <c:pt idx="73">
                  <c:v>1.9417475728155331</c:v>
                </c:pt>
                <c:pt idx="74">
                  <c:v>1.93133047210301</c:v>
                </c:pt>
                <c:pt idx="75">
                  <c:v>2.0386266094420513</c:v>
                </c:pt>
                <c:pt idx="76">
                  <c:v>1.93133047210301</c:v>
                </c:pt>
                <c:pt idx="77">
                  <c:v>2.0386266094420513</c:v>
                </c:pt>
                <c:pt idx="78">
                  <c:v>2.1436227224008508</c:v>
                </c:pt>
                <c:pt idx="79">
                  <c:v>2.1413276231263323</c:v>
                </c:pt>
                <c:pt idx="80">
                  <c:v>2.4651661307609762</c:v>
                </c:pt>
                <c:pt idx="81">
                  <c:v>2.3554603854389677</c:v>
                </c:pt>
                <c:pt idx="82">
                  <c:v>2.2435897435897578</c:v>
                </c:pt>
                <c:pt idx="83">
                  <c:v>2.0191285866099973</c:v>
                </c:pt>
                <c:pt idx="84">
                  <c:v>2.0234291799786863</c:v>
                </c:pt>
                <c:pt idx="85">
                  <c:v>2.1164021164021163</c:v>
                </c:pt>
                <c:pt idx="86">
                  <c:v>2.2105263157894628</c:v>
                </c:pt>
                <c:pt idx="87">
                  <c:v>1.8927444794952786</c:v>
                </c:pt>
                <c:pt idx="88">
                  <c:v>1.8947368421052602</c:v>
                </c:pt>
                <c:pt idx="89">
                  <c:v>1.682439537329139</c:v>
                </c:pt>
                <c:pt idx="90">
                  <c:v>1.8887722980063026</c:v>
                </c:pt>
                <c:pt idx="91">
                  <c:v>2.0964360587002018</c:v>
                </c:pt>
                <c:pt idx="92">
                  <c:v>1.9874476987447709</c:v>
                </c:pt>
                <c:pt idx="93">
                  <c:v>1.9874476987447709</c:v>
                </c:pt>
                <c:pt idx="94">
                  <c:v>1.9853709508881767</c:v>
                </c:pt>
                <c:pt idx="95">
                  <c:v>1.9791666666666652</c:v>
                </c:pt>
                <c:pt idx="96">
                  <c:v>1.6701461377870652</c:v>
                </c:pt>
                <c:pt idx="97">
                  <c:v>1.5544041450777257</c:v>
                </c:pt>
                <c:pt idx="98">
                  <c:v>1.338825952626177</c:v>
                </c:pt>
                <c:pt idx="99">
                  <c:v>1.1351909184726505</c:v>
                </c:pt>
                <c:pt idx="100">
                  <c:v>1.6528925619834878</c:v>
                </c:pt>
                <c:pt idx="101">
                  <c:v>1.8614270941054833</c:v>
                </c:pt>
                <c:pt idx="102">
                  <c:v>1.8537590113285374</c:v>
                </c:pt>
                <c:pt idx="103">
                  <c:v>1.5400410677617993</c:v>
                </c:pt>
                <c:pt idx="104">
                  <c:v>1.4358974358974486</c:v>
                </c:pt>
                <c:pt idx="105">
                  <c:v>1.2307692307692353</c:v>
                </c:pt>
                <c:pt idx="106">
                  <c:v>1.3319672131147708</c:v>
                </c:pt>
                <c:pt idx="107">
                  <c:v>1.4300306435137911</c:v>
                </c:pt>
                <c:pt idx="108">
                  <c:v>1.4373716632443356</c:v>
                </c:pt>
                <c:pt idx="109">
                  <c:v>1.2244897959183598</c:v>
                </c:pt>
                <c:pt idx="110">
                  <c:v>1.1178861788617933</c:v>
                </c:pt>
                <c:pt idx="111">
                  <c:v>1.4285714285714235</c:v>
                </c:pt>
                <c:pt idx="112">
                  <c:v>0.81300813008129413</c:v>
                </c:pt>
                <c:pt idx="113">
                  <c:v>1.0152284263959421</c:v>
                </c:pt>
                <c:pt idx="114">
                  <c:v>0.80889787664306656</c:v>
                </c:pt>
                <c:pt idx="115">
                  <c:v>0.9100101112234471</c:v>
                </c:pt>
                <c:pt idx="116">
                  <c:v>0.9100101112234471</c:v>
                </c:pt>
                <c:pt idx="117">
                  <c:v>0.81053698074975422</c:v>
                </c:pt>
                <c:pt idx="118">
                  <c:v>0.60667340748230547</c:v>
                </c:pt>
                <c:pt idx="119">
                  <c:v>0.20140986908359082</c:v>
                </c:pt>
                <c:pt idx="120">
                  <c:v>-0.30364372469635637</c:v>
                </c:pt>
                <c:pt idx="121">
                  <c:v>0</c:v>
                </c:pt>
                <c:pt idx="122">
                  <c:v>0.20100502512563345</c:v>
                </c:pt>
                <c:pt idx="123">
                  <c:v>0.80482897384306362</c:v>
                </c:pt>
                <c:pt idx="124">
                  <c:v>1.2096774193548487</c:v>
                </c:pt>
                <c:pt idx="125">
                  <c:v>0.90452261306532833</c:v>
                </c:pt>
                <c:pt idx="126">
                  <c:v>0.90270812437311942</c:v>
                </c:pt>
                <c:pt idx="127">
                  <c:v>0.80160320641282645</c:v>
                </c:pt>
                <c:pt idx="128">
                  <c:v>0.60120240480963094</c:v>
                </c:pt>
                <c:pt idx="129">
                  <c:v>0.90452261306532833</c:v>
                </c:pt>
                <c:pt idx="130">
                  <c:v>0.20100502512563345</c:v>
                </c:pt>
                <c:pt idx="131">
                  <c:v>0.20100502512563345</c:v>
                </c:pt>
                <c:pt idx="132">
                  <c:v>0.50761421319795996</c:v>
                </c:pt>
                <c:pt idx="133">
                  <c:v>0.10080645161290036</c:v>
                </c:pt>
                <c:pt idx="134">
                  <c:v>0.30090270812437314</c:v>
                </c:pt>
                <c:pt idx="135">
                  <c:v>-9.9800399201610546E-2</c:v>
                </c:pt>
                <c:pt idx="136">
                  <c:v>0.19920318725097363</c:v>
                </c:pt>
                <c:pt idx="137">
                  <c:v>0.29880478087649376</c:v>
                </c:pt>
                <c:pt idx="138">
                  <c:v>0.49701789264413598</c:v>
                </c:pt>
                <c:pt idx="139">
                  <c:v>0.39761431411531323</c:v>
                </c:pt>
                <c:pt idx="140">
                  <c:v>0.59760956175298752</c:v>
                </c:pt>
                <c:pt idx="141">
                  <c:v>0.79681274900398336</c:v>
                </c:pt>
                <c:pt idx="142">
                  <c:v>0.80240722166500245</c:v>
                </c:pt>
                <c:pt idx="143">
                  <c:v>1.5045135406218657</c:v>
                </c:pt>
                <c:pt idx="144">
                  <c:v>1.6161616161616044</c:v>
                </c:pt>
                <c:pt idx="145">
                  <c:v>1.9133937562940684</c:v>
                </c:pt>
                <c:pt idx="146">
                  <c:v>1.4000000000000012</c:v>
                </c:pt>
                <c:pt idx="147">
                  <c:v>1.6983016983016963</c:v>
                </c:pt>
                <c:pt idx="148">
                  <c:v>1.1928429423459175</c:v>
                </c:pt>
                <c:pt idx="149">
                  <c:v>1.3902681231380276</c:v>
                </c:pt>
                <c:pt idx="150">
                  <c:v>1.3847675568743778</c:v>
                </c:pt>
                <c:pt idx="151">
                  <c:v>1.5841584158415856</c:v>
                </c:pt>
                <c:pt idx="152">
                  <c:v>1.6831683168316847</c:v>
                </c:pt>
                <c:pt idx="153">
                  <c:v>1.2845849802371578</c:v>
                </c:pt>
                <c:pt idx="154">
                  <c:v>1.5920398009950265</c:v>
                </c:pt>
                <c:pt idx="155">
                  <c:v>1.383399209486158</c:v>
                </c:pt>
                <c:pt idx="156">
                  <c:v>1.3916500994035852</c:v>
                </c:pt>
                <c:pt idx="157">
                  <c:v>1.0869565217391353</c:v>
                </c:pt>
                <c:pt idx="158">
                  <c:v>1.4792899408283988</c:v>
                </c:pt>
                <c:pt idx="159">
                  <c:v>1.2770137524557912</c:v>
                </c:pt>
                <c:pt idx="160">
                  <c:v>2.0628683693516781</c:v>
                </c:pt>
                <c:pt idx="161">
                  <c:v>1.8609206660137101</c:v>
                </c:pt>
                <c:pt idx="162">
                  <c:v>1.8536585365853675</c:v>
                </c:pt>
                <c:pt idx="163">
                  <c:v>1.8518518518518601</c:v>
                </c:pt>
                <c:pt idx="164">
                  <c:v>1.9474196689386547</c:v>
                </c:pt>
                <c:pt idx="165">
                  <c:v>2.3414634146341484</c:v>
                </c:pt>
                <c:pt idx="166">
                  <c:v>2.0568070519098924</c:v>
                </c:pt>
                <c:pt idx="167">
                  <c:v>1.5594541910331383</c:v>
                </c:pt>
                <c:pt idx="168">
                  <c:v>1.3725490196078383</c:v>
                </c:pt>
                <c:pt idx="169">
                  <c:v>1.4662756598240456</c:v>
                </c:pt>
                <c:pt idx="170">
                  <c:v>1.263362487852282</c:v>
                </c:pt>
                <c:pt idx="171">
                  <c:v>2.0368574199806089</c:v>
                </c:pt>
                <c:pt idx="172">
                  <c:v>1.4436958614052031</c:v>
                </c:pt>
                <c:pt idx="173">
                  <c:v>1.6346153846153788</c:v>
                </c:pt>
                <c:pt idx="174">
                  <c:v>1.7241379310344751</c:v>
                </c:pt>
                <c:pt idx="175">
                  <c:v>1.4354066985645897</c:v>
                </c:pt>
                <c:pt idx="176">
                  <c:v>1.241642788920716</c:v>
                </c:pt>
                <c:pt idx="177">
                  <c:v>1.1439466158245759</c:v>
                </c:pt>
                <c:pt idx="178">
                  <c:v>1.1036468330134275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1-4AF7-9487-4B4D9312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845248"/>
        <c:axId val="1037846784"/>
      </c:lineChart>
      <c:catAx>
        <c:axId val="10378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834880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037834880"/>
        <c:scaling>
          <c:orientation val="minMax"/>
          <c:max val="41"/>
          <c:min val="-40"/>
        </c:scaling>
        <c:delete val="0"/>
        <c:axPos val="l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900"/>
                  <a:t>Umfrage: Saldo</a:t>
                </a:r>
              </a:p>
            </c:rich>
          </c:tx>
          <c:layout>
            <c:manualLayout>
              <c:xMode val="edge"/>
              <c:yMode val="edge"/>
              <c:x val="1.2690371057031073E-2"/>
              <c:y val="0.27777885423973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833344"/>
        <c:crosses val="autoZero"/>
        <c:crossBetween val="between"/>
        <c:majorUnit val="10"/>
      </c:valAx>
      <c:catAx>
        <c:axId val="103784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37846784"/>
        <c:crosses val="autoZero"/>
        <c:auto val="0"/>
        <c:lblAlgn val="ctr"/>
        <c:lblOffset val="100"/>
        <c:noMultiLvlLbl val="0"/>
      </c:catAx>
      <c:valAx>
        <c:axId val="1037846784"/>
        <c:scaling>
          <c:orientation val="minMax"/>
          <c:max val="8.1999999999999993"/>
          <c:min val="-8"/>
        </c:scaling>
        <c:delete val="0"/>
        <c:axPos val="r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900"/>
                  <a:t>Ist-Entwicklung (% ggü. Vj.)</a:t>
                </a:r>
              </a:p>
            </c:rich>
          </c:tx>
          <c:layout>
            <c:manualLayout>
              <c:xMode val="edge"/>
              <c:yMode val="edge"/>
              <c:x val="0.9555889919700632"/>
              <c:y val="0.138889305503478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845248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750138541267031"/>
          <c:y val="0.71032037661958924"/>
          <c:w val="0.4304381557873711"/>
          <c:h val="0.15873099195933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889447236180903"/>
          <c:y val="1.4880995631613977E-2"/>
          <c:w val="0.62580962555559949"/>
          <c:h val="0.8809549413915475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'Seite 7 r.'!$A$8</c:f>
              <c:strCache>
                <c:ptCount val="1"/>
                <c:pt idx="0">
                  <c:v>Aktuell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663316582914573E-2"/>
                  <c:y val="3.81358580177477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DC-44F0-84A2-F17DA2804E15}"/>
                </c:ext>
              </c:extLst>
            </c:dLbl>
            <c:dLbl>
              <c:idx val="1"/>
              <c:layout>
                <c:manualLayout>
                  <c:x val="-1.5153457576596896E-2"/>
                  <c:y val="3.81358580177477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C-44F0-84A2-F17DA2804E15}"/>
                </c:ext>
              </c:extLst>
            </c:dLbl>
            <c:dLbl>
              <c:idx val="2"/>
              <c:layout>
                <c:manualLayout>
                  <c:x val="-2.18863345599388E-3"/>
                  <c:y val="8.7739032620922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C-44F0-84A2-F17DA2804E15}"/>
                </c:ext>
              </c:extLst>
            </c:dLbl>
            <c:dLbl>
              <c:idx val="3"/>
              <c:layout>
                <c:manualLayout>
                  <c:x val="-1.4640129782772189E-2"/>
                  <c:y val="4.80564929383834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C-44F0-84A2-F17DA2804E15}"/>
                </c:ext>
              </c:extLst>
            </c:dLbl>
            <c:dLbl>
              <c:idx val="4"/>
              <c:layout>
                <c:manualLayout>
                  <c:x val="-4.7236180904522609E-3"/>
                  <c:y val="1.5718347706536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C-44F0-84A2-F17DA2804E15}"/>
                </c:ext>
              </c:extLst>
            </c:dLbl>
            <c:dLbl>
              <c:idx val="5"/>
              <c:layout>
                <c:manualLayout>
                  <c:x val="-1.0687030955301442E-2"/>
                  <c:y val="3.81358580177477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C-44F0-84A2-F17DA2804E15}"/>
                </c:ext>
              </c:extLst>
            </c:dLbl>
            <c:dLbl>
              <c:idx val="6"/>
              <c:layout>
                <c:manualLayout>
                  <c:x val="-1.0563842836228386E-2"/>
                  <c:y val="9.76596675415573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C-44F0-84A2-F17DA2804E15}"/>
                </c:ext>
              </c:extLst>
            </c:dLbl>
            <c:dLbl>
              <c:idx val="7"/>
              <c:layout>
                <c:manualLayout>
                  <c:x val="-9.6706630264181796E-3"/>
                  <c:y val="8.7739032620922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DC-44F0-84A2-F17DA2804E15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'Seite 7 r.'!$I$7:$P$7</c:f>
              <c:strCache>
                <c:ptCount val="8"/>
                <c:pt idx="0">
                  <c:v>Ernährung</c:v>
                </c:pt>
                <c:pt idx="1">
                  <c:v>Dienstleistung</c:v>
                </c:pt>
                <c:pt idx="2">
                  <c:v>Bau</c:v>
                </c:pt>
                <c:pt idx="3">
                  <c:v>Handel</c:v>
                </c:pt>
                <c:pt idx="4">
                  <c:v>Elektro</c:v>
                </c:pt>
                <c:pt idx="5">
                  <c:v>Chemie/
Kunststoff</c:v>
                </c:pt>
                <c:pt idx="6">
                  <c:v>Agrar</c:v>
                </c:pt>
                <c:pt idx="7">
                  <c:v>     Metall/Kfz/
Maschinenbau</c:v>
                </c:pt>
              </c:strCache>
            </c:strRef>
          </c:cat>
          <c:val>
            <c:numRef>
              <c:f>'Seite 7 r.'!$I$8:$P$8</c:f>
              <c:numCache>
                <c:formatCode>General</c:formatCode>
                <c:ptCount val="8"/>
                <c:pt idx="0">
                  <c:v>28.7</c:v>
                </c:pt>
                <c:pt idx="1">
                  <c:v>24.599999999999998</c:v>
                </c:pt>
                <c:pt idx="2">
                  <c:v>19.100000000000001</c:v>
                </c:pt>
                <c:pt idx="3">
                  <c:v>13.8</c:v>
                </c:pt>
                <c:pt idx="4">
                  <c:v>10</c:v>
                </c:pt>
                <c:pt idx="5">
                  <c:v>9.1999999999999993</c:v>
                </c:pt>
                <c:pt idx="6">
                  <c:v>5.6000000000000014</c:v>
                </c:pt>
                <c:pt idx="7">
                  <c:v>1.2000000000000028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DC-44F0-84A2-F17DA2804E15}"/>
            </c:ext>
          </c:extLst>
        </c:ser>
        <c:ser>
          <c:idx val="1"/>
          <c:order val="1"/>
          <c:tx>
            <c:strRef>
              <c:f>'Seite 7 r.'!$A$9</c:f>
              <c:strCache>
                <c:ptCount val="1"/>
                <c:pt idx="0">
                  <c:v>Frühjahr 2019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7 r.'!$I$7:$P$7</c:f>
              <c:strCache>
                <c:ptCount val="8"/>
                <c:pt idx="0">
                  <c:v>Ernährung</c:v>
                </c:pt>
                <c:pt idx="1">
                  <c:v>Dienstleistung</c:v>
                </c:pt>
                <c:pt idx="2">
                  <c:v>Bau</c:v>
                </c:pt>
                <c:pt idx="3">
                  <c:v>Handel</c:v>
                </c:pt>
                <c:pt idx="4">
                  <c:v>Elektro</c:v>
                </c:pt>
                <c:pt idx="5">
                  <c:v>Chemie/
Kunststoff</c:v>
                </c:pt>
                <c:pt idx="6">
                  <c:v>Agrar</c:v>
                </c:pt>
                <c:pt idx="7">
                  <c:v>     Metall/Kfz/
Maschinenbau</c:v>
                </c:pt>
              </c:strCache>
            </c:strRef>
          </c:cat>
          <c:val>
            <c:numRef>
              <c:f>'Seite 7 r.'!$I$9:$P$9</c:f>
              <c:numCache>
                <c:formatCode>General</c:formatCode>
                <c:ptCount val="8"/>
                <c:pt idx="0">
                  <c:v>28.6</c:v>
                </c:pt>
                <c:pt idx="1">
                  <c:v>20.200000000000003</c:v>
                </c:pt>
                <c:pt idx="2">
                  <c:v>28.900000000000002</c:v>
                </c:pt>
                <c:pt idx="3">
                  <c:v>21.5</c:v>
                </c:pt>
                <c:pt idx="4">
                  <c:v>9.6999999999999993</c:v>
                </c:pt>
                <c:pt idx="5">
                  <c:v>22.7</c:v>
                </c:pt>
                <c:pt idx="6">
                  <c:v>1.8999999999999986</c:v>
                </c:pt>
                <c:pt idx="7">
                  <c:v>10.8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DC-44F0-84A2-F17DA2804E15}"/>
            </c:ext>
          </c:extLst>
        </c:ser>
        <c:ser>
          <c:idx val="0"/>
          <c:order val="2"/>
          <c:tx>
            <c:strRef>
              <c:f>'Seite 7 r.'!$A$10</c:f>
              <c:strCache>
                <c:ptCount val="1"/>
                <c:pt idx="0">
                  <c:v>Herbst 2018</c:v>
                </c:pt>
              </c:strCache>
            </c:strRef>
          </c:tx>
          <c:spPr>
            <a:solidFill>
              <a:srgbClr val="E6460F"/>
            </a:solidFill>
            <a:ln w="12700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7 r.'!$I$7:$P$7</c:f>
              <c:strCache>
                <c:ptCount val="8"/>
                <c:pt idx="0">
                  <c:v>Ernährung</c:v>
                </c:pt>
                <c:pt idx="1">
                  <c:v>Dienstleistung</c:v>
                </c:pt>
                <c:pt idx="2">
                  <c:v>Bau</c:v>
                </c:pt>
                <c:pt idx="3">
                  <c:v>Handel</c:v>
                </c:pt>
                <c:pt idx="4">
                  <c:v>Elektro</c:v>
                </c:pt>
                <c:pt idx="5">
                  <c:v>Chemie/
Kunststoff</c:v>
                </c:pt>
                <c:pt idx="6">
                  <c:v>Agrar</c:v>
                </c:pt>
                <c:pt idx="7">
                  <c:v>     Metall/Kfz/
Maschinenbau</c:v>
                </c:pt>
              </c:strCache>
            </c:strRef>
          </c:cat>
          <c:val>
            <c:numRef>
              <c:f>'Seite 7 r.'!$I$10:$P$10</c:f>
              <c:numCache>
                <c:formatCode>General</c:formatCode>
                <c:ptCount val="8"/>
                <c:pt idx="0">
                  <c:v>21.7</c:v>
                </c:pt>
                <c:pt idx="1">
                  <c:v>35.1</c:v>
                </c:pt>
                <c:pt idx="2">
                  <c:v>26.999999999999996</c:v>
                </c:pt>
                <c:pt idx="3">
                  <c:v>32</c:v>
                </c:pt>
                <c:pt idx="4">
                  <c:v>18.899999999999999</c:v>
                </c:pt>
                <c:pt idx="5">
                  <c:v>38.200000000000003</c:v>
                </c:pt>
                <c:pt idx="6">
                  <c:v>9.6000000000000014</c:v>
                </c:pt>
                <c:pt idx="7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DC-44F0-84A2-F17DA280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1038131968"/>
        <c:axId val="1038133504"/>
      </c:barChart>
      <c:catAx>
        <c:axId val="1038131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13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8133504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813196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381909547738691"/>
          <c:y val="1.984126984126984E-3"/>
          <c:w val="0.23366834170854273"/>
          <c:h val="0.1150799900012498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7594936708861E-2"/>
          <c:y val="6.3745019920318724E-2"/>
          <c:w val="0.82953586497890297"/>
          <c:h val="0.7968127490039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'Seite 8 l.'!$B$4</c:f>
              <c:strCache>
                <c:ptCount val="1"/>
                <c:pt idx="0">
                  <c:v>Umfrage (links)</c:v>
                </c:pt>
              </c:strCache>
            </c:strRef>
          </c:tx>
          <c:spPr>
            <a:solidFill>
              <a:srgbClr val="ABABAB"/>
            </a:solidFill>
            <a:ln w="25400">
              <a:noFill/>
            </a:ln>
          </c:spPr>
          <c:invertIfNegative val="0"/>
          <c:cat>
            <c:strRef>
              <c:f>'Seite 8 l.'!$A$45:$A$103</c:f>
              <c:strCache>
                <c:ptCount val="57"/>
                <c:pt idx="0">
                  <c:v>05</c:v>
                </c:pt>
                <c:pt idx="4">
                  <c:v>06</c:v>
                </c:pt>
                <c:pt idx="8">
                  <c:v>07</c:v>
                </c:pt>
                <c:pt idx="12">
                  <c:v>08</c:v>
                </c:pt>
                <c:pt idx="16">
                  <c:v>09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  <c:pt idx="56">
                  <c:v>19</c:v>
                </c:pt>
              </c:strCache>
            </c:strRef>
          </c:cat>
          <c:val>
            <c:numRef>
              <c:f>'Seite 8 l.'!$B$45:$B$103</c:f>
              <c:numCache>
                <c:formatCode>General</c:formatCode>
                <c:ptCount val="59"/>
                <c:pt idx="0">
                  <c:v>-5.7</c:v>
                </c:pt>
                <c:pt idx="2">
                  <c:v>-8.6</c:v>
                </c:pt>
                <c:pt idx="4">
                  <c:v>5.4</c:v>
                </c:pt>
                <c:pt idx="6">
                  <c:v>5.6</c:v>
                </c:pt>
                <c:pt idx="8">
                  <c:v>19.7</c:v>
                </c:pt>
                <c:pt idx="10">
                  <c:v>17.100000000000001</c:v>
                </c:pt>
                <c:pt idx="12">
                  <c:v>20.6</c:v>
                </c:pt>
                <c:pt idx="14">
                  <c:v>3.9</c:v>
                </c:pt>
                <c:pt idx="16">
                  <c:v>-21.1</c:v>
                </c:pt>
                <c:pt idx="18">
                  <c:v>-10.199999999999999</c:v>
                </c:pt>
                <c:pt idx="20">
                  <c:v>6.3</c:v>
                </c:pt>
                <c:pt idx="22">
                  <c:v>13.9</c:v>
                </c:pt>
                <c:pt idx="24">
                  <c:v>26</c:v>
                </c:pt>
                <c:pt idx="26">
                  <c:v>15.2</c:v>
                </c:pt>
                <c:pt idx="28">
                  <c:v>18.5</c:v>
                </c:pt>
                <c:pt idx="30">
                  <c:v>3.2</c:v>
                </c:pt>
                <c:pt idx="32">
                  <c:v>12</c:v>
                </c:pt>
                <c:pt idx="34">
                  <c:v>21.5</c:v>
                </c:pt>
                <c:pt idx="36">
                  <c:v>21.1</c:v>
                </c:pt>
                <c:pt idx="38">
                  <c:v>20.799999999999997</c:v>
                </c:pt>
                <c:pt idx="40">
                  <c:v>19.899999999999999</c:v>
                </c:pt>
                <c:pt idx="42">
                  <c:v>10.1</c:v>
                </c:pt>
                <c:pt idx="44">
                  <c:v>16.3</c:v>
                </c:pt>
                <c:pt idx="46">
                  <c:v>16.100000000000001</c:v>
                </c:pt>
                <c:pt idx="48">
                  <c:v>20.2</c:v>
                </c:pt>
                <c:pt idx="50">
                  <c:v>20.8</c:v>
                </c:pt>
                <c:pt idx="52">
                  <c:v>26.200000000000003</c:v>
                </c:pt>
                <c:pt idx="54">
                  <c:v>17.700000000000003</c:v>
                </c:pt>
                <c:pt idx="56">
                  <c:v>18.3</c:v>
                </c:pt>
                <c:pt idx="58">
                  <c:v>7.2999999999999989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C-4F9A-92F2-35CB0F8A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037569024"/>
        <c:axId val="1037570816"/>
      </c:barChart>
      <c:lineChart>
        <c:grouping val="stacked"/>
        <c:varyColors val="0"/>
        <c:ser>
          <c:idx val="2"/>
          <c:order val="1"/>
          <c:tx>
            <c:strRef>
              <c:f>'Seite 8 l.'!$C$4</c:f>
              <c:strCache>
                <c:ptCount val="1"/>
                <c:pt idx="0">
                  <c:v>Gesamtwirtschaft: Beschäftigung, J/J in % (rechts)</c:v>
                </c:pt>
              </c:strCache>
            </c:strRef>
          </c:tx>
          <c:spPr>
            <a:ln w="38100">
              <a:solidFill>
                <a:srgbClr val="0E3C8A"/>
              </a:solidFill>
              <a:prstDash val="solid"/>
            </a:ln>
          </c:spPr>
          <c:marker>
            <c:symbol val="none"/>
          </c:marker>
          <c:cat>
            <c:strRef>
              <c:f>'Seite 8 l.'!$A$45:$A$97</c:f>
              <c:strCache>
                <c:ptCount val="53"/>
                <c:pt idx="0">
                  <c:v>05</c:v>
                </c:pt>
                <c:pt idx="4">
                  <c:v>06</c:v>
                </c:pt>
                <c:pt idx="8">
                  <c:v>07</c:v>
                </c:pt>
                <c:pt idx="12">
                  <c:v>08</c:v>
                </c:pt>
                <c:pt idx="16">
                  <c:v>09</c:v>
                </c:pt>
                <c:pt idx="20">
                  <c:v>10</c:v>
                </c:pt>
                <c:pt idx="24">
                  <c:v>11</c:v>
                </c:pt>
                <c:pt idx="28">
                  <c:v>12</c:v>
                </c:pt>
                <c:pt idx="32">
                  <c:v>13</c:v>
                </c:pt>
                <c:pt idx="36">
                  <c:v>14</c:v>
                </c:pt>
                <c:pt idx="40">
                  <c:v>15</c:v>
                </c:pt>
                <c:pt idx="44">
                  <c:v>16</c:v>
                </c:pt>
                <c:pt idx="48">
                  <c:v>17</c:v>
                </c:pt>
                <c:pt idx="52">
                  <c:v>18</c:v>
                </c:pt>
              </c:strCache>
            </c:strRef>
          </c:cat>
          <c:val>
            <c:numRef>
              <c:f>'Seite 8 l.'!$C$45:$C$103</c:f>
              <c:numCache>
                <c:formatCode>0.00</c:formatCode>
                <c:ptCount val="59"/>
                <c:pt idx="0">
                  <c:v>-0.15305341564204866</c:v>
                </c:pt>
                <c:pt idx="1">
                  <c:v>-0.39717901061689531</c:v>
                </c:pt>
                <c:pt idx="2">
                  <c:v>-0.11208192169547715</c:v>
                </c:pt>
                <c:pt idx="3">
                  <c:v>0.28036192175353847</c:v>
                </c:pt>
                <c:pt idx="4">
                  <c:v>0.13540442491439819</c:v>
                </c:pt>
                <c:pt idx="5">
                  <c:v>0.78730093811508084</c:v>
                </c:pt>
                <c:pt idx="6">
                  <c:v>1.127177211638994</c:v>
                </c:pt>
                <c:pt idx="7">
                  <c:v>1.1386453170669739</c:v>
                </c:pt>
                <c:pt idx="8">
                  <c:v>2.0308712846026253</c:v>
                </c:pt>
                <c:pt idx="9">
                  <c:v>1.838748129549316</c:v>
                </c:pt>
                <c:pt idx="10">
                  <c:v>1.5357458075904873</c:v>
                </c:pt>
                <c:pt idx="11">
                  <c:v>1.5731410046993233</c:v>
                </c:pt>
                <c:pt idx="12">
                  <c:v>1.6603735840564156</c:v>
                </c:pt>
                <c:pt idx="13">
                  <c:v>1.4519101459381289</c:v>
                </c:pt>
                <c:pt idx="14">
                  <c:v>1.4603616133518642</c:v>
                </c:pt>
                <c:pt idx="15">
                  <c:v>1.3013681684356442</c:v>
                </c:pt>
                <c:pt idx="16">
                  <c:v>0.76005411388513267</c:v>
                </c:pt>
                <c:pt idx="17">
                  <c:v>0.2994820433512615</c:v>
                </c:pt>
                <c:pt idx="18">
                  <c:v>-0.12484088906295199</c:v>
                </c:pt>
                <c:pt idx="19">
                  <c:v>-0.31505678349003574</c:v>
                </c:pt>
                <c:pt idx="20">
                  <c:v>-0.36373401035055508</c:v>
                </c:pt>
                <c:pt idx="21">
                  <c:v>0.25208644362319887</c:v>
                </c:pt>
                <c:pt idx="22">
                  <c:v>0.659297566236134</c:v>
                </c:pt>
                <c:pt idx="23">
                  <c:v>0.92855742845942757</c:v>
                </c:pt>
                <c:pt idx="24">
                  <c:v>1.2176895749111765</c:v>
                </c:pt>
                <c:pt idx="25">
                  <c:v>1.1840242175674973</c:v>
                </c:pt>
                <c:pt idx="26">
                  <c:v>1.2076941806671471</c:v>
                </c:pt>
                <c:pt idx="27">
                  <c:v>1.1724723874256568</c:v>
                </c:pt>
                <c:pt idx="28">
                  <c:v>1.2103020914019993</c:v>
                </c:pt>
                <c:pt idx="29">
                  <c:v>1.1170892947619677</c:v>
                </c:pt>
                <c:pt idx="30">
                  <c:v>1.0729923495164257</c:v>
                </c:pt>
                <c:pt idx="31">
                  <c:v>1.0773069725034929</c:v>
                </c:pt>
                <c:pt idx="32">
                  <c:v>0.88730507988137219</c:v>
                </c:pt>
                <c:pt idx="33">
                  <c:v>0.75638272488667724</c:v>
                </c:pt>
                <c:pt idx="34">
                  <c:v>0.74502523088642647</c:v>
                </c:pt>
                <c:pt idx="35">
                  <c:v>0.683647067201548</c:v>
                </c:pt>
                <c:pt idx="36">
                  <c:v>0.86527748144989403</c:v>
                </c:pt>
                <c:pt idx="37">
                  <c:v>0.96147014943046827</c:v>
                </c:pt>
                <c:pt idx="38">
                  <c:v>0.86946249261663411</c:v>
                </c:pt>
                <c:pt idx="39">
                  <c:v>0.76152304609217936</c:v>
                </c:pt>
                <c:pt idx="40">
                  <c:v>0.65337971232490588</c:v>
                </c:pt>
                <c:pt idx="41">
                  <c:v>0.80688668402409292</c:v>
                </c:pt>
                <c:pt idx="42">
                  <c:v>0.98142552643292902</c:v>
                </c:pt>
                <c:pt idx="43">
                  <c:v>1.176938555851919</c:v>
                </c:pt>
                <c:pt idx="44">
                  <c:v>1.2142156633820491</c:v>
                </c:pt>
                <c:pt idx="45">
                  <c:v>1.1797007701794087</c:v>
                </c:pt>
                <c:pt idx="46">
                  <c:v>1.1574503618482055</c:v>
                </c:pt>
                <c:pt idx="47">
                  <c:v>1.2441895423325207</c:v>
                </c:pt>
                <c:pt idx="48">
                  <c:v>1.3011581230101967</c:v>
                </c:pt>
                <c:pt idx="49">
                  <c:v>1.2901297028792271</c:v>
                </c:pt>
                <c:pt idx="50">
                  <c:v>1.3620416867304215</c:v>
                </c:pt>
                <c:pt idx="51">
                  <c:v>1.3111309075127338</c:v>
                </c:pt>
                <c:pt idx="52">
                  <c:v>1.4279207469824797</c:v>
                </c:pt>
                <c:pt idx="53">
                  <c:v>1.3622431604041481</c:v>
                </c:pt>
                <c:pt idx="54">
                  <c:v>1.2645628322588038</c:v>
                </c:pt>
                <c:pt idx="55">
                  <c:v>1.2242689333303218</c:v>
                </c:pt>
                <c:pt idx="56">
                  <c:v>1.0032968012117971</c:v>
                </c:pt>
                <c:pt idx="57">
                  <c:v>0.96763355358942249</c:v>
                </c:pt>
                <c:pt idx="58">
                  <c:v>0.77294254311499344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C-4F9A-92F2-35CB0F8A1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572352"/>
        <c:axId val="1037582336"/>
      </c:lineChart>
      <c:catAx>
        <c:axId val="10375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570816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037570816"/>
        <c:scaling>
          <c:orientation val="minMax"/>
          <c:max val="30"/>
          <c:min val="-3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569024"/>
        <c:crosses val="autoZero"/>
        <c:crossBetween val="between"/>
        <c:majorUnit val="10"/>
      </c:valAx>
      <c:catAx>
        <c:axId val="1037572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7582336"/>
        <c:crosses val="autoZero"/>
        <c:auto val="1"/>
        <c:lblAlgn val="ctr"/>
        <c:lblOffset val="100"/>
        <c:noMultiLvlLbl val="0"/>
      </c:catAx>
      <c:valAx>
        <c:axId val="1037582336"/>
        <c:scaling>
          <c:orientation val="minMax"/>
          <c:max val="3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572352"/>
        <c:crosses val="max"/>
        <c:crossBetween val="between"/>
        <c:majorUnit val="1"/>
        <c:minorUnit val="1.2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383966244725741E-2"/>
          <c:y val="0.74634794156706508"/>
          <c:w val="0.87088607594936707"/>
          <c:h val="0.126162018592297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823529411764705E-2"/>
          <c:y val="3.9760558975050694E-2"/>
          <c:w val="0.90070114440225446"/>
          <c:h val="0.87938601246601689"/>
        </c:manualLayout>
      </c:layout>
      <c:areaChart>
        <c:grouping val="standard"/>
        <c:varyColors val="0"/>
        <c:ser>
          <c:idx val="2"/>
          <c:order val="0"/>
          <c:tx>
            <c:strRef>
              <c:f>'Seite 8 r.'!$D$17</c:f>
              <c:strCache>
                <c:ptCount val="1"/>
                <c:pt idx="0">
                  <c:v>Antwortsaldo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'Seite 8 r.'!$F$18:$F$67</c:f>
              <c:numCache>
                <c:formatCode>yy</c:formatCode>
                <c:ptCount val="50"/>
                <c:pt idx="0">
                  <c:v>34790</c:v>
                </c:pt>
                <c:pt idx="1">
                  <c:v>34973</c:v>
                </c:pt>
                <c:pt idx="2">
                  <c:v>35156</c:v>
                </c:pt>
                <c:pt idx="3">
                  <c:v>35339</c:v>
                </c:pt>
                <c:pt idx="4">
                  <c:v>35521</c:v>
                </c:pt>
                <c:pt idx="5">
                  <c:v>35704</c:v>
                </c:pt>
                <c:pt idx="6">
                  <c:v>35886</c:v>
                </c:pt>
                <c:pt idx="7">
                  <c:v>36069</c:v>
                </c:pt>
                <c:pt idx="8">
                  <c:v>36251</c:v>
                </c:pt>
                <c:pt idx="9">
                  <c:v>36434</c:v>
                </c:pt>
                <c:pt idx="10">
                  <c:v>36617</c:v>
                </c:pt>
                <c:pt idx="11">
                  <c:v>36800</c:v>
                </c:pt>
                <c:pt idx="12">
                  <c:v>36982</c:v>
                </c:pt>
                <c:pt idx="13">
                  <c:v>37165</c:v>
                </c:pt>
                <c:pt idx="14">
                  <c:v>37347</c:v>
                </c:pt>
                <c:pt idx="15">
                  <c:v>37530</c:v>
                </c:pt>
                <c:pt idx="16">
                  <c:v>37712</c:v>
                </c:pt>
                <c:pt idx="17">
                  <c:v>37895</c:v>
                </c:pt>
                <c:pt idx="18">
                  <c:v>38078</c:v>
                </c:pt>
                <c:pt idx="19">
                  <c:v>38261</c:v>
                </c:pt>
                <c:pt idx="20">
                  <c:v>38443</c:v>
                </c:pt>
                <c:pt idx="21">
                  <c:v>38626</c:v>
                </c:pt>
                <c:pt idx="22">
                  <c:v>38808</c:v>
                </c:pt>
                <c:pt idx="23">
                  <c:v>38991</c:v>
                </c:pt>
                <c:pt idx="24">
                  <c:v>39173</c:v>
                </c:pt>
                <c:pt idx="25">
                  <c:v>39356</c:v>
                </c:pt>
                <c:pt idx="26">
                  <c:v>39539</c:v>
                </c:pt>
                <c:pt idx="27">
                  <c:v>39722</c:v>
                </c:pt>
                <c:pt idx="28">
                  <c:v>39904</c:v>
                </c:pt>
                <c:pt idx="29">
                  <c:v>40087</c:v>
                </c:pt>
                <c:pt idx="30">
                  <c:v>40269</c:v>
                </c:pt>
                <c:pt idx="31">
                  <c:v>40452</c:v>
                </c:pt>
                <c:pt idx="32">
                  <c:v>40634</c:v>
                </c:pt>
                <c:pt idx="33">
                  <c:v>40817</c:v>
                </c:pt>
                <c:pt idx="34">
                  <c:v>41000</c:v>
                </c:pt>
                <c:pt idx="35">
                  <c:v>41183</c:v>
                </c:pt>
                <c:pt idx="36">
                  <c:v>41365</c:v>
                </c:pt>
                <c:pt idx="37">
                  <c:v>41548</c:v>
                </c:pt>
                <c:pt idx="38">
                  <c:v>41730</c:v>
                </c:pt>
                <c:pt idx="39">
                  <c:v>41913</c:v>
                </c:pt>
                <c:pt idx="40">
                  <c:v>42095</c:v>
                </c:pt>
                <c:pt idx="41">
                  <c:v>42278</c:v>
                </c:pt>
                <c:pt idx="42">
                  <c:v>42461</c:v>
                </c:pt>
                <c:pt idx="43">
                  <c:v>42644</c:v>
                </c:pt>
                <c:pt idx="44">
                  <c:v>42826</c:v>
                </c:pt>
                <c:pt idx="45">
                  <c:v>43009</c:v>
                </c:pt>
                <c:pt idx="46">
                  <c:v>43191</c:v>
                </c:pt>
                <c:pt idx="47">
                  <c:v>43374</c:v>
                </c:pt>
                <c:pt idx="48">
                  <c:v>43556</c:v>
                </c:pt>
                <c:pt idx="49">
                  <c:v>43739</c:v>
                </c:pt>
              </c:numCache>
            </c:numRef>
          </c:cat>
          <c:val>
            <c:numRef>
              <c:f>'Seite 8 r.'!$D$18:$D$67</c:f>
              <c:numCache>
                <c:formatCode>0.0</c:formatCode>
                <c:ptCount val="50"/>
                <c:pt idx="1">
                  <c:v>-6</c:v>
                </c:pt>
                <c:pt idx="2">
                  <c:v>-5.6999999999999993</c:v>
                </c:pt>
                <c:pt idx="3">
                  <c:v>-10</c:v>
                </c:pt>
                <c:pt idx="4">
                  <c:v>0</c:v>
                </c:pt>
                <c:pt idx="5">
                  <c:v>-2</c:v>
                </c:pt>
                <c:pt idx="6">
                  <c:v>8</c:v>
                </c:pt>
                <c:pt idx="7">
                  <c:v>-1</c:v>
                </c:pt>
                <c:pt idx="8">
                  <c:v>4</c:v>
                </c:pt>
                <c:pt idx="9">
                  <c:v>4.1999999999999993</c:v>
                </c:pt>
                <c:pt idx="10">
                  <c:v>15.000000000000002</c:v>
                </c:pt>
                <c:pt idx="11">
                  <c:v>7.5</c:v>
                </c:pt>
                <c:pt idx="12">
                  <c:v>16.099999999999998</c:v>
                </c:pt>
                <c:pt idx="13">
                  <c:v>-4.0999999999999979</c:v>
                </c:pt>
                <c:pt idx="14">
                  <c:v>0.30000000000000071</c:v>
                </c:pt>
                <c:pt idx="15">
                  <c:v>-8.6999999999999993</c:v>
                </c:pt>
                <c:pt idx="16">
                  <c:v>-11.200000000000001</c:v>
                </c:pt>
                <c:pt idx="17">
                  <c:v>-8.3999999999999986</c:v>
                </c:pt>
                <c:pt idx="18">
                  <c:v>1.8999999999999986</c:v>
                </c:pt>
                <c:pt idx="19">
                  <c:v>-3.8000000000000007</c:v>
                </c:pt>
                <c:pt idx="20">
                  <c:v>-5.7000000000000011</c:v>
                </c:pt>
                <c:pt idx="21">
                  <c:v>-8.5999999999999979</c:v>
                </c:pt>
                <c:pt idx="22">
                  <c:v>5.4</c:v>
                </c:pt>
                <c:pt idx="23">
                  <c:v>5.6000000000000014</c:v>
                </c:pt>
                <c:pt idx="24">
                  <c:v>19.7</c:v>
                </c:pt>
                <c:pt idx="25">
                  <c:v>17.100000000000001</c:v>
                </c:pt>
                <c:pt idx="26">
                  <c:v>20.599999999999998</c:v>
                </c:pt>
                <c:pt idx="27">
                  <c:v>3.8999999999999986</c:v>
                </c:pt>
                <c:pt idx="28">
                  <c:v>-21.1</c:v>
                </c:pt>
                <c:pt idx="29">
                  <c:v>-10.200000000000001</c:v>
                </c:pt>
                <c:pt idx="30">
                  <c:v>6.3000000000000007</c:v>
                </c:pt>
                <c:pt idx="31">
                  <c:v>13.9</c:v>
                </c:pt>
                <c:pt idx="32">
                  <c:v>26</c:v>
                </c:pt>
                <c:pt idx="33">
                  <c:v>15.200000000000001</c:v>
                </c:pt>
                <c:pt idx="34">
                  <c:v>18.5</c:v>
                </c:pt>
                <c:pt idx="35">
                  <c:v>3.1999999999999993</c:v>
                </c:pt>
                <c:pt idx="36">
                  <c:v>12</c:v>
                </c:pt>
                <c:pt idx="37">
                  <c:v>21.5</c:v>
                </c:pt>
                <c:pt idx="38">
                  <c:v>21.1</c:v>
                </c:pt>
                <c:pt idx="39">
                  <c:v>20.799999999999997</c:v>
                </c:pt>
                <c:pt idx="40">
                  <c:v>19.899999999999999</c:v>
                </c:pt>
                <c:pt idx="41">
                  <c:v>10.1</c:v>
                </c:pt>
                <c:pt idx="42">
                  <c:v>16.3</c:v>
                </c:pt>
                <c:pt idx="43">
                  <c:v>16.100000000000001</c:v>
                </c:pt>
                <c:pt idx="44">
                  <c:v>20.2</c:v>
                </c:pt>
                <c:pt idx="45">
                  <c:v>20.8</c:v>
                </c:pt>
                <c:pt idx="46">
                  <c:v>26.200000000000003</c:v>
                </c:pt>
                <c:pt idx="47">
                  <c:v>17.700000000000003</c:v>
                </c:pt>
                <c:pt idx="48">
                  <c:v>18.3</c:v>
                </c:pt>
                <c:pt idx="49">
                  <c:v>7.2999999999999989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F-4742-8691-B09D75F5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625728"/>
        <c:axId val="643627264"/>
      </c:areaChart>
      <c:lineChart>
        <c:grouping val="standard"/>
        <c:varyColors val="0"/>
        <c:ser>
          <c:idx val="0"/>
          <c:order val="1"/>
          <c:tx>
            <c:strRef>
              <c:f>'Seite 8 r.'!$B$17</c:f>
              <c:strCache>
                <c:ptCount val="1"/>
                <c:pt idx="0">
                  <c:v>Steigen (in v.H.)</c:v>
                </c:pt>
              </c:strCache>
            </c:strRef>
          </c:tx>
          <c:spPr>
            <a:ln w="25400">
              <a:solidFill>
                <a:srgbClr val="F08200"/>
              </a:solidFill>
              <a:prstDash val="solid"/>
            </a:ln>
          </c:spPr>
          <c:marker>
            <c:symbol val="none"/>
          </c:marker>
          <c:cat>
            <c:numLit>
              <c:formatCode>\y\y</c:formatCode>
              <c:ptCount val="50"/>
              <c:pt idx="0">
                <c:v>34790</c:v>
              </c:pt>
              <c:pt idx="1">
                <c:v>34973</c:v>
              </c:pt>
              <c:pt idx="2">
                <c:v>35156</c:v>
              </c:pt>
              <c:pt idx="3">
                <c:v>35339</c:v>
              </c:pt>
              <c:pt idx="4">
                <c:v>35521</c:v>
              </c:pt>
              <c:pt idx="5">
                <c:v>35704</c:v>
              </c:pt>
              <c:pt idx="6">
                <c:v>35886</c:v>
              </c:pt>
              <c:pt idx="7">
                <c:v>36069</c:v>
              </c:pt>
              <c:pt idx="8">
                <c:v>36251</c:v>
              </c:pt>
              <c:pt idx="9">
                <c:v>36434</c:v>
              </c:pt>
              <c:pt idx="10">
                <c:v>36617</c:v>
              </c:pt>
              <c:pt idx="11">
                <c:v>36800</c:v>
              </c:pt>
              <c:pt idx="12">
                <c:v>36982</c:v>
              </c:pt>
              <c:pt idx="13">
                <c:v>37165</c:v>
              </c:pt>
              <c:pt idx="14">
                <c:v>37347</c:v>
              </c:pt>
              <c:pt idx="15">
                <c:v>37530</c:v>
              </c:pt>
              <c:pt idx="16">
                <c:v>37712</c:v>
              </c:pt>
              <c:pt idx="17">
                <c:v>37895</c:v>
              </c:pt>
              <c:pt idx="18">
                <c:v>38078</c:v>
              </c:pt>
              <c:pt idx="19">
                <c:v>38261</c:v>
              </c:pt>
              <c:pt idx="20">
                <c:v>38443</c:v>
              </c:pt>
              <c:pt idx="21">
                <c:v>38626</c:v>
              </c:pt>
              <c:pt idx="22">
                <c:v>38808</c:v>
              </c:pt>
              <c:pt idx="23">
                <c:v>38991</c:v>
              </c:pt>
              <c:pt idx="24">
                <c:v>39173</c:v>
              </c:pt>
              <c:pt idx="25">
                <c:v>39356</c:v>
              </c:pt>
              <c:pt idx="26">
                <c:v>39539</c:v>
              </c:pt>
              <c:pt idx="27">
                <c:v>39722</c:v>
              </c:pt>
              <c:pt idx="28">
                <c:v>39904</c:v>
              </c:pt>
              <c:pt idx="29">
                <c:v>40087</c:v>
              </c:pt>
              <c:pt idx="30">
                <c:v>40269</c:v>
              </c:pt>
              <c:pt idx="31">
                <c:v>40452</c:v>
              </c:pt>
              <c:pt idx="32">
                <c:v>40634</c:v>
              </c:pt>
              <c:pt idx="33">
                <c:v>40817</c:v>
              </c:pt>
              <c:pt idx="34">
                <c:v>41000</c:v>
              </c:pt>
              <c:pt idx="35">
                <c:v>41183</c:v>
              </c:pt>
              <c:pt idx="36">
                <c:v>41365</c:v>
              </c:pt>
              <c:pt idx="37">
                <c:v>41548</c:v>
              </c:pt>
              <c:pt idx="38">
                <c:v>41730</c:v>
              </c:pt>
              <c:pt idx="39">
                <c:v>41913</c:v>
              </c:pt>
              <c:pt idx="40">
                <c:v>42095</c:v>
              </c:pt>
              <c:pt idx="41">
                <c:v>42278</c:v>
              </c:pt>
              <c:pt idx="42">
                <c:v>42461</c:v>
              </c:pt>
              <c:pt idx="43">
                <c:v>42644</c:v>
              </c:pt>
              <c:pt idx="44">
                <c:v>42826</c:v>
              </c:pt>
              <c:pt idx="45">
                <c:v>43009</c:v>
              </c:pt>
              <c:pt idx="46">
                <c:v>43191</c:v>
              </c:pt>
              <c:pt idx="47">
                <c:v>43374</c:v>
              </c:pt>
              <c:pt idx="48">
                <c:v>43556</c:v>
              </c:pt>
              <c:pt idx="49">
                <c:v>43739</c:v>
              </c:pt>
            </c:numLit>
          </c:cat>
          <c:val>
            <c:numRef>
              <c:f>'Seite 8 r.'!$B$18:$B$68</c:f>
              <c:numCache>
                <c:formatCode>_-* #,##0.0\ _€_-;\-* #,##0.0\ _€_-;_-* "-"??\ _€_-;_-@_-</c:formatCode>
                <c:ptCount val="51"/>
                <c:pt idx="1">
                  <c:v>15</c:v>
                </c:pt>
                <c:pt idx="2">
                  <c:v>14.7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24</c:v>
                </c:pt>
                <c:pt idx="7">
                  <c:v>20</c:v>
                </c:pt>
                <c:pt idx="8">
                  <c:v>22</c:v>
                </c:pt>
                <c:pt idx="9">
                  <c:v>21.8</c:v>
                </c:pt>
                <c:pt idx="10">
                  <c:v>28.6</c:v>
                </c:pt>
                <c:pt idx="11">
                  <c:v>24.9</c:v>
                </c:pt>
                <c:pt idx="12">
                  <c:v>29.4</c:v>
                </c:pt>
                <c:pt idx="13">
                  <c:v>18.100000000000001</c:v>
                </c:pt>
                <c:pt idx="14">
                  <c:v>20</c:v>
                </c:pt>
                <c:pt idx="15">
                  <c:v>16.5</c:v>
                </c:pt>
                <c:pt idx="16">
                  <c:v>15.6</c:v>
                </c:pt>
                <c:pt idx="17">
                  <c:v>15</c:v>
                </c:pt>
                <c:pt idx="18">
                  <c:v>19.2</c:v>
                </c:pt>
                <c:pt idx="19">
                  <c:v>16.2</c:v>
                </c:pt>
                <c:pt idx="20">
                  <c:v>14.1</c:v>
                </c:pt>
                <c:pt idx="21">
                  <c:v>12.3</c:v>
                </c:pt>
                <c:pt idx="22">
                  <c:v>18.8</c:v>
                </c:pt>
                <c:pt idx="23">
                  <c:v>20.100000000000001</c:v>
                </c:pt>
                <c:pt idx="24">
                  <c:v>28.2</c:v>
                </c:pt>
                <c:pt idx="25">
                  <c:v>27</c:v>
                </c:pt>
                <c:pt idx="26">
                  <c:v>29.4</c:v>
                </c:pt>
                <c:pt idx="27">
                  <c:v>19.399999999999999</c:v>
                </c:pt>
                <c:pt idx="28">
                  <c:v>6.7</c:v>
                </c:pt>
                <c:pt idx="29">
                  <c:v>8.9</c:v>
                </c:pt>
                <c:pt idx="30">
                  <c:v>18</c:v>
                </c:pt>
                <c:pt idx="31">
                  <c:v>22.8</c:v>
                </c:pt>
                <c:pt idx="32">
                  <c:v>30.3</c:v>
                </c:pt>
                <c:pt idx="33">
                  <c:v>23.1</c:v>
                </c:pt>
                <c:pt idx="34">
                  <c:v>25.5</c:v>
                </c:pt>
                <c:pt idx="35">
                  <c:v>16.5</c:v>
                </c:pt>
                <c:pt idx="36">
                  <c:v>20.3</c:v>
                </c:pt>
                <c:pt idx="37">
                  <c:v>33.9</c:v>
                </c:pt>
                <c:pt idx="38">
                  <c:v>33.700000000000003</c:v>
                </c:pt>
                <c:pt idx="39">
                  <c:v>32.9</c:v>
                </c:pt>
                <c:pt idx="40">
                  <c:v>34</c:v>
                </c:pt>
                <c:pt idx="41">
                  <c:v>21</c:v>
                </c:pt>
                <c:pt idx="42">
                  <c:v>25.1</c:v>
                </c:pt>
                <c:pt idx="43">
                  <c:v>24</c:v>
                </c:pt>
                <c:pt idx="44">
                  <c:v>26.7</c:v>
                </c:pt>
                <c:pt idx="45">
                  <c:v>27.8</c:v>
                </c:pt>
                <c:pt idx="46">
                  <c:v>30.3</c:v>
                </c:pt>
                <c:pt idx="47">
                  <c:v>26.6</c:v>
                </c:pt>
                <c:pt idx="48">
                  <c:v>26.6</c:v>
                </c:pt>
                <c:pt idx="49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F-4742-8691-B09D75F5F237}"/>
            </c:ext>
          </c:extLst>
        </c:ser>
        <c:ser>
          <c:idx val="1"/>
          <c:order val="2"/>
          <c:tx>
            <c:strRef>
              <c:f>'Seite 8 r.'!$G$17</c:f>
              <c:strCache>
                <c:ptCount val="1"/>
                <c:pt idx="0">
                  <c:v>Sinken (in v.H.)</c:v>
                </c:pt>
              </c:strCache>
            </c:strRef>
          </c:tx>
          <c:spPr>
            <a:ln w="25400">
              <a:solidFill>
                <a:srgbClr val="0E3C8A"/>
              </a:solidFill>
              <a:prstDash val="solid"/>
            </a:ln>
          </c:spPr>
          <c:marker>
            <c:symbol val="none"/>
          </c:marker>
          <c:cat>
            <c:numLit>
              <c:formatCode>\y\y</c:formatCode>
              <c:ptCount val="50"/>
              <c:pt idx="0">
                <c:v>34790</c:v>
              </c:pt>
              <c:pt idx="1">
                <c:v>34973</c:v>
              </c:pt>
              <c:pt idx="2">
                <c:v>35156</c:v>
              </c:pt>
              <c:pt idx="3">
                <c:v>35339</c:v>
              </c:pt>
              <c:pt idx="4">
                <c:v>35521</c:v>
              </c:pt>
              <c:pt idx="5">
                <c:v>35704</c:v>
              </c:pt>
              <c:pt idx="6">
                <c:v>35886</c:v>
              </c:pt>
              <c:pt idx="7">
                <c:v>36069</c:v>
              </c:pt>
              <c:pt idx="8">
                <c:v>36251</c:v>
              </c:pt>
              <c:pt idx="9">
                <c:v>36434</c:v>
              </c:pt>
              <c:pt idx="10">
                <c:v>36617</c:v>
              </c:pt>
              <c:pt idx="11">
                <c:v>36800</c:v>
              </c:pt>
              <c:pt idx="12">
                <c:v>36982</c:v>
              </c:pt>
              <c:pt idx="13">
                <c:v>37165</c:v>
              </c:pt>
              <c:pt idx="14">
                <c:v>37347</c:v>
              </c:pt>
              <c:pt idx="15">
                <c:v>37530</c:v>
              </c:pt>
              <c:pt idx="16">
                <c:v>37712</c:v>
              </c:pt>
              <c:pt idx="17">
                <c:v>37895</c:v>
              </c:pt>
              <c:pt idx="18">
                <c:v>38078</c:v>
              </c:pt>
              <c:pt idx="19">
                <c:v>38261</c:v>
              </c:pt>
              <c:pt idx="20">
                <c:v>38443</c:v>
              </c:pt>
              <c:pt idx="21">
                <c:v>38626</c:v>
              </c:pt>
              <c:pt idx="22">
                <c:v>38808</c:v>
              </c:pt>
              <c:pt idx="23">
                <c:v>38991</c:v>
              </c:pt>
              <c:pt idx="24">
                <c:v>39173</c:v>
              </c:pt>
              <c:pt idx="25">
                <c:v>39356</c:v>
              </c:pt>
              <c:pt idx="26">
                <c:v>39539</c:v>
              </c:pt>
              <c:pt idx="27">
                <c:v>39722</c:v>
              </c:pt>
              <c:pt idx="28">
                <c:v>39904</c:v>
              </c:pt>
              <c:pt idx="29">
                <c:v>40087</c:v>
              </c:pt>
              <c:pt idx="30">
                <c:v>40269</c:v>
              </c:pt>
              <c:pt idx="31">
                <c:v>40452</c:v>
              </c:pt>
              <c:pt idx="32">
                <c:v>40634</c:v>
              </c:pt>
              <c:pt idx="33">
                <c:v>40817</c:v>
              </c:pt>
              <c:pt idx="34">
                <c:v>41000</c:v>
              </c:pt>
              <c:pt idx="35">
                <c:v>41183</c:v>
              </c:pt>
              <c:pt idx="36">
                <c:v>41365</c:v>
              </c:pt>
              <c:pt idx="37">
                <c:v>41548</c:v>
              </c:pt>
              <c:pt idx="38">
                <c:v>41730</c:v>
              </c:pt>
              <c:pt idx="39">
                <c:v>41913</c:v>
              </c:pt>
              <c:pt idx="40">
                <c:v>42095</c:v>
              </c:pt>
              <c:pt idx="41">
                <c:v>42278</c:v>
              </c:pt>
              <c:pt idx="42">
                <c:v>42461</c:v>
              </c:pt>
              <c:pt idx="43">
                <c:v>42644</c:v>
              </c:pt>
              <c:pt idx="44">
                <c:v>42826</c:v>
              </c:pt>
              <c:pt idx="45">
                <c:v>43009</c:v>
              </c:pt>
              <c:pt idx="46">
                <c:v>43191</c:v>
              </c:pt>
              <c:pt idx="47">
                <c:v>43374</c:v>
              </c:pt>
              <c:pt idx="48">
                <c:v>43556</c:v>
              </c:pt>
              <c:pt idx="49">
                <c:v>43739</c:v>
              </c:pt>
            </c:numLit>
          </c:cat>
          <c:val>
            <c:numRef>
              <c:f>'Seite 8 r.'!$G$18:$G$67</c:f>
              <c:numCache>
                <c:formatCode>0.0</c:formatCode>
                <c:ptCount val="50"/>
                <c:pt idx="1">
                  <c:v>-21</c:v>
                </c:pt>
                <c:pt idx="2">
                  <c:v>-20.399999999999999</c:v>
                </c:pt>
                <c:pt idx="3">
                  <c:v>-24</c:v>
                </c:pt>
                <c:pt idx="4">
                  <c:v>-16</c:v>
                </c:pt>
                <c:pt idx="5">
                  <c:v>-20</c:v>
                </c:pt>
                <c:pt idx="6">
                  <c:v>-16</c:v>
                </c:pt>
                <c:pt idx="7">
                  <c:v>-21</c:v>
                </c:pt>
                <c:pt idx="8">
                  <c:v>-18</c:v>
                </c:pt>
                <c:pt idx="9">
                  <c:v>-17.600000000000001</c:v>
                </c:pt>
                <c:pt idx="10">
                  <c:v>-13.6</c:v>
                </c:pt>
                <c:pt idx="11">
                  <c:v>-17.399999999999999</c:v>
                </c:pt>
                <c:pt idx="12">
                  <c:v>-13.3</c:v>
                </c:pt>
                <c:pt idx="13">
                  <c:v>-22.2</c:v>
                </c:pt>
                <c:pt idx="14">
                  <c:v>-19.7</c:v>
                </c:pt>
                <c:pt idx="15">
                  <c:v>-25.2</c:v>
                </c:pt>
                <c:pt idx="16">
                  <c:v>-26.8</c:v>
                </c:pt>
                <c:pt idx="17">
                  <c:v>-23.4</c:v>
                </c:pt>
                <c:pt idx="18">
                  <c:v>-17.3</c:v>
                </c:pt>
                <c:pt idx="19">
                  <c:v>-20</c:v>
                </c:pt>
                <c:pt idx="20">
                  <c:v>-19.8</c:v>
                </c:pt>
                <c:pt idx="21">
                  <c:v>-20.9</c:v>
                </c:pt>
                <c:pt idx="22">
                  <c:v>-13.4</c:v>
                </c:pt>
                <c:pt idx="23">
                  <c:v>-14.5</c:v>
                </c:pt>
                <c:pt idx="24">
                  <c:v>-8.5</c:v>
                </c:pt>
                <c:pt idx="25">
                  <c:v>-9.9</c:v>
                </c:pt>
                <c:pt idx="26">
                  <c:v>-8.8000000000000007</c:v>
                </c:pt>
                <c:pt idx="27">
                  <c:v>-15.5</c:v>
                </c:pt>
                <c:pt idx="28">
                  <c:v>-27.8</c:v>
                </c:pt>
                <c:pt idx="29">
                  <c:v>-19.100000000000001</c:v>
                </c:pt>
                <c:pt idx="30">
                  <c:v>-11.7</c:v>
                </c:pt>
                <c:pt idx="31">
                  <c:v>-8.9</c:v>
                </c:pt>
                <c:pt idx="32">
                  <c:v>-4.3</c:v>
                </c:pt>
                <c:pt idx="33">
                  <c:v>-7.9</c:v>
                </c:pt>
                <c:pt idx="34">
                  <c:v>-7</c:v>
                </c:pt>
                <c:pt idx="35">
                  <c:v>-13.3</c:v>
                </c:pt>
                <c:pt idx="36">
                  <c:v>-8.3000000000000007</c:v>
                </c:pt>
                <c:pt idx="37">
                  <c:v>-12.4</c:v>
                </c:pt>
                <c:pt idx="38">
                  <c:v>-12.6</c:v>
                </c:pt>
                <c:pt idx="39">
                  <c:v>-12.1</c:v>
                </c:pt>
                <c:pt idx="40">
                  <c:v>-14.1</c:v>
                </c:pt>
                <c:pt idx="41">
                  <c:v>-10.9</c:v>
                </c:pt>
                <c:pt idx="42">
                  <c:v>-8.8000000000000007</c:v>
                </c:pt>
                <c:pt idx="43">
                  <c:v>-7.9</c:v>
                </c:pt>
                <c:pt idx="44">
                  <c:v>-6.5</c:v>
                </c:pt>
                <c:pt idx="45">
                  <c:v>-7</c:v>
                </c:pt>
                <c:pt idx="46">
                  <c:v>-4.0999999999999996</c:v>
                </c:pt>
                <c:pt idx="47">
                  <c:v>-8.9</c:v>
                </c:pt>
                <c:pt idx="48">
                  <c:v>-8.3000000000000007</c:v>
                </c:pt>
                <c:pt idx="49">
                  <c:v>-12.6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F-4742-8691-B09D75F5F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25728"/>
        <c:axId val="643627264"/>
      </c:lineChart>
      <c:dateAx>
        <c:axId val="643625728"/>
        <c:scaling>
          <c:orientation val="minMax"/>
          <c:max val="43770"/>
          <c:min val="34790"/>
        </c:scaling>
        <c:delete val="0"/>
        <c:axPos val="b"/>
        <c:numFmt formatCode="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3627264"/>
        <c:crossesAt val="0"/>
        <c:auto val="0"/>
        <c:lblOffset val="100"/>
        <c:baseTimeUnit val="months"/>
        <c:majorUnit val="2"/>
        <c:majorTimeUnit val="years"/>
        <c:minorUnit val="1"/>
        <c:minorTimeUnit val="years"/>
      </c:dateAx>
      <c:valAx>
        <c:axId val="643627264"/>
        <c:scaling>
          <c:orientation val="minMax"/>
          <c:max val="39.799999999999997"/>
          <c:min val="-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;[Red]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436257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495783597547098E-2"/>
          <c:y val="3.0129840718653281E-2"/>
          <c:w val="0.91411801585256702"/>
          <c:h val="3.76224805616365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45 Light"/>
          <a:ea typeface="Frutiger 45 Light"/>
          <a:cs typeface="Frutiger 45 Ligh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54937242867949"/>
          <c:y val="1.4880995631613977E-2"/>
          <c:w val="0.75566843571468101"/>
          <c:h val="0.88095494139154751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'Seite 9'!$A$10</c:f>
              <c:strCache>
                <c:ptCount val="1"/>
                <c:pt idx="0">
                  <c:v>Aktuell</c:v>
                </c:pt>
              </c:strCache>
            </c:strRef>
          </c:tx>
          <c:spPr>
            <a:solidFill>
              <a:srgbClr val="ABABAB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8.6972503751892478E-3"/>
                  <c:y val="8.373953255843019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07-4BD6-AD16-6124C52B6D80}"/>
                </c:ext>
              </c:extLst>
            </c:dLbl>
            <c:dLbl>
              <c:idx val="1"/>
              <c:layout>
                <c:manualLayout>
                  <c:x val="-1.9802058747694323E-3"/>
                  <c:y val="9.76596675415573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07-4BD6-AD16-6124C52B6D80}"/>
                </c:ext>
              </c:extLst>
            </c:dLbl>
            <c:dLbl>
              <c:idx val="2"/>
              <c:layout>
                <c:manualLayout>
                  <c:x val="1.0423605500531473E-3"/>
                  <c:y val="-2.1388879890026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07-4BD6-AD16-6124C52B6D80}"/>
                </c:ext>
              </c:extLst>
            </c:dLbl>
            <c:dLbl>
              <c:idx val="3"/>
              <c:layout>
                <c:manualLayout>
                  <c:x val="-3.491718841126451E-3"/>
                  <c:y val="3.8135026696894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07-4BD6-AD16-6124C52B6D80}"/>
                </c:ext>
              </c:extLst>
            </c:dLbl>
            <c:dLbl>
              <c:idx val="4"/>
              <c:layout>
                <c:manualLayout>
                  <c:x val="-1.9801751430081108E-3"/>
                  <c:y val="3.8134950757360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07-4BD6-AD16-6124C52B6D80}"/>
                </c:ext>
              </c:extLst>
            </c:dLbl>
            <c:dLbl>
              <c:idx val="5"/>
              <c:layout>
                <c:manualLayout>
                  <c:x val="-2.9877625498324046E-3"/>
                  <c:y val="9.76596675415573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07-4BD6-AD16-6124C52B6D80}"/>
                </c:ext>
              </c:extLst>
            </c:dLbl>
            <c:dLbl>
              <c:idx val="6"/>
              <c:layout>
                <c:manualLayout>
                  <c:x val="-3.9953192248953764E-3"/>
                  <c:y val="1.27421572303462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07-4BD6-AD16-6124C52B6D80}"/>
                </c:ext>
              </c:extLst>
            </c:dLbl>
            <c:dLbl>
              <c:idx val="7"/>
              <c:layout>
                <c:manualLayout>
                  <c:x val="-2.9878836229215448E-3"/>
                  <c:y val="6.7896714201985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07-4BD6-AD16-6124C52B6D80}"/>
                </c:ext>
              </c:extLst>
            </c:dLbl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'Seite 9'!$I$9:$P$9</c:f>
              <c:strCache>
                <c:ptCount val="8"/>
                <c:pt idx="0">
                  <c:v>Ernährung</c:v>
                </c:pt>
                <c:pt idx="1">
                  <c:v>Elektro</c:v>
                </c:pt>
                <c:pt idx="2">
                  <c:v>Dienstleist.</c:v>
                </c:pt>
                <c:pt idx="3">
                  <c:v>Bau</c:v>
                </c:pt>
                <c:pt idx="4">
                  <c:v>Handel</c:v>
                </c:pt>
                <c:pt idx="5">
                  <c:v>Chemie/
Kunststoff</c:v>
                </c:pt>
                <c:pt idx="6">
                  <c:v>     Metall/Kfz/
Maschinenbau</c:v>
                </c:pt>
                <c:pt idx="7">
                  <c:v>Agrar</c:v>
                </c:pt>
              </c:strCache>
            </c:strRef>
          </c:cat>
          <c:val>
            <c:numRef>
              <c:f>'Seite 9'!$I$10:$P$10</c:f>
              <c:numCache>
                <c:formatCode>General</c:formatCode>
                <c:ptCount val="8"/>
                <c:pt idx="0">
                  <c:v>17.600000000000001</c:v>
                </c:pt>
                <c:pt idx="1">
                  <c:v>16.600000000000001</c:v>
                </c:pt>
                <c:pt idx="2">
                  <c:v>15.099999999999998</c:v>
                </c:pt>
                <c:pt idx="3">
                  <c:v>14.000000000000002</c:v>
                </c:pt>
                <c:pt idx="4">
                  <c:v>8.1999999999999993</c:v>
                </c:pt>
                <c:pt idx="5">
                  <c:v>5.8000000000000007</c:v>
                </c:pt>
                <c:pt idx="6">
                  <c:v>-5.8000000000000007</c:v>
                </c:pt>
                <c:pt idx="7">
                  <c:v>-12.400000000000002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07-4BD6-AD16-6124C52B6D80}"/>
            </c:ext>
          </c:extLst>
        </c:ser>
        <c:ser>
          <c:idx val="1"/>
          <c:order val="1"/>
          <c:tx>
            <c:strRef>
              <c:f>'Seite 9'!$A$11</c:f>
              <c:strCache>
                <c:ptCount val="1"/>
                <c:pt idx="0">
                  <c:v>Frühjahr 2019</c:v>
                </c:pt>
              </c:strCache>
            </c:strRef>
          </c:tx>
          <c:spPr>
            <a:solidFill>
              <a:srgbClr val="F08200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9'!$I$9:$P$9</c:f>
              <c:strCache>
                <c:ptCount val="8"/>
                <c:pt idx="0">
                  <c:v>Ernährung</c:v>
                </c:pt>
                <c:pt idx="1">
                  <c:v>Elektro</c:v>
                </c:pt>
                <c:pt idx="2">
                  <c:v>Dienstleist.</c:v>
                </c:pt>
                <c:pt idx="3">
                  <c:v>Bau</c:v>
                </c:pt>
                <c:pt idx="4">
                  <c:v>Handel</c:v>
                </c:pt>
                <c:pt idx="5">
                  <c:v>Chemie/
Kunststoff</c:v>
                </c:pt>
                <c:pt idx="6">
                  <c:v>     Metall/Kfz/
Maschinenbau</c:v>
                </c:pt>
                <c:pt idx="7">
                  <c:v>Agrar</c:v>
                </c:pt>
              </c:strCache>
            </c:strRef>
          </c:cat>
          <c:val>
            <c:numRef>
              <c:f>'Seite 9'!$I$11:$P$11</c:f>
              <c:numCache>
                <c:formatCode>General</c:formatCode>
                <c:ptCount val="8"/>
                <c:pt idx="0">
                  <c:v>15.3</c:v>
                </c:pt>
                <c:pt idx="1">
                  <c:v>35.900000000000006</c:v>
                </c:pt>
                <c:pt idx="2">
                  <c:v>26</c:v>
                </c:pt>
                <c:pt idx="3">
                  <c:v>31</c:v>
                </c:pt>
                <c:pt idx="4">
                  <c:v>17.900000000000002</c:v>
                </c:pt>
                <c:pt idx="5">
                  <c:v>7.7999999999999989</c:v>
                </c:pt>
                <c:pt idx="6">
                  <c:v>9.6</c:v>
                </c:pt>
                <c:pt idx="7">
                  <c:v>2.8999999999999986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07-4BD6-AD16-6124C52B6D80}"/>
            </c:ext>
          </c:extLst>
        </c:ser>
        <c:ser>
          <c:idx val="0"/>
          <c:order val="2"/>
          <c:tx>
            <c:strRef>
              <c:f>'Seite 9'!$A$12</c:f>
              <c:strCache>
                <c:ptCount val="1"/>
                <c:pt idx="0">
                  <c:v>Herbst 2018</c:v>
                </c:pt>
              </c:strCache>
            </c:strRef>
          </c:tx>
          <c:spPr>
            <a:solidFill>
              <a:srgbClr val="E6460F"/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cat>
            <c:strRef>
              <c:f>'Seite 9'!$I$9:$P$9</c:f>
              <c:strCache>
                <c:ptCount val="8"/>
                <c:pt idx="0">
                  <c:v>Ernährung</c:v>
                </c:pt>
                <c:pt idx="1">
                  <c:v>Elektro</c:v>
                </c:pt>
                <c:pt idx="2">
                  <c:v>Dienstleist.</c:v>
                </c:pt>
                <c:pt idx="3">
                  <c:v>Bau</c:v>
                </c:pt>
                <c:pt idx="4">
                  <c:v>Handel</c:v>
                </c:pt>
                <c:pt idx="5">
                  <c:v>Chemie/
Kunststoff</c:v>
                </c:pt>
                <c:pt idx="6">
                  <c:v>     Metall/Kfz/
Maschinenbau</c:v>
                </c:pt>
                <c:pt idx="7">
                  <c:v>Agrar</c:v>
                </c:pt>
              </c:strCache>
            </c:strRef>
          </c:cat>
          <c:val>
            <c:numRef>
              <c:f>'Seite 9'!$I$12:$P$12</c:f>
              <c:numCache>
                <c:formatCode>General</c:formatCode>
                <c:ptCount val="8"/>
                <c:pt idx="0">
                  <c:v>3.0999999999999996</c:v>
                </c:pt>
                <c:pt idx="1">
                  <c:v>32.4</c:v>
                </c:pt>
                <c:pt idx="2">
                  <c:v>23.299999999999997</c:v>
                </c:pt>
                <c:pt idx="3">
                  <c:v>18.200000000000003</c:v>
                </c:pt>
                <c:pt idx="4">
                  <c:v>11.700000000000001</c:v>
                </c:pt>
                <c:pt idx="5">
                  <c:v>13.899999999999999</c:v>
                </c:pt>
                <c:pt idx="6">
                  <c:v>23.4</c:v>
                </c:pt>
                <c:pt idx="7">
                  <c:v>-7.5000000000000018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07-4BD6-AD16-6124C52B6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axId val="1037736576"/>
        <c:axId val="1037754752"/>
      </c:barChart>
      <c:catAx>
        <c:axId val="1037736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754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754752"/>
        <c:scaling>
          <c:orientation val="minMax"/>
          <c:max val="40"/>
          <c:min val="-15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773657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811175135753427"/>
          <c:y val="1.4880995631613977E-2"/>
          <c:w val="0.23929500464298234"/>
          <c:h val="0.132936820397450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286577</xdr:colOff>
      <xdr:row>27</xdr:row>
      <xdr:rowOff>26919</xdr:rowOff>
    </xdr:from>
    <xdr:to>
      <xdr:col>15</xdr:col>
      <xdr:colOff>315152</xdr:colOff>
      <xdr:row>43</xdr:row>
      <xdr:rowOff>97321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57150</xdr:colOff>
      <xdr:row>0</xdr:row>
      <xdr:rowOff>219075</xdr:rowOff>
    </xdr:from>
    <xdr:to>
      <xdr:col>13</xdr:col>
      <xdr:colOff>307181</xdr:colOff>
      <xdr:row>17</xdr:row>
      <xdr:rowOff>10975</xdr:rowOff>
    </xdr:to>
    <xdr:graphicFrame macro="">
      <xdr:nvGraphicFramePr>
        <xdr:cNvPr id="3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0.51453</cdr:x>
      <cdr:y>0.52628</cdr:y>
    </cdr:from>
    <cdr:to>
      <cdr:x>0.5266</cdr:x>
      <cdr:y>0.58847</cdr:y>
    </cdr:to>
    <cdr:sp macro="" textlink="">
      <cdr:nvSpPr>
        <cdr:cNvPr id="132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40709" y="1406755"/>
          <a:ext cx="78293" cy="1658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Frutiger 45 Light"/>
            </a:rPr>
            <a:t>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742950</xdr:colOff>
      <xdr:row>42</xdr:row>
      <xdr:rowOff>114300</xdr:rowOff>
    </xdr:from>
    <xdr:to>
      <xdr:col>19</xdr:col>
      <xdr:colOff>714375</xdr:colOff>
      <xdr:row>62</xdr:row>
      <xdr:rowOff>76200</xdr:rowOff>
    </xdr:to>
    <xdr:graphicFrame macro="">
      <xdr:nvGraphicFramePr>
        <xdr:cNvPr id="22" name="Diagramm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42</xdr:row>
      <xdr:rowOff>66675</xdr:rowOff>
    </xdr:from>
    <xdr:to>
      <xdr:col>11</xdr:col>
      <xdr:colOff>742950</xdr:colOff>
      <xdr:row>62</xdr:row>
      <xdr:rowOff>38100</xdr:rowOff>
    </xdr:to>
    <xdr:graphicFrame macro="">
      <xdr:nvGraphicFramePr>
        <xdr:cNvPr id="23" name="Diagram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2</xdr:row>
      <xdr:rowOff>9525</xdr:rowOff>
    </xdr:from>
    <xdr:to>
      <xdr:col>5</xdr:col>
      <xdr:colOff>114299</xdr:colOff>
      <xdr:row>14</xdr:row>
      <xdr:rowOff>57150</xdr:rowOff>
    </xdr:to>
    <xdr:graphicFrame macro="">
      <xdr:nvGraphicFramePr>
        <xdr:cNvPr id="3" name="Diagramm 313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14</xdr:row>
      <xdr:rowOff>152400</xdr:rowOff>
    </xdr:from>
    <xdr:to>
      <xdr:col>6</xdr:col>
      <xdr:colOff>38100</xdr:colOff>
      <xdr:row>34</xdr:row>
      <xdr:rowOff>114300</xdr:rowOff>
    </xdr:to>
    <xdr:graphicFrame macro="">
      <xdr:nvGraphicFramePr>
        <xdr:cNvPr id="25" name="Diagramm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3</xdr:row>
      <xdr:rowOff>9525</xdr:rowOff>
    </xdr:from>
    <xdr:to>
      <xdr:col>23</xdr:col>
      <xdr:colOff>723900</xdr:colOff>
      <xdr:row>18</xdr:row>
      <xdr:rowOff>133350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38100</xdr:colOff>
      <xdr:row>3</xdr:row>
      <xdr:rowOff>28575</xdr:rowOff>
    </xdr:from>
    <xdr:to>
      <xdr:col>16</xdr:col>
      <xdr:colOff>733425</xdr:colOff>
      <xdr:row>19</xdr:row>
      <xdr:rowOff>9525</xdr:rowOff>
    </xdr:to>
    <xdr:graphicFrame macro="">
      <xdr:nvGraphicFramePr>
        <xdr:cNvPr id="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0</xdr:colOff>
      <xdr:row>4</xdr:row>
      <xdr:rowOff>47625</xdr:rowOff>
    </xdr:from>
    <xdr:to>
      <xdr:col>18</xdr:col>
      <xdr:colOff>19050</xdr:colOff>
      <xdr:row>19</xdr:row>
      <xdr:rowOff>85725</xdr:rowOff>
    </xdr:to>
    <xdr:graphicFrame macro="">
      <xdr:nvGraphicFramePr>
        <xdr:cNvPr id="2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123825</xdr:rowOff>
    </xdr:from>
    <xdr:to>
      <xdr:col>4</xdr:col>
      <xdr:colOff>723900</xdr:colOff>
      <xdr:row>18</xdr:row>
      <xdr:rowOff>95250</xdr:rowOff>
    </xdr:to>
    <xdr:graphicFrame macro="">
      <xdr:nvGraphicFramePr>
        <xdr:cNvPr id="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1990725</xdr:colOff>
      <xdr:row>35</xdr:row>
      <xdr:rowOff>28575</xdr:rowOff>
    </xdr:from>
    <xdr:to>
      <xdr:col>9</xdr:col>
      <xdr:colOff>276225</xdr:colOff>
      <xdr:row>54</xdr:row>
      <xdr:rowOff>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11</xdr:row>
      <xdr:rowOff>142874</xdr:rowOff>
    </xdr:from>
    <xdr:to>
      <xdr:col>14</xdr:col>
      <xdr:colOff>171450</xdr:colOff>
      <xdr:row>22</xdr:row>
      <xdr:rowOff>371474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209550</xdr:colOff>
      <xdr:row>11</xdr:row>
      <xdr:rowOff>180974</xdr:rowOff>
    </xdr:from>
    <xdr:to>
      <xdr:col>27</xdr:col>
      <xdr:colOff>200025</xdr:colOff>
      <xdr:row>23</xdr:row>
      <xdr:rowOff>38099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0.51453</cdr:x>
      <cdr:y>0.52628</cdr:y>
    </cdr:from>
    <cdr:to>
      <cdr:x>0.5266</cdr:x>
      <cdr:y>0.58847</cdr:y>
    </cdr:to>
    <cdr:sp macro="" textlink="">
      <cdr:nvSpPr>
        <cdr:cNvPr id="132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40709" y="1406755"/>
          <a:ext cx="78293" cy="1658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Frutiger 45 Light"/>
            </a:rPr>
            <a:t> </a:t>
          </a:r>
        </a:p>
      </cdr:txBody>
    </cdr:sp>
  </cdr:relSizeAnchor>
  <cdr:relSizeAnchor xmlns:cdr="http://schemas.openxmlformats.org/drawingml/2006/chartDrawing">
    <cdr:from>
      <cdr:x>0.51453</cdr:x>
      <cdr:y>0.52628</cdr:y>
    </cdr:from>
    <cdr:to>
      <cdr:x>0.5266</cdr:x>
      <cdr:y>0.58847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40709" y="1406755"/>
          <a:ext cx="78293" cy="1658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Frutiger 45 Light"/>
            </a:rPr>
            <a:t>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15</xdr:row>
      <xdr:rowOff>123825</xdr:rowOff>
    </xdr:from>
    <xdr:to>
      <xdr:col>16</xdr:col>
      <xdr:colOff>66675</xdr:colOff>
      <xdr:row>29</xdr:row>
      <xdr:rowOff>76201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238125</xdr:colOff>
      <xdr:row>15</xdr:row>
      <xdr:rowOff>104774</xdr:rowOff>
    </xdr:from>
    <xdr:to>
      <xdr:col>22</xdr:col>
      <xdr:colOff>228600</xdr:colOff>
      <xdr:row>29</xdr:row>
      <xdr:rowOff>66674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15</xdr:row>
      <xdr:rowOff>9525</xdr:rowOff>
    </xdr:from>
    <xdr:to>
      <xdr:col>11</xdr:col>
      <xdr:colOff>447675</xdr:colOff>
      <xdr:row>34</xdr:row>
      <xdr:rowOff>76200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725941</xdr:colOff>
      <xdr:row>39</xdr:row>
      <xdr:rowOff>133010</xdr:rowOff>
    </xdr:from>
    <xdr:to>
      <xdr:col>7</xdr:col>
      <xdr:colOff>716416</xdr:colOff>
      <xdr:row>58</xdr:row>
      <xdr:rowOff>114300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702809</xdr:colOff>
      <xdr:row>39</xdr:row>
      <xdr:rowOff>120764</xdr:rowOff>
    </xdr:from>
    <xdr:to>
      <xdr:col>16</xdr:col>
      <xdr:colOff>664709</xdr:colOff>
      <xdr:row>58</xdr:row>
      <xdr:rowOff>145936</xdr:rowOff>
    </xdr:to>
    <xdr:graphicFrame macro="">
      <xdr:nvGraphicFramePr>
        <xdr:cNvPr id="7" name="Diagramm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21</xdr:row>
      <xdr:rowOff>76200</xdr:rowOff>
    </xdr:from>
    <xdr:to>
      <xdr:col>10</xdr:col>
      <xdr:colOff>123825</xdr:colOff>
      <xdr:row>41</xdr:row>
      <xdr:rowOff>85725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1552575</xdr:colOff>
      <xdr:row>25</xdr:row>
      <xdr:rowOff>114300</xdr:rowOff>
    </xdr:from>
    <xdr:to>
      <xdr:col>9</xdr:col>
      <xdr:colOff>200025</xdr:colOff>
      <xdr:row>45</xdr:row>
      <xdr:rowOff>123825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25</xdr:col>
      <xdr:colOff>676275</xdr:colOff>
      <xdr:row>112</xdr:row>
      <xdr:rowOff>95250</xdr:rowOff>
    </xdr:from>
    <xdr:to>
      <xdr:col>30</xdr:col>
      <xdr:colOff>104775</xdr:colOff>
      <xdr:row>127</xdr:row>
      <xdr:rowOff>47625</xdr:rowOff>
    </xdr:to>
    <xdr:graphicFrame macro="">
      <xdr:nvGraphicFramePr>
        <xdr:cNvPr id="2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25</xdr:col>
      <xdr:colOff>671512</xdr:colOff>
      <xdr:row>112</xdr:row>
      <xdr:rowOff>80963</xdr:rowOff>
    </xdr:from>
    <xdr:to>
      <xdr:col>30</xdr:col>
      <xdr:colOff>100012</xdr:colOff>
      <xdr:row>124</xdr:row>
      <xdr:rowOff>47626</xdr:rowOff>
    </xdr:to>
    <xdr:graphicFrame macro="">
      <xdr:nvGraphicFramePr>
        <xdr:cNvPr id="2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361950</xdr:colOff>
      <xdr:row>14</xdr:row>
      <xdr:rowOff>57149</xdr:rowOff>
    </xdr:from>
    <xdr:to>
      <xdr:col>19</xdr:col>
      <xdr:colOff>352425</xdr:colOff>
      <xdr:row>28</xdr:row>
      <xdr:rowOff>9524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666750</xdr:colOff>
      <xdr:row>14</xdr:row>
      <xdr:rowOff>66675</xdr:rowOff>
    </xdr:from>
    <xdr:to>
      <xdr:col>28</xdr:col>
      <xdr:colOff>657225</xdr:colOff>
      <xdr:row>28</xdr:row>
      <xdr:rowOff>19050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257175</xdr:colOff>
      <xdr:row>16</xdr:row>
      <xdr:rowOff>19049</xdr:rowOff>
    </xdr:from>
    <xdr:to>
      <xdr:col>17</xdr:col>
      <xdr:colOff>247650</xdr:colOff>
      <xdr:row>29</xdr:row>
      <xdr:rowOff>141566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57150</xdr:colOff>
      <xdr:row>15</xdr:row>
      <xdr:rowOff>123823</xdr:rowOff>
    </xdr:from>
    <xdr:to>
      <xdr:col>26</xdr:col>
      <xdr:colOff>47625</xdr:colOff>
      <xdr:row>29</xdr:row>
      <xdr:rowOff>95250</xdr:rowOff>
    </xdr:to>
    <xdr:graphicFrame macro="">
      <xdr:nvGraphicFramePr>
        <xdr:cNvPr id="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714375</xdr:colOff>
      <xdr:row>3</xdr:row>
      <xdr:rowOff>45244</xdr:rowOff>
    </xdr:from>
    <xdr:to>
      <xdr:col>38</xdr:col>
      <xdr:colOff>600075</xdr:colOff>
      <xdr:row>19</xdr:row>
      <xdr:rowOff>21432</xdr:rowOff>
    </xdr:to>
    <xdr:graphicFrame macro="">
      <xdr:nvGraphicFramePr>
        <xdr:cNvPr id="9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42863</xdr:colOff>
      <xdr:row>3</xdr:row>
      <xdr:rowOff>47625</xdr:rowOff>
    </xdr:from>
    <xdr:to>
      <xdr:col>27</xdr:col>
      <xdr:colOff>690563</xdr:colOff>
      <xdr:row>19</xdr:row>
      <xdr:rowOff>23813</xdr:rowOff>
    </xdr:to>
    <xdr:graphicFrame macro="">
      <xdr:nvGraphicFramePr>
        <xdr:cNvPr id="10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41</xdr:row>
      <xdr:rowOff>152400</xdr:rowOff>
    </xdr:from>
    <xdr:to>
      <xdr:col>17</xdr:col>
      <xdr:colOff>0</xdr:colOff>
      <xdr:row>64</xdr:row>
      <xdr:rowOff>152400</xdr:rowOff>
    </xdr:to>
    <xdr:graphicFrame macro="">
      <xdr:nvGraphicFramePr>
        <xdr:cNvPr id="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" name="Text Box 5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5" name="Text Box 5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6" name="Text Box 5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7" name="Text Box 55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8" name="Text Box 5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9" name="Text Box 5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0" name="Text Box 6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1" name="Text Box 61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2" name="Text Box 6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3" name="Text Box 6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4" name="Text Box 6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5" name="Text Box 67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6" name="Text Box 6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7" name="Text Box 7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8" name="Text Box 7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19" name="Text Box 73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0" name="Text Box 7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1" name="Text Box 7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2" name="Text Box 7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3" name="Text Box 79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4" name="Text Box 8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5" name="Text Box 8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6" name="Text Box 8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7" name="Text Box 85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8" name="Text Box 8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29" name="Text Box 8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0" name="Text Box 9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1" name="Text Box 91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2" name="Text Box 9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3" name="Text Box 9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4" name="Text Box 9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5" name="Text Box 97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6" name="Text Box 9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7" name="Text Box 10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8" name="Text Box 10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39" name="Text Box 103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0" name="Text Box 10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1" name="Text Box 10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2" name="Text Box 10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3" name="Text Box 109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4" name="Text Box 11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5" name="Text Box 112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6" name="Text Box 114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7" name="Text Box 115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8" name="Text Box 116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49" name="Text Box 118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50" name="Text Box 120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24</xdr:row>
      <xdr:rowOff>47625</xdr:rowOff>
    </xdr:to>
    <xdr:sp macro="" textlink="">
      <xdr:nvSpPr>
        <xdr:cNvPr id="51" name="Text Box 121"/>
        <xdr:cNvSpPr txBox="1">
          <a:spLocks noChangeArrowheads="1"/>
        </xdr:cNvSpPr>
      </xdr:nvSpPr>
      <xdr:spPr bwMode="auto">
        <a:xfrm>
          <a:off x="1952625" y="1400175"/>
          <a:ext cx="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2" name="Text Box 12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53" name="Text Box 123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4" name="Text Box 12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55" name="Text Box 125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6" name="Text Box 12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7" name="Text Box 127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8" name="Text Box 12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59" name="Text Box 129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0" name="Text Box 13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1" name="Text Box 131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2" name="Text Box 13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3" name="Text Box 133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4" name="Text Box 13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5" name="Text Box 135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6" name="Text Box 13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7" name="Text Box 137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8" name="Text Box 13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9" name="Text Box 139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0" name="Text Box 14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" name="Text Box 141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2" name="Text Box 14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" name="Text Box 143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4" name="Text Box 14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5" name="Text Box 145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6" name="Text Box 14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7" name="Text Box 147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8" name="Text Box 14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9" name="Text Box 149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0" name="Text Box 15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1" name="Text Box 151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2" name="Text Box 15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83" name="Text Box 153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4" name="Text Box 15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85" name="Text Box 155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6" name="Text Box 15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7" name="Text Box 157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8" name="Text Box 15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89" name="Text Box 159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0" name="Text Box 16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1" name="Text Box 161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2" name="Text Box 16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3" name="Text Box 163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4" name="Text Box 16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5" name="Text Box 165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6" name="Text Box 16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" name="Text Box 167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8" name="Text Box 16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9" name="Text Box 169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0" name="Text Box 17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1" name="Text Box 171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2" name="Text Box 17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3" name="Text Box 173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4" name="Text Box 17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5" name="Text Box 175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6" name="Text Box 17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7" name="Text Box 177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8" name="Text Box 17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9" name="Text Box 179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0" name="Text Box 18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1" name="Text Box 181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2" name="Text Box 18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13" name="Text Box 183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4" name="Text Box 184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15" name="Text Box 185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6" name="Text Box 186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7" name="Text Box 187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8" name="Text Box 188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19" name="Text Box 189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20" name="Text Box 190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1" name="Text Box 191"/>
        <xdr:cNvSpPr txBox="1">
          <a:spLocks noChangeArrowheads="1"/>
        </xdr:cNvSpPr>
      </xdr:nvSpPr>
      <xdr:spPr bwMode="auto">
        <a:xfrm>
          <a:off x="2200275" y="1047750"/>
          <a:ext cx="314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22" name="Text Box 192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23" name="Text Box 193"/>
        <xdr:cNvSpPr txBox="1">
          <a:spLocks noChangeArrowheads="1"/>
        </xdr:cNvSpPr>
      </xdr:nvSpPr>
      <xdr:spPr bwMode="auto">
        <a:xfrm>
          <a:off x="1952625" y="10477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4" name="Text Box 21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5" name="Text Box 21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6" name="Text Box 21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7" name="Text Box 21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8" name="Text Box 21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9" name="Text Box 21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0" name="Text Box 21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" name="Text Box 21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2" name="Text Box 21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3" name="Text Box 22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4" name="Text Box 22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5" name="Text Box 2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6" name="Text Box 22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7" name="Text Box 22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8" name="Text Box 22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9" name="Text Box 22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0" name="Text Box 2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1" name="Text Box 2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2" name="Text Box 22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3" name="Text Box 23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4" name="Text Box 23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5" name="Text Box 23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6" name="Text Box 2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7" name="Text Box 2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8" name="Text Box 23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9" name="Text Box 23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0" name="Text Box 23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51" name="Text Box 23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2" name="Text Box 2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3" name="Text Box 2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4" name="Text Box 24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55" name="Text Box 24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6" name="Text Box 24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57" name="Text Box 24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8" name="Text Box 2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9" name="Text Box 2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0" name="Text Box 24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1" name="Text Box 24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2" name="Text Box 24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3" name="Text Box 25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4" name="Text Box 2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5" name="Text Box 2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6" name="Text Box 25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7" name="Text Box 25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8" name="Text Box 25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9" name="Text Box 25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0" name="Text Box 2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1" name="Text Box 2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2" name="Text Box 25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3" name="Text Box 26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4" name="Text Box 26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5" name="Text Box 26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6" name="Text Box 2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7" name="Text Box 2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8" name="Text Box 26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9" name="Text Box 26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0" name="Text Box 26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81" name="Text Box 26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2" name="Text Box 2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3" name="Text Box 2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4" name="Text Box 27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85" name="Text Box 27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6" name="Text Box 27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87" name="Text Box 27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8" name="Text Box 2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9" name="Text Box 2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0" name="Text Box 27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1" name="Text Box 27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2" name="Text Box 27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3" name="Text Box 28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4" name="Text Box 2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5" name="Text Box 2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6" name="Text Box 28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7" name="Text Box 28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8" name="Text Box 28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9" name="Text Box 28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0" name="Text Box 2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1" name="Text Box 2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2" name="Text Box 28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3" name="Text Box 29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4" name="Text Box 29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5" name="Text Box 29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6" name="Text Box 2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7" name="Text Box 29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8" name="Text Box 29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9" name="Text Box 29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0" name="Text Box 29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11" name="Text Box 29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2" name="Text Box 29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3" name="Text Box 30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4" name="Text Box 30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15" name="Text Box 30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6" name="Text Box 30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17" name="Text Box 30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8" name="Text Box 30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9" name="Text Box 30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0" name="Text Box 30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1" name="Text Box 30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2" name="Text Box 30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3" name="Text Box 31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4" name="Text Box 31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5" name="Text Box 31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6" name="Text Box 31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7" name="Text Box 31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8" name="Text Box 31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9" name="Text Box 31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0" name="Text Box 31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1" name="Text Box 31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2" name="Text Box 31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3" name="Text Box 32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4" name="Text Box 32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5" name="Text Box 32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6" name="Text Box 32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7" name="Text Box 3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8" name="Text Box 32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9" name="Text Box 32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0" name="Text Box 3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41" name="Text Box 32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2" name="Text Box 32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3" name="Text Box 3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4" name="Text Box 33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45" name="Text Box 33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6" name="Text Box 3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47" name="Text Box 33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8" name="Text Box 33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9" name="Text Box 3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0" name="Text Box 33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1" name="Text Box 338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2" name="Text Box 3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3" name="Text Box 34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4" name="Text Box 34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5" name="Text Box 3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6" name="Text Box 34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7" name="Text Box 344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8" name="Text Box 3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9" name="Text Box 346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0" name="Text Box 34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1" name="Text Box 3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2" name="Text Box 34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63" name="Text Box 350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4" name="Text Box 3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65" name="Text Box 352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6" name="Text Box 35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7" name="Text Box 3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8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69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0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71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2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3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4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75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6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77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8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79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80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81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82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83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84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85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86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87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88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89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0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1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2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93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4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95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6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7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98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99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0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01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2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3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4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05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6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07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8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09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10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11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12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13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14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15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16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17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18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19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0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1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2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23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4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25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6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7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28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29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0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31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2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3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4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35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6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37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8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39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 editAs="absolute">
    <xdr:from>
      <xdr:col>8</xdr:col>
      <xdr:colOff>85725</xdr:colOff>
      <xdr:row>2</xdr:row>
      <xdr:rowOff>47625</xdr:rowOff>
    </xdr:from>
    <xdr:to>
      <xdr:col>13</xdr:col>
      <xdr:colOff>1495425</xdr:colOff>
      <xdr:row>13</xdr:row>
      <xdr:rowOff>133350</xdr:rowOff>
    </xdr:to>
    <xdr:graphicFrame macro="">
      <xdr:nvGraphicFramePr>
        <xdr:cNvPr id="340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41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42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43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44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45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46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47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48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49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50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1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2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3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54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5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56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7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8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59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60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61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62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63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64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65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66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67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68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69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0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1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72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3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74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5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6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7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78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79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80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1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2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3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84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5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86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7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8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89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90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91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92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93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94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95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96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97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398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399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0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1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02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3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04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5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6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7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08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09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10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1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2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3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14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5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16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7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8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19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20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21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22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23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24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25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26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27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28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29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0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1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32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3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34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5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6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7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38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39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40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1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2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3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44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5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46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7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8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49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50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51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52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53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54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55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56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57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58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59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0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1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62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3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64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5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6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7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68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69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70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1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2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3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74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5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76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7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8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79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80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81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82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83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84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85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86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87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88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89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0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1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92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3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94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5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6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7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498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499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00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1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2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3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04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5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06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7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8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09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10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11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12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13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14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15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16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17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18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19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0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1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22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3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24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5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6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7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28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29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30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1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2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3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34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5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36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7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8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39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40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41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42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43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44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45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46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47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48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49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0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1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52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3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54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5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6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7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58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59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60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1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2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3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64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5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66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7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8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69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70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71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72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73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74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75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76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77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78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79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0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1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82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3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84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5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6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7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88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89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90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1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2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3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94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5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96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7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8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9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0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1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2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3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4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5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6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7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8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9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0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1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12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3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14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5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6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7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18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9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0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1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2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3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4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5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6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7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8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9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0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1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2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3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4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5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6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7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8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9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0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1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42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3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44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5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6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7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48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9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0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1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2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3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4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5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6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7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8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9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0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1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2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3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4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5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6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7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8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9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0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1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2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3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4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5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6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7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8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79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0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1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2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3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4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5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6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7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8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89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0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91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2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93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94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95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6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97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8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99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0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1" name="Text Box 12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2" name="Text Box 12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3" name="Text Box 12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4" name="Text Box 12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5" name="Text Box 12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6" name="Text Box 12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7" name="Text Box 12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8" name="Text Box 12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09" name="Text Box 13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0" name="Text Box 13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1" name="Text Box 13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2" name="Text Box 13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3" name="Text Box 13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4" name="Text Box 13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5" name="Text Box 13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6" name="Text Box 13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7" name="Text Box 13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8" name="Text Box 13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19" name="Text Box 14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20" name="Text Box 14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21" name="Text Box 14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22" name="Text Box 14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23" name="Text Box 14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24" name="Text Box 14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25" name="Text Box 14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26" name="Text Box 14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27" name="Text Box 14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28" name="Text Box 14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29" name="Text Box 15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0" name="Text Box 15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1" name="Text Box 15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32" name="Text Box 15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3" name="Text Box 15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34" name="Text Box 15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5" name="Text Box 15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6" name="Text Box 15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7" name="Text Box 15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38" name="Text Box 15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39" name="Text Box 16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40" name="Text Box 16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1" name="Text Box 16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2" name="Text Box 16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3" name="Text Box 16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44" name="Text Box 16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5" name="Text Box 16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46" name="Text Box 16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7" name="Text Box 16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8" name="Text Box 169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49" name="Text Box 17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0" name="Text Box 17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51" name="Text Box 17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2" name="Text Box 17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53" name="Text Box 17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54" name="Text Box 175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55" name="Text Box 17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6" name="Text Box 177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57" name="Text Box 17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8" name="Text Box 17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59" name="Text Box 18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0" name="Text Box 181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1" name="Text Box 18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2" name="Text Box 183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3" name="Text Box 184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4" name="Text Box 185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5" name="Text Box 186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6" name="Text Box 187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7" name="Text Box 188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8" name="Text Box 189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69" name="Text Box 190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0" name="Text Box 191"/>
        <xdr:cNvSpPr txBox="1">
          <a:spLocks noChangeArrowheads="1"/>
        </xdr:cNvSpPr>
      </xdr:nvSpPr>
      <xdr:spPr bwMode="auto">
        <a:xfrm>
          <a:off x="2200275" y="47625"/>
          <a:ext cx="314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71" name="Text Box 192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772" name="Text Box 193"/>
        <xdr:cNvSpPr txBox="1">
          <a:spLocks noChangeArrowheads="1"/>
        </xdr:cNvSpPr>
      </xdr:nvSpPr>
      <xdr:spPr bwMode="auto">
        <a:xfrm>
          <a:off x="1952625" y="47625"/>
          <a:ext cx="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26</xdr:row>
      <xdr:rowOff>0</xdr:rowOff>
    </xdr:from>
    <xdr:to>
      <xdr:col>19</xdr:col>
      <xdr:colOff>723900</xdr:colOff>
      <xdr:row>43</xdr:row>
      <xdr:rowOff>142875</xdr:rowOff>
    </xdr:to>
    <xdr:graphicFrame macro="">
      <xdr:nvGraphicFramePr>
        <xdr:cNvPr id="4" name="Diagramm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27</xdr:row>
      <xdr:rowOff>38100</xdr:rowOff>
    </xdr:from>
    <xdr:to>
      <xdr:col>15</xdr:col>
      <xdr:colOff>19050</xdr:colOff>
      <xdr:row>45</xdr:row>
      <xdr:rowOff>47625</xdr:rowOff>
    </xdr:to>
    <xdr:graphicFrame macro="">
      <xdr:nvGraphicFramePr>
        <xdr:cNvPr id="5" name="Diagramm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9526</xdr:colOff>
      <xdr:row>68</xdr:row>
      <xdr:rowOff>95250</xdr:rowOff>
    </xdr:from>
    <xdr:to>
      <xdr:col>15</xdr:col>
      <xdr:colOff>400050</xdr:colOff>
      <xdr:row>85</xdr:row>
      <xdr:rowOff>38100</xdr:rowOff>
    </xdr:to>
    <xdr:graphicFrame macro="">
      <xdr:nvGraphicFramePr>
        <xdr:cNvPr id="10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69</xdr:row>
      <xdr:rowOff>57150</xdr:rowOff>
    </xdr:from>
    <xdr:to>
      <xdr:col>5</xdr:col>
      <xdr:colOff>647700</xdr:colOff>
      <xdr:row>85</xdr:row>
      <xdr:rowOff>38100</xdr:rowOff>
    </xdr:to>
    <xdr:graphicFrame macro="">
      <xdr:nvGraphicFramePr>
        <xdr:cNvPr id="7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0.25773</cdr:x>
      <cdr:y>0</cdr:y>
    </cdr:from>
    <cdr:to>
      <cdr:x>0.95103</cdr:x>
      <cdr:y>0.08148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952483" y="0"/>
          <a:ext cx="2562229" cy="209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de-DE" sz="800">
              <a:latin typeface="Arial" pitchFamily="34" charset="0"/>
              <a:cs typeface="Arial" pitchFamily="34" charset="0"/>
            </a:rPr>
            <a:t>Deckung des Finanzierungsbedarfs über ...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628650</xdr:colOff>
      <xdr:row>76</xdr:row>
      <xdr:rowOff>66674</xdr:rowOff>
    </xdr:from>
    <xdr:to>
      <xdr:col>19</xdr:col>
      <xdr:colOff>158115</xdr:colOff>
      <xdr:row>92</xdr:row>
      <xdr:rowOff>34289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77</xdr:row>
      <xdr:rowOff>0</xdr:rowOff>
    </xdr:from>
    <xdr:to>
      <xdr:col>11</xdr:col>
      <xdr:colOff>434975</xdr:colOff>
      <xdr:row>91</xdr:row>
      <xdr:rowOff>104775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7</xdr:col>
      <xdr:colOff>724748</xdr:colOff>
      <xdr:row>43</xdr:row>
      <xdr:rowOff>56120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"/>
          <a:ext cx="6058746" cy="8247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0</xdr:row>
      <xdr:rowOff>0</xdr:rowOff>
    </xdr:from>
    <xdr:to>
      <xdr:col>16</xdr:col>
      <xdr:colOff>228600</xdr:colOff>
      <xdr:row>44</xdr:row>
      <xdr:rowOff>0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0"/>
          <a:ext cx="6229350" cy="838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264583</xdr:colOff>
      <xdr:row>0</xdr:row>
      <xdr:rowOff>0</xdr:rowOff>
    </xdr:from>
    <xdr:to>
      <xdr:col>24</xdr:col>
      <xdr:colOff>274108</xdr:colOff>
      <xdr:row>16</xdr:row>
      <xdr:rowOff>123825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6583" y="0"/>
          <a:ext cx="61055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0.84611</cdr:x>
      <cdr:y>0</cdr:y>
    </cdr:from>
    <cdr:to>
      <cdr:x>0.84611</cdr:x>
      <cdr:y>0.02546</cdr:y>
    </cdr:to>
    <cdr:grpSp>
      <cdr:nvGrpSpPr>
        <cdr:cNvPr id="2" name="Gruppieren 1"/>
        <cdr:cNvGrpSpPr/>
      </cdr:nvGrpSpPr>
      <cdr:grpSpPr>
        <a:xfrm xmlns:a="http://schemas.openxmlformats.org/drawingml/2006/main">
          <a:off x="5617261" y="0"/>
          <a:ext cx="0" cy="73237"/>
          <a:chOff x="5617284" y="0"/>
          <a:chExt cx="0" cy="73538"/>
        </a:xfrm>
      </cdr:grpSpPr>
      <cdr:grpSp>
        <cdr:nvGrpSpPr>
          <cdr:cNvPr id="17" name="Group 195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617284" y="0"/>
            <a:ext cx="0" cy="73538"/>
            <a:chOff x="0" y="0"/>
            <a:chExt cx="0" cy="73158"/>
          </a:xfrm>
        </cdr:grpSpPr>
        <cdr:grpSp>
          <cdr:nvGrpSpPr>
            <cdr:cNvPr id="18" name="Group 19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0" y="0"/>
              <a:ext cx="0" cy="73158"/>
              <a:chOff x="0" y="-73236"/>
              <a:chExt cx="0" cy="73236"/>
            </a:xfrm>
          </cdr:grpSpPr>
          <cdr:grpSp>
            <cdr:nvGrpSpPr>
              <cdr:cNvPr id="23" name="Group 197"/>
              <cdr:cNvGrpSpPr>
                <a:grpSpLocks xmlns:a="http://schemas.openxmlformats.org/drawingml/2006/main"/>
              </cdr:cNvGrpSpPr>
            </cdr:nvGrpSpPr>
            <cdr:grpSpPr bwMode="auto">
              <a:xfrm xmlns:a="http://schemas.openxmlformats.org/drawingml/2006/main">
                <a:off x="0" y="-73236"/>
                <a:ext cx="0" cy="0"/>
                <a:chOff x="0" y="-73236"/>
                <a:chExt cx="0" cy="0"/>
              </a:xfrm>
            </cdr:grpSpPr>
          </cdr:grpSp>
          <cdr:grpSp>
            <cdr:nvGrpSpPr>
              <cdr:cNvPr id="24" name="Group 200"/>
              <cdr:cNvGrpSpPr>
                <a:grpSpLocks xmlns:a="http://schemas.openxmlformats.org/drawingml/2006/main"/>
              </cdr:cNvGrpSpPr>
            </cdr:nvGrpSpPr>
            <cdr:grpSpPr bwMode="auto">
              <a:xfrm xmlns:a="http://schemas.openxmlformats.org/drawingml/2006/main">
                <a:off x="0" y="0"/>
                <a:ext cx="0" cy="0"/>
                <a:chOff x="0" y="0"/>
                <a:chExt cx="0" cy="0"/>
              </a:xfrm>
            </cdr:grpSpPr>
          </cdr:grpSp>
          <cdr:grpSp>
            <cdr:nvGrpSpPr>
              <cdr:cNvPr id="25" name="Group 203"/>
              <cdr:cNvGrpSpPr>
                <a:grpSpLocks xmlns:a="http://schemas.openxmlformats.org/drawingml/2006/main"/>
              </cdr:cNvGrpSpPr>
            </cdr:nvGrpSpPr>
            <cdr:grpSpPr bwMode="auto">
              <a:xfrm xmlns:a="http://schemas.openxmlformats.org/drawingml/2006/main">
                <a:off x="0" y="-73236"/>
                <a:ext cx="0" cy="0"/>
                <a:chOff x="0" y="0"/>
                <a:chExt cx="0" cy="0"/>
              </a:xfrm>
            </cdr:grpSpPr>
          </cdr:grpSp>
        </cdr:grpSp>
        <cdr:grpSp>
          <cdr:nvGrpSpPr>
            <cdr:cNvPr id="19" name="Group 20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0" y="2"/>
              <a:ext cx="0" cy="0"/>
              <a:chOff x="0" y="0"/>
              <a:chExt cx="0" cy="0"/>
            </a:xfrm>
          </cdr:grpSpPr>
        </cdr:grpSp>
      </cdr:grpSp>
    </cdr:grpSp>
  </cdr:relSizeAnchor>
  <cdr:relSizeAnchor xmlns:cdr="http://schemas.openxmlformats.org/drawingml/2006/chartDrawing">
    <cdr:from>
      <cdr:x>0.85218</cdr:x>
      <cdr:y>0.15232</cdr:y>
    </cdr:from>
    <cdr:to>
      <cdr:x>0.8693</cdr:x>
      <cdr:y>0.1927</cdr:y>
    </cdr:to>
    <cdr:sp macro="" textlink="">
      <cdr:nvSpPr>
        <cdr:cNvPr id="59" name="Rectangle 19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7559" y="438154"/>
          <a:ext cx="113657" cy="116165"/>
        </a:xfrm>
        <a:prstGeom xmlns:a="http://schemas.openxmlformats.org/drawingml/2006/main" prst="rect">
          <a:avLst/>
        </a:prstGeom>
        <a:solidFill xmlns:a="http://schemas.openxmlformats.org/drawingml/2006/main">
          <a:srgbClr val="F08200"/>
        </a:solidFill>
        <a:ln xmlns:a="http://schemas.openxmlformats.org/drawingml/2006/main" w="19050">
          <a:solidFill>
            <a:srgbClr val="FFFFFF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0.85218</cdr:x>
      <cdr:y>0.05287</cdr:y>
    </cdr:from>
    <cdr:to>
      <cdr:x>0.8693</cdr:x>
      <cdr:y>0.09326</cdr:y>
    </cdr:to>
    <cdr:sp macro="" textlink="">
      <cdr:nvSpPr>
        <cdr:cNvPr id="60" name="Rectangle 20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7559" y="152097"/>
          <a:ext cx="113656" cy="11616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0E3C8A" mc:Ignorable="a14" a14:legacySpreadsheetColorIndex="25"/>
        </a:solidFill>
        <a:ln xmlns:a="http://schemas.openxmlformats.org/drawingml/2006/main" w="19050">
          <a:solidFill>
            <a:srgbClr val="FFFFFF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0.85218</cdr:x>
      <cdr:y>0.1026</cdr:y>
    </cdr:from>
    <cdr:to>
      <cdr:x>0.8693</cdr:x>
      <cdr:y>0.14298</cdr:y>
    </cdr:to>
    <cdr:sp macro="" textlink="">
      <cdr:nvSpPr>
        <cdr:cNvPr id="61" name="Rectangle 20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7559" y="295128"/>
          <a:ext cx="113656" cy="11616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E6460F" mc:Ignorable="a14" a14:legacySpreadsheetColorIndex="26"/>
        </a:solidFill>
        <a:ln xmlns:a="http://schemas.openxmlformats.org/drawingml/2006/main" w="19050">
          <a:solidFill>
            <a:srgbClr val="FFFFFF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0.85218</cdr:x>
      <cdr:y>0.24096</cdr:y>
    </cdr:from>
    <cdr:to>
      <cdr:x>0.86956</cdr:x>
      <cdr:y>0.28249</cdr:y>
    </cdr:to>
    <cdr:sp macro="" textlink="">
      <cdr:nvSpPr>
        <cdr:cNvPr id="62" name="Rectangle 20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7559" y="693136"/>
          <a:ext cx="115416" cy="1194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707172" mc:Ignorable="a14" a14:legacySpreadsheetColorIndex="28"/>
        </a:solidFill>
        <a:ln xmlns:a="http://schemas.openxmlformats.org/drawingml/2006/main" w="19050">
          <a:solidFill>
            <a:srgbClr val="FFFFFF"/>
          </a:solidFill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de-DE"/>
        </a:p>
      </cdr:txBody>
    </cdr:sp>
  </cdr:relSizeAnchor>
  <cdr:relSizeAnchor xmlns:cdr="http://schemas.openxmlformats.org/drawingml/2006/chartDrawing">
    <cdr:from>
      <cdr:x>0.87525</cdr:x>
      <cdr:y>0.24157</cdr:y>
    </cdr:from>
    <cdr:to>
      <cdr:x>0.98852</cdr:x>
      <cdr:y>0.33738</cdr:y>
    </cdr:to>
    <cdr:sp macro="" textlink="">
      <cdr:nvSpPr>
        <cdr:cNvPr id="63" name="Rectangle 20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10727" y="694902"/>
          <a:ext cx="752000" cy="2755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Verschlechtern</a:t>
          </a:r>
        </a:p>
      </cdr:txBody>
    </cdr:sp>
  </cdr:relSizeAnchor>
  <cdr:relSizeAnchor xmlns:cdr="http://schemas.openxmlformats.org/drawingml/2006/chartDrawing">
    <cdr:from>
      <cdr:x>0.85218</cdr:x>
      <cdr:y>0</cdr:y>
    </cdr:from>
    <cdr:to>
      <cdr:x>1</cdr:x>
      <cdr:y>0.05627</cdr:y>
    </cdr:to>
    <cdr:sp macro="" textlink="">
      <cdr:nvSpPr>
        <cdr:cNvPr id="64" name="Rectangle 20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7559" y="0"/>
          <a:ext cx="981366" cy="1618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Verbessern</a:t>
          </a:r>
        </a:p>
      </cdr:txBody>
    </cdr:sp>
  </cdr:relSizeAnchor>
  <cdr:relSizeAnchor xmlns:cdr="http://schemas.openxmlformats.org/drawingml/2006/chartDrawing">
    <cdr:from>
      <cdr:x>0.87371</cdr:x>
      <cdr:y>0.16064</cdr:y>
    </cdr:from>
    <cdr:to>
      <cdr:x>0.96262</cdr:x>
      <cdr:y>0.22908</cdr:y>
    </cdr:to>
    <cdr:sp macro="" textlink="">
      <cdr:nvSpPr>
        <cdr:cNvPr id="65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00495" y="462090"/>
          <a:ext cx="590268" cy="196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Aktuell</a:t>
          </a:r>
        </a:p>
      </cdr:txBody>
    </cdr:sp>
  </cdr:relSizeAnchor>
  <cdr:relSizeAnchor xmlns:cdr="http://schemas.openxmlformats.org/drawingml/2006/chartDrawing">
    <cdr:from>
      <cdr:x>0.87386</cdr:x>
      <cdr:y>0.06402</cdr:y>
    </cdr:from>
    <cdr:to>
      <cdr:x>0.96262</cdr:x>
      <cdr:y>0.13293</cdr:y>
    </cdr:to>
    <cdr:sp macro="" textlink="">
      <cdr:nvSpPr>
        <cdr:cNvPr id="66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01490" y="184157"/>
          <a:ext cx="589272" cy="198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de-DE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Herbst '18</a:t>
          </a:r>
        </a:p>
      </cdr:txBody>
    </cdr:sp>
  </cdr:relSizeAnchor>
  <cdr:relSizeAnchor xmlns:cdr="http://schemas.openxmlformats.org/drawingml/2006/chartDrawing">
    <cdr:from>
      <cdr:x>0.87386</cdr:x>
      <cdr:y>0.11233</cdr:y>
    </cdr:from>
    <cdr:to>
      <cdr:x>0.96262</cdr:x>
      <cdr:y>0.18077</cdr:y>
    </cdr:to>
    <cdr:sp macro="" textlink="">
      <cdr:nvSpPr>
        <cdr:cNvPr id="67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01490" y="323123"/>
          <a:ext cx="589272" cy="196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de-DE" sz="800" b="0" i="0" baseline="0">
              <a:effectLst/>
              <a:latin typeface="Arial" pitchFamily="34" charset="0"/>
              <a:ea typeface="+mn-ea"/>
              <a:cs typeface="Arial" pitchFamily="34" charset="0"/>
            </a:rPr>
            <a:t>Frühjahr'19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" name="Text Box 20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" name="Text Box 21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5" name="Text Box 21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6" name="Text Box 214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7" name="Text Box 21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8" name="Text Box 21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9" name="Text Box 21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0" name="Text Box 220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1" name="Text Box 22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2" name="Text Box 22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3" name="Text Box 22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4" name="Text Box 226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5" name="Text Box 22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6" name="Text Box 22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7" name="Text Box 23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8" name="Text Box 232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19" name="Text Box 23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0" name="Text Box 23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1" name="Text Box 23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2" name="Text Box 238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3" name="Text Box 23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4" name="Text Box 24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5" name="Text Box 24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6" name="Text Box 244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7" name="Text Box 24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8" name="Text Box 24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29" name="Text Box 24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0" name="Text Box 250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1" name="Text Box 25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2" name="Text Box 25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3" name="Text Box 25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4" name="Text Box 256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5" name="Text Box 25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6" name="Text Box 25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7" name="Text Box 26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8" name="Text Box 262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39" name="Text Box 26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0" name="Text Box 26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1" name="Text Box 26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2" name="Text Box 268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3" name="Text Box 26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4" name="Text Box 271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5" name="Text Box 273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6" name="Text Box 274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7" name="Text Box 275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8" name="Text Box 277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49" name="Text Box 279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2</xdr:row>
      <xdr:rowOff>47625</xdr:rowOff>
    </xdr:from>
    <xdr:to>
      <xdr:col>1</xdr:col>
      <xdr:colOff>1323975</xdr:colOff>
      <xdr:row>13</xdr:row>
      <xdr:rowOff>0</xdr:rowOff>
    </xdr:to>
    <xdr:sp macro="" textlink="">
      <xdr:nvSpPr>
        <xdr:cNvPr id="50" name="Text Box 280"/>
        <xdr:cNvSpPr txBox="1">
          <a:spLocks noChangeArrowheads="1"/>
        </xdr:cNvSpPr>
      </xdr:nvSpPr>
      <xdr:spPr bwMode="auto">
        <a:xfrm>
          <a:off x="1762125" y="752475"/>
          <a:ext cx="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1" name="Text Box 28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2" name="Text Box 28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3" name="Text Box 28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4" name="Text Box 286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5" name="Text Box 28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6" name="Text Box 28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57" name="Text Box 290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8" name="Text Box 29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59" name="Text Box 292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0" name="Text Box 29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1" name="Text Box 294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2" name="Text Box 29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3" name="Text Box 296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4" name="Text Box 29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5" name="Text Box 298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6" name="Text Box 29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7" name="Text Box 300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68" name="Text Box 30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69" name="Text Box 302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0" name="Text Box 30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1" name="Text Box 304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2" name="Text Box 30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" name="Text Box 306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4" name="Text Box 30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5" name="Text Box 308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6" name="Text Box 30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7" name="Text Box 310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78" name="Text Box 31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9" name="Text Box 312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0" name="Text Box 31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81" name="Text Box 314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2" name="Text Box 31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3" name="Text Box 316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4" name="Text Box 31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85" name="Text Box 318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6" name="Text Box 31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87" name="Text Box 320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8" name="Text Box 32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89" name="Text Box 322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0" name="Text Box 32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1" name="Text Box 324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2" name="Text Box 32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3" name="Text Box 326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4" name="Text Box 32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5" name="Text Box 328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6" name="Text Box 32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" name="Text Box 330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98" name="Text Box 33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" name="Text Box 332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0" name="Text Box 33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1" name="Text Box 334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2" name="Text Box 33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3" name="Text Box 336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4" name="Text Box 33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5" name="Text Box 338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6" name="Text Box 33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7" name="Text Box 340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08" name="Text Box 34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09" name="Text Box 342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0" name="Text Box 343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11" name="Text Box 344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2" name="Text Box 345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3" name="Text Box 346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4" name="Text Box 347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15" name="Text Box 348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6" name="Text Box 349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17" name="Text Box 350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8" name="Text Box 351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1</xdr:row>
      <xdr:rowOff>47625</xdr:rowOff>
    </xdr:from>
    <xdr:to>
      <xdr:col>1</xdr:col>
      <xdr:colOff>1323975</xdr:colOff>
      <xdr:row>3</xdr:row>
      <xdr:rowOff>47625</xdr:rowOff>
    </xdr:to>
    <xdr:sp macro="" textlink="">
      <xdr:nvSpPr>
        <xdr:cNvPr id="119" name="Text Box 352"/>
        <xdr:cNvSpPr txBox="1">
          <a:spLocks noChangeArrowheads="1"/>
        </xdr:cNvSpPr>
      </xdr:nvSpPr>
      <xdr:spPr bwMode="auto">
        <a:xfrm>
          <a:off x="1762125" y="400050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1" name="Text Box 35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3" name="Text Box 35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4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5" name="Text Box 35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6" name="Text Box 35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7" name="Text Box 36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29" name="Text Box 36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1" name="Text Box 36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2" name="Text Box 36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3" name="Text Box 36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4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5" name="Text Box 36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6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7" name="Text Box 37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8" name="Text Box 37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39" name="Text Box 37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0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1" name="Text Box 37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2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3" name="Text Box 37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4" name="Text Box 37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5" name="Text Box 37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6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7" name="Text Box 38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48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49" name="Text Box 38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0" name="Text Box 38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1" name="Text Box 38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52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3" name="Text Box 38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54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5" name="Text Box 38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6" name="Text Box 38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7" name="Text Box 39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58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59" name="Text Box 39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0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1" name="Text Box 39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2" name="Text Box 39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3" name="Text Box 39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4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5" name="Text Box 39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66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7" name="Text Box 40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8" name="Text Box 40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69" name="Text Box 40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0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1" name="Text Box 40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2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3" name="Text Box 40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4" name="Text Box 40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5" name="Text Box 40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6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7" name="Text Box 41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78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79" name="Text Box 41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0" name="Text Box 41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1" name="Text Box 41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82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3" name="Text Box 41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84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5" name="Text Box 41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6" name="Text Box 41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7" name="Text Box 42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88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89" name="Text Box 42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0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1" name="Text Box 42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2" name="Text Box 42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3" name="Text Box 42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4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5" name="Text Box 42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96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7" name="Text Box 43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8" name="Text Box 43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99" name="Text Box 43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0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1" name="Text Box 43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2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3" name="Text Box 43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4" name="Text Box 43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5" name="Text Box 43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6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7" name="Text Box 44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08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09" name="Text Box 44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0" name="Text Box 44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1" name="Text Box 44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12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3" name="Text Box 44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14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5" name="Text Box 44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6" name="Text Box 44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7" name="Text Box 45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18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19" name="Text Box 45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0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1" name="Text Box 45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2" name="Text Box 45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3" name="Text Box 45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4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5" name="Text Box 45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26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7" name="Text Box 46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8" name="Text Box 46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29" name="Text Box 46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0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1" name="Text Box 46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2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3" name="Text Box 46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4" name="Text Box 46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5" name="Text Box 46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6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7" name="Text Box 47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38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39" name="Text Box 47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0" name="Text Box 47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1" name="Text Box 47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42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3" name="Text Box 47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44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5" name="Text Box 47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6" name="Text Box 47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7" name="Text Box 48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48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49" name="Text Box 48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0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1" name="Text Box 48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2" name="Text Box 48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3" name="Text Box 48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4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5" name="Text Box 48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56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7" name="Text Box 49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8" name="Text Box 49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59" name="Text Box 49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260" name="Text Box 4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1" name="Text Box 49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2" name="Text Box 49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263" name="Text Box 49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64" name="Text Box 35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65" name="Text Box 3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66" name="Text Box 36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67" name="Text Box 3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68" name="Text Box 36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69" name="Text Box 3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0" name="Text Box 37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1" name="Text Box 3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2" name="Text Box 37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3" name="Text Box 3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4" name="Text Box 38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5" name="Text Box 3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6" name="Text Box 39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7" name="Text Box 3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8" name="Text Box 39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79" name="Text Box 39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0" name="Text Box 40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1" name="Text Box 40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2" name="Text Box 40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3" name="Text Box 41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4" name="Text Box 41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5" name="Text Box 41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6" name="Text Box 42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7" name="Text Box 42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8" name="Text Box 42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89" name="Text Box 42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0" name="Text Box 43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1" name="Text Box 43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2" name="Text Box 43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3" name="Text Box 44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4" name="Text Box 44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5" name="Text Box 44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6" name="Text Box 45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7" name="Text Box 45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8" name="Text Box 4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299" name="Text Box 45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0" name="Text Box 4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1" name="Text Box 46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2" name="Text Box 4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3" name="Text Box 47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4" name="Text Box 4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5" name="Text Box 47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6" name="Text Box 4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7" name="Text Box 48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8" name="Text Box 4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09" name="Text Box 48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0" name="Text Box 35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1" name="Text Box 36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2" name="Text Box 36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3" name="Text Box 36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4" name="Text Box 36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5" name="Text Box 37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6" name="Text Box 375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7" name="Text Box 37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8" name="Text Box 38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19" name="Text Box 385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0" name="Text Box 38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1" name="Text Box 39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2" name="Text Box 39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3" name="Text Box 39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4" name="Text Box 39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5" name="Text Box 40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6" name="Text Box 405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7" name="Text Box 40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8" name="Text Box 41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29" name="Text Box 415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0" name="Text Box 41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1" name="Text Box 42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2" name="Text Box 42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3" name="Text Box 42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4" name="Text Box 42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5" name="Text Box 43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6" name="Text Box 435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7" name="Text Box 43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8" name="Text Box 44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39" name="Text Box 445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40" name="Text Box 44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41" name="Text Box 451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42" name="Text Box 45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43" name="Text Box 457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44" name="Text Box 459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2</xdr:row>
      <xdr:rowOff>47625</xdr:rowOff>
    </xdr:from>
    <xdr:to>
      <xdr:col>2</xdr:col>
      <xdr:colOff>952500</xdr:colOff>
      <xdr:row>4</xdr:row>
      <xdr:rowOff>47625</xdr:rowOff>
    </xdr:to>
    <xdr:sp macro="" textlink="">
      <xdr:nvSpPr>
        <xdr:cNvPr id="345" name="Text Box 463"/>
        <xdr:cNvSpPr txBox="1">
          <a:spLocks noChangeArrowheads="1"/>
        </xdr:cNvSpPr>
      </xdr:nvSpPr>
      <xdr:spPr bwMode="auto">
        <a:xfrm>
          <a:off x="2009775" y="7524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46" name="Text Box 35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47" name="Text Box 3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48" name="Text Box 36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49" name="Text Box 3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0" name="Text Box 36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1" name="Text Box 3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2" name="Text Box 37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3" name="Text Box 3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4" name="Text Box 37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5" name="Text Box 3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6" name="Text Box 38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7" name="Text Box 3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8" name="Text Box 39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59" name="Text Box 3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0" name="Text Box 39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1" name="Text Box 39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2" name="Text Box 40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3" name="Text Box 40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4" name="Text Box 40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5" name="Text Box 41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6" name="Text Box 41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7" name="Text Box 41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8" name="Text Box 42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69" name="Text Box 42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0" name="Text Box 42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1" name="Text Box 42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2" name="Text Box 43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3" name="Text Box 43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4" name="Text Box 43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5" name="Text Box 44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6" name="Text Box 44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7" name="Text Box 44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8" name="Text Box 45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79" name="Text Box 45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0" name="Text Box 4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1" name="Text Box 45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2" name="Text Box 4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3" name="Text Box 46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4" name="Text Box 4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5" name="Text Box 47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6" name="Text Box 4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7" name="Text Box 47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8" name="Text Box 4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89" name="Text Box 48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90" name="Text Box 4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91" name="Text Box 48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392" name="Text Box 4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393" name="Text Box 28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394" name="Text Box 28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395" name="Text Box 28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396" name="Text Box 28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397" name="Text Box 28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398" name="Text Box 28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399" name="Text Box 28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0" name="Text Box 28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01" name="Text Box 29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2" name="Text Box 29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3" name="Text Box 29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4" name="Text Box 29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05" name="Text Box 29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6" name="Text Box 29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07" name="Text Box 29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8" name="Text Box 29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09" name="Text Box 29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10" name="Text Box 29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11" name="Text Box 30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12" name="Text Box 30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13" name="Text Box 30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14" name="Text Box 30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15" name="Text Box 30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16" name="Text Box 30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17" name="Text Box 30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18" name="Text Box 30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19" name="Text Box 30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0" name="Text Box 30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1" name="Text Box 31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2" name="Text Box 31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23" name="Text Box 31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4" name="Text Box 31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25" name="Text Box 31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6" name="Text Box 31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7" name="Text Box 31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28" name="Text Box 31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29" name="Text Box 31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0" name="Text Box 31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31" name="Text Box 32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2" name="Text Box 32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3" name="Text Box 32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4" name="Text Box 32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35" name="Text Box 32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6" name="Text Box 32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37" name="Text Box 32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8" name="Text Box 32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39" name="Text Box 32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40" name="Text Box 32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41" name="Text Box 33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42" name="Text Box 33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43" name="Text Box 33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44" name="Text Box 33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45" name="Text Box 33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46" name="Text Box 33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47" name="Text Box 33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48" name="Text Box 33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49" name="Text Box 33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0" name="Text Box 33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1" name="Text Box 34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2" name="Text Box 34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53" name="Text Box 34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4" name="Text Box 34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55" name="Text Box 34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6" name="Text Box 34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7" name="Text Box 34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58" name="Text Box 34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59" name="Text Box 34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60" name="Text Box 34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1" name="Text Box 35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62" name="Text Box 35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0</xdr:colOff>
      <xdr:row>0</xdr:row>
      <xdr:rowOff>47625</xdr:rowOff>
    </xdr:from>
    <xdr:to>
      <xdr:col>2</xdr:col>
      <xdr:colOff>0</xdr:colOff>
      <xdr:row>2</xdr:row>
      <xdr:rowOff>47625</xdr:rowOff>
    </xdr:to>
    <xdr:sp macro="" textlink="">
      <xdr:nvSpPr>
        <xdr:cNvPr id="463" name="Text Box 35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4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5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6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7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8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69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0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1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2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3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4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5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6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7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8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79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0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1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2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3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4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5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6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7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8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89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0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1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2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3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4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5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6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7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8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499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0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1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2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3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4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5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6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7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8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09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0" name="Text Box 35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1" name="Text Box 3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2" name="Text Box 36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3" name="Text Box 3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4" name="Text Box 36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5" name="Text Box 3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6" name="Text Box 37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7" name="Text Box 3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8" name="Text Box 37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19" name="Text Box 3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0" name="Text Box 38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1" name="Text Box 3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2" name="Text Box 39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3" name="Text Box 3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4" name="Text Box 39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5" name="Text Box 39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6" name="Text Box 40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7" name="Text Box 40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8" name="Text Box 40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29" name="Text Box 41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0" name="Text Box 41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1" name="Text Box 41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2" name="Text Box 42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3" name="Text Box 42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4" name="Text Box 42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5" name="Text Box 42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6" name="Text Box 43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7" name="Text Box 43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8" name="Text Box 43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39" name="Text Box 44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0" name="Text Box 44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1" name="Text Box 44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2" name="Text Box 45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3" name="Text Box 45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4" name="Text Box 4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5" name="Text Box 45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6" name="Text Box 4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7" name="Text Box 46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8" name="Text Box 4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3</xdr:col>
      <xdr:colOff>0</xdr:colOff>
      <xdr:row>3</xdr:row>
      <xdr:rowOff>47625</xdr:rowOff>
    </xdr:to>
    <xdr:sp macro="" textlink="">
      <xdr:nvSpPr>
        <xdr:cNvPr id="549" name="Text Box 47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0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1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2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3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4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5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6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7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8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59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0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1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2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3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4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5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6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7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8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69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0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1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2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3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4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5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6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7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8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79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0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1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2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3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4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5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6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7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8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89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0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1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2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3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4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5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596" name="Text Box 4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7" name="Text Box 28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598" name="Text Box 28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599" name="Text Box 28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0" name="Text Box 28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1" name="Text Box 28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2" name="Text Box 28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3" name="Text Box 28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4" name="Text Box 28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5" name="Text Box 29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6" name="Text Box 29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7" name="Text Box 29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08" name="Text Box 29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09" name="Text Box 29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0" name="Text Box 29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11" name="Text Box 29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2" name="Text Box 29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3" name="Text Box 29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4" name="Text Box 29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15" name="Text Box 30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6" name="Text Box 30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17" name="Text Box 30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8" name="Text Box 30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19" name="Text Box 30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0" name="Text Box 30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1" name="Text Box 30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2" name="Text Box 30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3" name="Text Box 30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4" name="Text Box 30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5" name="Text Box 31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6" name="Text Box 31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7" name="Text Box 31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28" name="Text Box 31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29" name="Text Box 31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0" name="Text Box 31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1" name="Text Box 31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2" name="Text Box 31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3" name="Text Box 31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4" name="Text Box 31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5" name="Text Box 32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6" name="Text Box 32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7" name="Text Box 32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38" name="Text Box 32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39" name="Text Box 32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0" name="Text Box 32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41" name="Text Box 32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2" name="Text Box 32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3" name="Text Box 32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4" name="Text Box 32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45" name="Text Box 33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6" name="Text Box 33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47" name="Text Box 33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8" name="Text Box 33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49" name="Text Box 33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0" name="Text Box 33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1" name="Text Box 33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2" name="Text Box 33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3" name="Text Box 33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4" name="Text Box 33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5" name="Text Box 34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6" name="Text Box 34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7" name="Text Box 34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58" name="Text Box 34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59" name="Text Box 34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0" name="Text Box 34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1" name="Text Box 34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2" name="Text Box 34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3" name="Text Box 34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4" name="Text Box 34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5" name="Text Box 35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6" name="Text Box 35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667" name="Text Box 35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8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69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0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1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2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3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4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5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6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7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8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79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0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1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2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3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4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5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6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7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8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89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0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1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2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3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4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5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6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7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8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699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0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1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2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3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4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5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6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7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8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09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0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1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2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13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4" name="Text Box 35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5" name="Text Box 3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6" name="Text Box 36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7" name="Text Box 3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8" name="Text Box 36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19" name="Text Box 3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0" name="Text Box 37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1" name="Text Box 3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2" name="Text Box 37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3" name="Text Box 3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4" name="Text Box 38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5" name="Text Box 3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6" name="Text Box 39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7" name="Text Box 3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8" name="Text Box 39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29" name="Text Box 39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0" name="Text Box 40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1" name="Text Box 40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2" name="Text Box 40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3" name="Text Box 41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4" name="Text Box 41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5" name="Text Box 41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6" name="Text Box 42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7" name="Text Box 42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8" name="Text Box 42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39" name="Text Box 42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0" name="Text Box 43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1" name="Text Box 43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2" name="Text Box 43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3" name="Text Box 44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4" name="Text Box 44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5" name="Text Box 44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6" name="Text Box 45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7" name="Text Box 45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8" name="Text Box 4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49" name="Text Box 45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50" name="Text Box 4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51" name="Text Box 46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52" name="Text Box 4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753" name="Text Box 47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4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5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6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7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8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59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0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1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2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3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4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5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6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7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8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69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0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1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2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3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4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5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6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7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8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79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0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1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2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3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4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5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6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7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8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89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0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1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2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3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4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5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6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7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8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799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00" name="Text Box 4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1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2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3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4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5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6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7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8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09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0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1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2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3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4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5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6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7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8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19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0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1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2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3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4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5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6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7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8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29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0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1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2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3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4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5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6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7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8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39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840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41" name="Text Box 28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42" name="Text Box 28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43" name="Text Box 28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44" name="Text Box 28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45" name="Text Box 28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46" name="Text Box 28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47" name="Text Box 28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48" name="Text Box 28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49" name="Text Box 29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0" name="Text Box 29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1" name="Text Box 29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2" name="Text Box 29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53" name="Text Box 29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4" name="Text Box 29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55" name="Text Box 29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6" name="Text Box 29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7" name="Text Box 29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58" name="Text Box 29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59" name="Text Box 30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0" name="Text Box 30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61" name="Text Box 30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2" name="Text Box 30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3" name="Text Box 30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4" name="Text Box 30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65" name="Text Box 30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6" name="Text Box 30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67" name="Text Box 30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8" name="Text Box 30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69" name="Text Box 31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70" name="Text Box 31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71" name="Text Box 31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72" name="Text Box 31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73" name="Text Box 31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74" name="Text Box 31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75" name="Text Box 31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76" name="Text Box 31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77" name="Text Box 31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78" name="Text Box 31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79" name="Text Box 32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0" name="Text Box 32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1" name="Text Box 32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2" name="Text Box 32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83" name="Text Box 32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4" name="Text Box 32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85" name="Text Box 32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6" name="Text Box 32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7" name="Text Box 32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88" name="Text Box 32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89" name="Text Box 33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0" name="Text Box 33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91" name="Text Box 33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2" name="Text Box 33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3" name="Text Box 33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4" name="Text Box 33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95" name="Text Box 33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6" name="Text Box 33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897" name="Text Box 33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8" name="Text Box 33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899" name="Text Box 34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00" name="Text Box 34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01" name="Text Box 34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02" name="Text Box 34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03" name="Text Box 34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04" name="Text Box 34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05" name="Text Box 34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06" name="Text Box 34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07" name="Text Box 34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08" name="Text Box 34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09" name="Text Box 35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10" name="Text Box 35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911" name="Text Box 35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2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3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4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5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6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7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8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19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0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1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2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3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4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5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6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7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8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29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0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1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2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3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4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5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6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7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8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39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0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1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2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3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4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5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6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7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8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49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0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1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2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3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4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5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6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57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58" name="Text Box 35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59" name="Text Box 3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0" name="Text Box 36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1" name="Text Box 3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2" name="Text Box 36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3" name="Text Box 3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4" name="Text Box 37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5" name="Text Box 3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6" name="Text Box 37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7" name="Text Box 3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8" name="Text Box 38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69" name="Text Box 3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0" name="Text Box 39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1" name="Text Box 3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2" name="Text Box 39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3" name="Text Box 39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4" name="Text Box 40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5" name="Text Box 40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6" name="Text Box 40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7" name="Text Box 41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8" name="Text Box 41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79" name="Text Box 41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0" name="Text Box 42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1" name="Text Box 42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2" name="Text Box 42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3" name="Text Box 42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4" name="Text Box 43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5" name="Text Box 43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6" name="Text Box 43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7" name="Text Box 44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8" name="Text Box 44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89" name="Text Box 44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0" name="Text Box 45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1" name="Text Box 45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2" name="Text Box 4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3" name="Text Box 45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4" name="Text Box 4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5" name="Text Box 46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6" name="Text Box 4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997" name="Text Box 47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98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999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0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1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2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3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4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5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6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7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8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09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0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1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2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3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4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5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6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7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8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19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0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1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2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3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4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5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6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7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8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29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0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1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2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3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4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5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6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7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8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39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40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41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42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43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44" name="Text Box 4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45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46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47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48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49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0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1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2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3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4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5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6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7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8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59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0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1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2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3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4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5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6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7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8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69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0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1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2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3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4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5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6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7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8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79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80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81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82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83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3</xdr:col>
      <xdr:colOff>0</xdr:colOff>
      <xdr:row>2</xdr:row>
      <xdr:rowOff>47625</xdr:rowOff>
    </xdr:to>
    <xdr:sp macro="" textlink="">
      <xdr:nvSpPr>
        <xdr:cNvPr id="1084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85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86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87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88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89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0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1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2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3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4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5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6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7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8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099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0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1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2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3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4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5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6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7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8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09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0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1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2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3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4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5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6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7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8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19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20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21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22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23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24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25" name="Text Box 28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26" name="Text Box 28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27" name="Text Box 28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28" name="Text Box 28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29" name="Text Box 28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30" name="Text Box 28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31" name="Text Box 28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32" name="Text Box 28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33" name="Text Box 29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34" name="Text Box 29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35" name="Text Box 29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36" name="Text Box 29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37" name="Text Box 29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38" name="Text Box 29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39" name="Text Box 29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0" name="Text Box 29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1" name="Text Box 29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2" name="Text Box 29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43" name="Text Box 30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4" name="Text Box 30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45" name="Text Box 30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6" name="Text Box 30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7" name="Text Box 30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48" name="Text Box 30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49" name="Text Box 30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0" name="Text Box 30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51" name="Text Box 30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2" name="Text Box 30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3" name="Text Box 31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4" name="Text Box 31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55" name="Text Box 31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6" name="Text Box 31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57" name="Text Box 31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8" name="Text Box 31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59" name="Text Box 31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60" name="Text Box 31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61" name="Text Box 31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62" name="Text Box 31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63" name="Text Box 32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64" name="Text Box 32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65" name="Text Box 32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66" name="Text Box 32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67" name="Text Box 32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68" name="Text Box 32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69" name="Text Box 32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0" name="Text Box 32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1" name="Text Box 328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2" name="Text Box 32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73" name="Text Box 33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4" name="Text Box 33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75" name="Text Box 33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6" name="Text Box 33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7" name="Text Box 334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78" name="Text Box 33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79" name="Text Box 336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0" name="Text Box 33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81" name="Text Box 33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2" name="Text Box 33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3" name="Text Box 340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4" name="Text Box 34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85" name="Text Box 342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6" name="Text Box 343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87" name="Text Box 344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8" name="Text Box 345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89" name="Text Box 346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90" name="Text Box 347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91" name="Text Box 348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92" name="Text Box 349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93" name="Text Box 350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94" name="Text Box 351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1</xdr:col>
      <xdr:colOff>638175</xdr:colOff>
      <xdr:row>0</xdr:row>
      <xdr:rowOff>47625</xdr:rowOff>
    </xdr:from>
    <xdr:to>
      <xdr:col>1</xdr:col>
      <xdr:colOff>1323975</xdr:colOff>
      <xdr:row>2</xdr:row>
      <xdr:rowOff>47625</xdr:rowOff>
    </xdr:to>
    <xdr:sp macro="" textlink="">
      <xdr:nvSpPr>
        <xdr:cNvPr id="1195" name="Text Box 352"/>
        <xdr:cNvSpPr txBox="1">
          <a:spLocks noChangeArrowheads="1"/>
        </xdr:cNvSpPr>
      </xdr:nvSpPr>
      <xdr:spPr bwMode="auto">
        <a:xfrm>
          <a:off x="1762125" y="47625"/>
          <a:ext cx="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96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97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98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199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0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1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2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3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4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5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6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7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8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09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0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1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2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3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4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5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6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7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8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19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0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1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2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3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4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5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6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7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8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29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0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1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2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3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4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5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6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7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8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39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40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41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2" name="Text Box 35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3" name="Text Box 3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4" name="Text Box 36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5" name="Text Box 3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6" name="Text Box 36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7" name="Text Box 3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8" name="Text Box 37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49" name="Text Box 37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0" name="Text Box 37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1" name="Text Box 38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2" name="Text Box 38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3" name="Text Box 38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4" name="Text Box 39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5" name="Text Box 39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6" name="Text Box 39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7" name="Text Box 39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8" name="Text Box 40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59" name="Text Box 40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0" name="Text Box 40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1" name="Text Box 41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2" name="Text Box 41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3" name="Text Box 41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4" name="Text Box 42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5" name="Text Box 42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6" name="Text Box 42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7" name="Text Box 42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8" name="Text Box 43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69" name="Text Box 43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0" name="Text Box 43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1" name="Text Box 44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2" name="Text Box 44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3" name="Text Box 44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4" name="Text Box 451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5" name="Text Box 45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6" name="Text Box 457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7" name="Text Box 45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8" name="Text Box 463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79" name="Text Box 465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1</xdr:row>
      <xdr:rowOff>47625</xdr:rowOff>
    </xdr:from>
    <xdr:to>
      <xdr:col>2</xdr:col>
      <xdr:colOff>952500</xdr:colOff>
      <xdr:row>3</xdr:row>
      <xdr:rowOff>47625</xdr:rowOff>
    </xdr:to>
    <xdr:sp macro="" textlink="">
      <xdr:nvSpPr>
        <xdr:cNvPr id="1280" name="Text Box 469"/>
        <xdr:cNvSpPr txBox="1">
          <a:spLocks noChangeArrowheads="1"/>
        </xdr:cNvSpPr>
      </xdr:nvSpPr>
      <xdr:spPr bwMode="auto">
        <a:xfrm>
          <a:off x="2009775" y="4000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1" name="Text Box 35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2" name="Text Box 3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3" name="Text Box 36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4" name="Text Box 3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5" name="Text Box 36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6" name="Text Box 3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7" name="Text Box 37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8" name="Text Box 3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89" name="Text Box 37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0" name="Text Box 3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1" name="Text Box 38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2" name="Text Box 3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3" name="Text Box 39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4" name="Text Box 39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5" name="Text Box 39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6" name="Text Box 39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7" name="Text Box 40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8" name="Text Box 40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299" name="Text Box 40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0" name="Text Box 41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1" name="Text Box 41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2" name="Text Box 41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3" name="Text Box 42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4" name="Text Box 42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5" name="Text Box 42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6" name="Text Box 42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7" name="Text Box 43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8" name="Text Box 43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09" name="Text Box 43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0" name="Text Box 44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1" name="Text Box 44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2" name="Text Box 44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3" name="Text Box 45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4" name="Text Box 45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5" name="Text Box 45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6" name="Text Box 45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7" name="Text Box 46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8" name="Text Box 46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19" name="Text Box 46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0" name="Text Box 47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1" name="Text Box 475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2" name="Text Box 47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3" name="Text Box 481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4" name="Text Box 483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5" name="Text Box 487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>
    <xdr:from>
      <xdr:col>2</xdr:col>
      <xdr:colOff>247650</xdr:colOff>
      <xdr:row>0</xdr:row>
      <xdr:rowOff>47625</xdr:rowOff>
    </xdr:from>
    <xdr:to>
      <xdr:col>2</xdr:col>
      <xdr:colOff>952500</xdr:colOff>
      <xdr:row>2</xdr:row>
      <xdr:rowOff>47625</xdr:rowOff>
    </xdr:to>
    <xdr:sp macro="" textlink="">
      <xdr:nvSpPr>
        <xdr:cNvPr id="1326" name="Text Box 489"/>
        <xdr:cNvSpPr txBox="1">
          <a:spLocks noChangeArrowheads="1"/>
        </xdr:cNvSpPr>
      </xdr:nvSpPr>
      <xdr:spPr bwMode="auto">
        <a:xfrm>
          <a:off x="2009775" y="476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de-DE"/>
        </a:p>
      </xdr:txBody>
    </xdr:sp>
    <xdr:clientData/>
  </xdr:twoCellAnchor>
  <xdr:twoCellAnchor editAs="absolute">
    <xdr:from>
      <xdr:col>6</xdr:col>
      <xdr:colOff>66675</xdr:colOff>
      <xdr:row>2</xdr:row>
      <xdr:rowOff>66675</xdr:rowOff>
    </xdr:from>
    <xdr:to>
      <xdr:col>14</xdr:col>
      <xdr:colOff>1504950</xdr:colOff>
      <xdr:row>13</xdr:row>
      <xdr:rowOff>0</xdr:rowOff>
    </xdr:to>
    <xdr:graphicFrame macro="">
      <xdr:nvGraphicFramePr>
        <xdr:cNvPr id="1327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0.84935</cdr:x>
      <cdr:y>0.04624</cdr:y>
    </cdr:from>
    <cdr:to>
      <cdr:x>0.99284</cdr:x>
      <cdr:y>0.37405</cdr:y>
    </cdr:to>
    <cdr:grpSp>
      <cdr:nvGrpSpPr>
        <cdr:cNvPr id="1183762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638771" y="133012"/>
          <a:ext cx="952619" cy="942962"/>
          <a:chOff x="5571855" y="85818"/>
          <a:chExt cx="981345" cy="970509"/>
        </a:xfrm>
      </cdr:grpSpPr>
      <cdr:grpSp>
        <cdr:nvGrpSpPr>
          <cdr:cNvPr id="1183761" name="Group 1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571855" y="243019"/>
            <a:ext cx="952640" cy="485387"/>
            <a:chOff x="5571855" y="243018"/>
            <a:chExt cx="952640" cy="485387"/>
          </a:xfrm>
        </cdr:grpSpPr>
        <cdr:grpSp>
          <cdr:nvGrpSpPr>
            <cdr:cNvPr id="1183746" name="Group 2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5571858" y="523977"/>
              <a:ext cx="820788" cy="204428"/>
              <a:chOff x="5067996" y="903341"/>
              <a:chExt cx="913704" cy="163785"/>
            </a:xfrm>
          </cdr:grpSpPr>
          <cdr:sp macro="" textlink="">
            <cdr:nvSpPr>
              <cdr:cNvPr id="1183747" name="Rectangle 3"/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5067996" y="903341"/>
                <a:ext cx="123387" cy="96580"/>
              </a:xfrm>
              <a:prstGeom xmlns:a="http://schemas.openxmlformats.org/drawingml/2006/main" prst="rect">
                <a:avLst/>
              </a:prstGeom>
              <a:solidFill xmlns:a="http://schemas.openxmlformats.org/drawingml/2006/main">
                <a:srgbClr val="F08200"/>
              </a:solidFill>
              <a:ln xmlns:a="http://schemas.openxmlformats.org/drawingml/2006/main" w="19050">
                <a:solidFill>
                  <a:srgbClr val="FFFFFF"/>
                </a:solidFill>
                <a:miter lim="800000"/>
                <a:headEnd/>
                <a:tailEnd/>
              </a:ln>
            </cdr:spPr>
          </cdr:sp>
          <cdr:sp macro="" textlink="">
            <cdr:nvSpPr>
              <cdr:cNvPr id="1183748" name="Rectangle 4"/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5323713" y="904785"/>
                <a:ext cx="657987" cy="16234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>
                <a:noFill/>
              </a:ln>
              <a:extLst xmlns:a="http://schemas.openxmlformats.org/drawingml/2006/main"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cdr:spPr>
            <cdr:txBody>
              <a:bodyPr xmlns:a="http://schemas.openxmlformats.org/drawingml/2006/main" vertOverflow="clip" wrap="square" lIns="0" tIns="0" rIns="0" bIns="0" anchor="t" upright="1"/>
              <a:lstStyle xmlns:a="http://schemas.openxmlformats.org/drawingml/2006/main"/>
              <a:p xmlns:a="http://schemas.openxmlformats.org/drawingml/2006/main">
                <a:pPr algn="l" rtl="0">
                  <a:defRPr sz="1000"/>
                </a:pPr>
                <a:r>
                  <a:rPr lang="de-DE" sz="8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Aktuell</a:t>
                </a:r>
              </a:p>
            </cdr:txBody>
          </cdr:sp>
        </cdr:grpSp>
        <cdr:grpSp>
          <cdr:nvGrpSpPr>
            <cdr:cNvPr id="1183749" name="Group 5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5571855" y="243018"/>
              <a:ext cx="952640" cy="200722"/>
              <a:chOff x="4104941" y="907400"/>
              <a:chExt cx="1062218" cy="159726"/>
            </a:xfrm>
          </cdr:grpSpPr>
          <cdr:sp macro="" textlink="">
            <cdr:nvSpPr>
              <cdr:cNvPr id="1183750" name="Rectangle 6"/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4104941" y="917907"/>
                <a:ext cx="123589" cy="90493"/>
              </a:xfrm>
              <a:prstGeom xmlns:a="http://schemas.openxmlformats.org/drawingml/2006/main" prst="rect">
                <a:avLst/>
              </a:prstGeom>
              <a:solidFill xmlns:a="http://schemas.openxmlformats.org/drawingml/2006/main">
                <a:srgbClr xmlns:mc="http://schemas.openxmlformats.org/markup-compatibility/2006" xmlns:a14="http://schemas.microsoft.com/office/drawing/2010/main" val="0E3C8A" mc:Ignorable="a14" a14:legacySpreadsheetColorIndex="25"/>
              </a:solidFill>
              <a:ln xmlns:a="http://schemas.openxmlformats.org/drawingml/2006/main" w="19050">
                <a:solidFill>
                  <a:srgbClr val="FFFFFF"/>
                </a:solidFill>
                <a:miter lim="800000"/>
                <a:headEnd/>
                <a:tailEnd/>
              </a:ln>
            </cdr:spPr>
          </cdr:sp>
          <cdr:sp macro="" textlink="">
            <cdr:nvSpPr>
              <cdr:cNvPr id="1183751" name="Rectangle 7"/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4362157" y="907400"/>
                <a:ext cx="805002" cy="159726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>
                <a:noFill/>
              </a:ln>
              <a:extLst xmlns:a="http://schemas.openxmlformats.org/drawingml/2006/main"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cdr:spPr>
            <cdr:txBody>
              <a:bodyPr xmlns:a="http://schemas.openxmlformats.org/drawingml/2006/main" vertOverflow="clip" wrap="square" lIns="0" tIns="0" rIns="0" bIns="0" anchor="t" upright="1"/>
              <a:lstStyle xmlns:a="http://schemas.openxmlformats.org/drawingml/2006/main"/>
              <a:p xmlns:a="http://schemas.openxmlformats.org/drawingml/2006/main">
                <a:pPr algn="l" rtl="0">
                  <a:defRPr sz="1000"/>
                </a:pPr>
                <a:r>
                  <a:rPr lang="de-DE" sz="800" b="0" i="0" baseline="0"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Herbst '18</a:t>
                </a:r>
              </a:p>
            </cdr:txBody>
          </cdr:sp>
        </cdr:grpSp>
        <cdr:grpSp>
          <cdr:nvGrpSpPr>
            <cdr:cNvPr id="1183752" name="Group 8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5571858" y="382752"/>
              <a:ext cx="820789" cy="202626"/>
              <a:chOff x="4104942" y="904785"/>
              <a:chExt cx="915200" cy="162341"/>
            </a:xfrm>
          </cdr:grpSpPr>
          <cdr:sp macro="" textlink="">
            <cdr:nvSpPr>
              <cdr:cNvPr id="1183753" name="Rectangle 9"/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4104942" y="908230"/>
                <a:ext cx="123589" cy="98733"/>
              </a:xfrm>
              <a:prstGeom xmlns:a="http://schemas.openxmlformats.org/drawingml/2006/main" prst="rect">
                <a:avLst/>
              </a:prstGeom>
              <a:solidFill xmlns:a="http://schemas.openxmlformats.org/drawingml/2006/main">
                <a:srgbClr xmlns:mc="http://schemas.openxmlformats.org/markup-compatibility/2006" xmlns:a14="http://schemas.microsoft.com/office/drawing/2010/main" val="E6460F" mc:Ignorable="a14" a14:legacySpreadsheetColorIndex="26"/>
              </a:solidFill>
              <a:ln xmlns:a="http://schemas.openxmlformats.org/drawingml/2006/main" w="19050">
                <a:solidFill>
                  <a:srgbClr val="FFFFFF"/>
                </a:solidFill>
                <a:miter lim="800000"/>
                <a:headEnd/>
                <a:tailEnd/>
              </a:ln>
            </cdr:spPr>
          </cdr:sp>
          <cdr:sp macro="" textlink="">
            <cdr:nvSpPr>
              <cdr:cNvPr id="1183754" name="Rectangle 10"/>
              <cdr:cNvSpPr>
                <a:spLocks xmlns:a="http://schemas.openxmlformats.org/drawingml/2006/main" noChangeArrowheads="1"/>
              </cdr:cNvSpPr>
            </cdr:nvSpPr>
            <cdr:spPr bwMode="auto">
              <a:xfrm xmlns:a="http://schemas.openxmlformats.org/drawingml/2006/main">
                <a:off x="4362155" y="904785"/>
                <a:ext cx="657987" cy="16234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>
                <a:noFill/>
              </a:ln>
              <a:extLst xmlns:a="http://schemas.openxmlformats.org/drawingml/2006/main"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cdr:spPr>
            <cdr:txBody>
              <a:bodyPr xmlns:a="http://schemas.openxmlformats.org/drawingml/2006/main" vertOverflow="clip" wrap="square" lIns="0" tIns="0" rIns="0" bIns="0" anchor="t" upright="1"/>
              <a:lstStyle xmlns:a="http://schemas.openxmlformats.org/drawingml/2006/main"/>
              <a:p xmlns:a="http://schemas.openxmlformats.org/drawingml/2006/main">
                <a:pPr algn="l" rtl="0">
                  <a:defRPr sz="1000"/>
                </a:pPr>
                <a:r>
                  <a:rPr lang="de-DE" sz="800" b="0" i="0" baseline="0"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Frühjahr '19</a:t>
                </a:r>
              </a:p>
            </cdr:txBody>
          </cdr:sp>
        </cdr:grpSp>
      </cdr:grpSp>
      <cdr:grpSp>
        <cdr:nvGrpSpPr>
          <cdr:cNvPr id="1183760" name="Group 1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5571857" y="780733"/>
            <a:ext cx="981343" cy="275594"/>
            <a:chOff x="5571857" y="780733"/>
            <a:chExt cx="981343" cy="275594"/>
          </a:xfrm>
        </cdr:grpSpPr>
        <cdr:sp macro="" textlink="">
          <cdr:nvSpPr>
            <cdr:cNvPr id="1183756" name="Rectangle 12"/>
            <cdr:cNvSpPr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5571857" y="780733"/>
              <a:ext cx="104886" cy="12006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xmlns:mc="http://schemas.openxmlformats.org/markup-compatibility/2006" xmlns:a14="http://schemas.microsoft.com/office/drawing/2010/main" val="707172" mc:Ignorable="a14" a14:legacySpreadsheetColorIndex="28"/>
            </a:solidFill>
            <a:ln xmlns:a="http://schemas.openxmlformats.org/drawingml/2006/main" w="19050">
              <a:solidFill>
                <a:srgbClr val="FFFFFF"/>
              </a:solidFill>
              <a:miter lim="800000"/>
              <a:headEnd/>
              <a:tailEnd/>
            </a:ln>
          </cdr:spPr>
        </cdr:sp>
        <cdr:sp macro="" textlink="">
          <cdr:nvSpPr>
            <cdr:cNvPr id="1183757" name="Rectangle 13"/>
            <cdr:cNvSpPr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5801220" y="780733"/>
              <a:ext cx="751980" cy="27559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 vertOverflow="clip" wrap="square" lIns="0" tIns="0" rIns="0" bIns="0" anchor="t" upright="1"/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Schlechte/eher schlechte Lage</a:t>
              </a:r>
            </a:p>
          </cdr:txBody>
        </cdr:sp>
      </cdr:grpSp>
      <cdr:sp macro="" textlink="">
        <cdr:nvSpPr>
          <cdr:cNvPr id="1183758" name="Rectangle 14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571858" y="85818"/>
            <a:ext cx="981342" cy="1618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0" anchor="t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de-D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Gute/sehr gute Lage</a:t>
            </a:r>
          </a:p>
        </cdr:txBody>
      </cdr: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742949</xdr:colOff>
      <xdr:row>7</xdr:row>
      <xdr:rowOff>123825</xdr:rowOff>
    </xdr:from>
    <xdr:to>
      <xdr:col>14</xdr:col>
      <xdr:colOff>276224</xdr:colOff>
      <xdr:row>22</xdr:row>
      <xdr:rowOff>95250</xdr:rowOff>
    </xdr:to>
    <xdr:graphicFrame macro="">
      <xdr:nvGraphicFramePr>
        <xdr:cNvPr id="12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14</xdr:row>
      <xdr:rowOff>0</xdr:rowOff>
    </xdr:from>
    <xdr:to>
      <xdr:col>6</xdr:col>
      <xdr:colOff>180975</xdr:colOff>
      <xdr:row>33</xdr:row>
      <xdr:rowOff>123825</xdr:rowOff>
    </xdr:to>
    <xdr:graphicFrame macro="">
      <xdr:nvGraphicFramePr>
        <xdr:cNvPr id="21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3</xdr:row>
      <xdr:rowOff>38100</xdr:rowOff>
    </xdr:from>
    <xdr:to>
      <xdr:col>13</xdr:col>
      <xdr:colOff>742950</xdr:colOff>
      <xdr:row>16</xdr:row>
      <xdr:rowOff>0</xdr:rowOff>
    </xdr:to>
    <xdr:graphicFrame macro="">
      <xdr:nvGraphicFramePr>
        <xdr:cNvPr id="13" name="Diagramm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zag.vrnet\DFS$\Prognoseheft\Prognosehef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\DFS$\DZ_HOMES\XN07192\DATA\CN\Word\Druck\Druck_Papier_Verlage_20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Branchen/Branchendossiers/II_2017/Multivisio/Sonstiges/Rating&#252;bersicht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ranchen/Branchendossiers/IV_2018/Multivisio/Sonstiges/Rating&#252;bersicht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MU19H_MiM_Graphik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noseheft/Prognosehef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80110071035-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DUKTE/Mittelstandsumfrage/Gem.%20Mittelstandsbericht%20Herbst%202017/MU16H_Mureih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DUKTE/Mittelstandsumfrage/Gem.%20Mittelstandsbericht%20Herbst%202014/MIM14H_Graphiken%20f&#252;r%20Presse%20Intervi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KTE\Mittelstandsumfrage\Herbst%202012\MU12H_viele_Graphik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DUKTE\Mittelstandsumfrage\Herbst%202012\KreditmaerkteUndKonjunktur_Branchen_re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\dfs$\DZ_HOMES\XN07192\DATA\CN\Excel\ifo_sektoren_langfristi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\dfs$\DZ_HOMES\XN07192\DATA\CN\Word\Logistik\Logisti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LFE"/>
      <sheetName val="IN1_ZiWe"/>
      <sheetName val="IN2_Cons"/>
      <sheetName val="IN3-Oil"/>
      <sheetName val="IN4_Reuters"/>
      <sheetName val="IN5_EWU"/>
      <sheetName val="IN6_USA"/>
      <sheetName val="IN7_Jap_CHN"/>
      <sheetName val="IN8_Europa"/>
      <sheetName val="IN9_10Laender"/>
      <sheetName val="IN10_Welt"/>
      <sheetName val="OUT1"/>
      <sheetName val="OUT2"/>
      <sheetName val="OUT3"/>
      <sheetName val="OUT4"/>
      <sheetName val="OUT5"/>
      <sheetName val="OUT6"/>
      <sheetName val="OUT7"/>
      <sheetName val="OUT8"/>
      <sheetName val="OUT9"/>
      <sheetName val="OUT10"/>
      <sheetName val="Alternativ"/>
      <sheetName val="Deutsch"/>
      <sheetName val="Englisch"/>
      <sheetName val="Tab Private WP"/>
      <sheetName val="Rentenheft klein"/>
      <sheetName val="Deutsch (neu)"/>
      <sheetName val="Englisch (neu)"/>
      <sheetName val="Englisch (xx)"/>
      <sheetName val="IN_EUROLaender"/>
      <sheetName val="OUT Euroländer 1"/>
      <sheetName val="OUT Euroländer 2"/>
      <sheetName val="Grafiken Eurolaend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5">
          <cell r="E25" t="str">
            <v>01 I</v>
          </cell>
          <cell r="F25" t="str">
            <v>II</v>
          </cell>
          <cell r="G25" t="str">
            <v>III</v>
          </cell>
          <cell r="H25" t="str">
            <v>IV</v>
          </cell>
          <cell r="I25" t="str">
            <v>02 I</v>
          </cell>
          <cell r="J25" t="str">
            <v>II</v>
          </cell>
          <cell r="K25" t="str">
            <v>III</v>
          </cell>
          <cell r="L25" t="str">
            <v>IV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C9" t="str">
            <v>Leitzins (Fed Funds Target)</v>
          </cell>
          <cell r="D9">
            <v>39871.388981481483</v>
          </cell>
          <cell r="E9" t="str">
            <v>+ 3 Monate</v>
          </cell>
          <cell r="F9" t="str">
            <v>+ 6 Monate</v>
          </cell>
          <cell r="G9" t="str">
            <v>+ 12 Monate</v>
          </cell>
          <cell r="H9" t="str">
            <v>Ende 2009</v>
          </cell>
        </row>
        <row r="10">
          <cell r="C10" t="str">
            <v>3-Monats-Satz (Libor)</v>
          </cell>
          <cell r="D10">
            <v>0.56999999999999995</v>
          </cell>
          <cell r="E10">
            <v>0.5</v>
          </cell>
          <cell r="F10">
            <v>0.55000000000000004</v>
          </cell>
          <cell r="G10">
            <v>0.7</v>
          </cell>
          <cell r="H10">
            <v>0.7</v>
          </cell>
        </row>
        <row r="11">
          <cell r="B11" t="str">
            <v>US-Zinsen</v>
          </cell>
          <cell r="C11" t="str">
            <v>10-Jahres-Rendite *</v>
          </cell>
          <cell r="D11">
            <v>1.8697999999999999</v>
          </cell>
          <cell r="E11">
            <v>2.2000000000000002</v>
          </cell>
          <cell r="F11">
            <v>2.5</v>
          </cell>
          <cell r="G11">
            <v>3</v>
          </cell>
          <cell r="H11">
            <v>3</v>
          </cell>
        </row>
        <row r="12">
          <cell r="C12" t="str">
            <v>Leitzins (Fed Funds Target)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</row>
        <row r="13">
          <cell r="B13" t="str">
            <v>EWU-Zinsen</v>
          </cell>
          <cell r="C13" t="str">
            <v>3-Monats-Satz (Libor)</v>
          </cell>
          <cell r="D13">
            <v>1.26125</v>
          </cell>
          <cell r="E13">
            <v>1</v>
          </cell>
          <cell r="F13">
            <v>0.7</v>
          </cell>
          <cell r="G13">
            <v>0.5</v>
          </cell>
          <cell r="H13">
            <v>0.5</v>
          </cell>
        </row>
        <row r="14">
          <cell r="C14" t="str">
            <v>10-Jahres-Rendite *</v>
          </cell>
          <cell r="D14">
            <v>2.9871000000000003</v>
          </cell>
          <cell r="E14">
            <v>2.2999999999999998</v>
          </cell>
          <cell r="F14">
            <v>2.6</v>
          </cell>
          <cell r="G14">
            <v>3.7</v>
          </cell>
          <cell r="H14">
            <v>3.5</v>
          </cell>
        </row>
        <row r="15">
          <cell r="C15" t="str">
            <v>3-Monats-Satz (Euribor)</v>
          </cell>
          <cell r="D15">
            <v>1.4179999999999999</v>
          </cell>
          <cell r="E15">
            <v>1</v>
          </cell>
          <cell r="F15">
            <v>0.6</v>
          </cell>
          <cell r="G15">
            <v>0.6</v>
          </cell>
          <cell r="H15">
            <v>0.6</v>
          </cell>
        </row>
        <row r="16">
          <cell r="B16" t="str">
            <v>EWU-Zinsen</v>
          </cell>
          <cell r="C16" t="str">
            <v>10-Jahres-Rendite</v>
          </cell>
          <cell r="D16">
            <v>1.899</v>
          </cell>
          <cell r="E16">
            <v>1.75</v>
          </cell>
          <cell r="F16">
            <v>1.5</v>
          </cell>
          <cell r="G16">
            <v>2</v>
          </cell>
          <cell r="H16">
            <v>2</v>
          </cell>
        </row>
        <row r="17">
          <cell r="C17" t="str">
            <v>Leitzins (EZB-Repo-Satz)</v>
          </cell>
          <cell r="D17">
            <v>2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</row>
        <row r="18">
          <cell r="B18" t="str">
            <v>Japan-Zinsen</v>
          </cell>
          <cell r="C18" t="str">
            <v>3-Monats-Satz (Euribor)</v>
          </cell>
          <cell r="D18">
            <v>1.8480000000000001</v>
          </cell>
          <cell r="E18">
            <v>1.65</v>
          </cell>
          <cell r="F18">
            <v>1.5</v>
          </cell>
          <cell r="G18">
            <v>1.4</v>
          </cell>
          <cell r="H18">
            <v>1.4</v>
          </cell>
        </row>
        <row r="19">
          <cell r="C19" t="str">
            <v>10-Jahres-Rendite</v>
          </cell>
          <cell r="D19">
            <v>3.11</v>
          </cell>
          <cell r="E19">
            <v>2.7</v>
          </cell>
          <cell r="F19">
            <v>3</v>
          </cell>
          <cell r="G19">
            <v>3.6</v>
          </cell>
          <cell r="H19">
            <v>3.4</v>
          </cell>
        </row>
        <row r="20">
          <cell r="C20" t="str">
            <v>3-Monats-Satz (Tibor)</v>
          </cell>
          <cell r="D20">
            <v>0.33500000000000002</v>
          </cell>
          <cell r="E20">
            <v>0.2</v>
          </cell>
          <cell r="F20">
            <v>0.2</v>
          </cell>
          <cell r="G20">
            <v>0.25</v>
          </cell>
          <cell r="H20">
            <v>0.25</v>
          </cell>
        </row>
        <row r="21">
          <cell r="B21" t="str">
            <v>Japan-Zinsen</v>
          </cell>
          <cell r="C21" t="str">
            <v>10-Jahres-Rendite *</v>
          </cell>
          <cell r="D21">
            <v>0.98799999999999999</v>
          </cell>
          <cell r="E21">
            <v>1.1000000000000001</v>
          </cell>
          <cell r="F21">
            <v>1.3</v>
          </cell>
          <cell r="G21">
            <v>1.5</v>
          </cell>
          <cell r="H21">
            <v>1.5</v>
          </cell>
        </row>
        <row r="22">
          <cell r="C22" t="str">
            <v>Overnight target rate</v>
          </cell>
          <cell r="D22">
            <v>0.1</v>
          </cell>
          <cell r="E22">
            <v>0.1</v>
          </cell>
          <cell r="F22">
            <v>0.1</v>
          </cell>
          <cell r="G22">
            <v>0.1</v>
          </cell>
          <cell r="H22">
            <v>0.1</v>
          </cell>
        </row>
        <row r="23">
          <cell r="B23" t="str">
            <v>Wechselkurse</v>
          </cell>
          <cell r="C23" t="str">
            <v>3-Monats-Satz (Tibor)</v>
          </cell>
          <cell r="D23">
            <v>0.70199999999999996</v>
          </cell>
          <cell r="E23">
            <v>0.6</v>
          </cell>
          <cell r="F23">
            <v>0.55000000000000004</v>
          </cell>
          <cell r="G23">
            <v>0.5</v>
          </cell>
          <cell r="H23">
            <v>0.5</v>
          </cell>
        </row>
        <row r="24">
          <cell r="C24" t="str">
            <v>10-Jahres-Rendite *</v>
          </cell>
          <cell r="D24">
            <v>1.2749999999999999</v>
          </cell>
          <cell r="E24">
            <v>1.2</v>
          </cell>
          <cell r="F24">
            <v>1.25</v>
          </cell>
          <cell r="G24">
            <v>1.35</v>
          </cell>
          <cell r="H24">
            <v>1.35</v>
          </cell>
        </row>
        <row r="25">
          <cell r="C25" t="str">
            <v>JPY pro USD</v>
          </cell>
          <cell r="D25">
            <v>77.910195294479465</v>
          </cell>
          <cell r="E25">
            <v>78.740157480314963</v>
          </cell>
          <cell r="F25">
            <v>84.615384615384613</v>
          </cell>
          <cell r="G25">
            <v>85.714285714285722</v>
          </cell>
          <cell r="H25">
            <v>85.714285714285722</v>
          </cell>
        </row>
        <row r="26">
          <cell r="B26" t="str">
            <v>Wechselkurse</v>
          </cell>
          <cell r="C26" t="str">
            <v>JPY pro EUR</v>
          </cell>
          <cell r="D26">
            <v>101.33</v>
          </cell>
          <cell r="E26">
            <v>100</v>
          </cell>
          <cell r="F26">
            <v>110</v>
          </cell>
          <cell r="G26">
            <v>120</v>
          </cell>
          <cell r="H26">
            <v>120</v>
          </cell>
        </row>
        <row r="27">
          <cell r="C27" t="str">
            <v>USD pro EUR</v>
          </cell>
          <cell r="D27">
            <v>1.2637999999999998</v>
          </cell>
          <cell r="E27">
            <v>1.3</v>
          </cell>
          <cell r="F27">
            <v>1.25</v>
          </cell>
          <cell r="G27">
            <v>1.2</v>
          </cell>
          <cell r="H27">
            <v>1.23</v>
          </cell>
        </row>
        <row r="28">
          <cell r="C28" t="str">
            <v>JPY pro USD</v>
          </cell>
          <cell r="D28">
            <v>97.697420477923743</v>
          </cell>
          <cell r="E28">
            <v>96.153846153846146</v>
          </cell>
          <cell r="F28">
            <v>108</v>
          </cell>
          <cell r="G28">
            <v>116.66666666666667</v>
          </cell>
          <cell r="H28">
            <v>112.5</v>
          </cell>
        </row>
        <row r="29">
          <cell r="B29" t="str">
            <v>NACHRICHTLICH: CONSENSUS-PROGNOSEN</v>
          </cell>
          <cell r="C29" t="str">
            <v>JPY pro EUR</v>
          </cell>
          <cell r="D29">
            <v>123.47</v>
          </cell>
          <cell r="E29">
            <v>125</v>
          </cell>
          <cell r="F29">
            <v>135</v>
          </cell>
          <cell r="G29">
            <v>140</v>
          </cell>
          <cell r="H29">
            <v>138.375</v>
          </cell>
        </row>
        <row r="31">
          <cell r="B31" t="str">
            <v>Nachrichtlich: Consensus-Prognosen</v>
          </cell>
        </row>
        <row r="32">
          <cell r="B32" t="str">
            <v>Umfrage vom 09.01.12</v>
          </cell>
          <cell r="F32" t="str">
            <v>aktuell</v>
          </cell>
          <cell r="G32" t="str">
            <v>+ 3 Monate</v>
          </cell>
          <cell r="H32" t="str">
            <v>+ 12 Monate</v>
          </cell>
        </row>
        <row r="33">
          <cell r="C33" t="str">
            <v>Umfrage vom 09.03.09</v>
          </cell>
          <cell r="F33" t="str">
            <v>aktuell</v>
          </cell>
          <cell r="G33" t="str">
            <v>+ 3 Monate</v>
          </cell>
          <cell r="H33" t="str">
            <v>+ 12 Monate</v>
          </cell>
        </row>
        <row r="34">
          <cell r="C34" t="str">
            <v>US-3-Monats-Zins (Treasury Bill)</v>
          </cell>
          <cell r="F34">
            <v>0</v>
          </cell>
          <cell r="G34">
            <v>0.1</v>
          </cell>
          <cell r="H34">
            <v>0.2</v>
          </cell>
        </row>
        <row r="35">
          <cell r="C35" t="str">
            <v>US-3-Monats-Zins (Treasury Bill)</v>
          </cell>
          <cell r="F35">
            <v>0.2</v>
          </cell>
          <cell r="G35">
            <v>0.3</v>
          </cell>
          <cell r="H35">
            <v>0.5</v>
          </cell>
        </row>
        <row r="36">
          <cell r="C36" t="str">
            <v>US-10-Jahres-Rendite</v>
          </cell>
          <cell r="F36">
            <v>2.9</v>
          </cell>
          <cell r="G36">
            <v>2.9</v>
          </cell>
          <cell r="H36">
            <v>3.4</v>
          </cell>
        </row>
        <row r="37">
          <cell r="C37" t="str">
            <v>Euro-3-Monats-Zins (Euribor)</v>
          </cell>
          <cell r="F37">
            <v>1.7</v>
          </cell>
          <cell r="G37">
            <v>1.4</v>
          </cell>
          <cell r="H37">
            <v>1.5</v>
          </cell>
        </row>
        <row r="38">
          <cell r="C38" t="str">
            <v>Euro-10-Jahres-Rendite</v>
          </cell>
          <cell r="F38">
            <v>2.9</v>
          </cell>
          <cell r="G38">
            <v>2.8</v>
          </cell>
          <cell r="H38">
            <v>3.3</v>
          </cell>
        </row>
        <row r="39">
          <cell r="C39" t="str">
            <v>Yen-3-Monats-Zins (Cert of Deposit)</v>
          </cell>
          <cell r="F39">
            <v>0.8</v>
          </cell>
          <cell r="G39">
            <v>0.6</v>
          </cell>
          <cell r="H39">
            <v>0.5</v>
          </cell>
        </row>
        <row r="40">
          <cell r="C40" t="str">
            <v>Yen-10-Jahres-Rendite</v>
          </cell>
          <cell r="F40">
            <v>1.3</v>
          </cell>
          <cell r="G40">
            <v>1.2</v>
          </cell>
          <cell r="H40">
            <v>1.3</v>
          </cell>
        </row>
        <row r="41">
          <cell r="C41" t="str">
            <v>USD pro EUR</v>
          </cell>
          <cell r="F41">
            <v>1.264</v>
          </cell>
          <cell r="G41">
            <v>1.268</v>
          </cell>
          <cell r="H41">
            <v>1.298</v>
          </cell>
        </row>
        <row r="42">
          <cell r="C42" t="str">
            <v>JPY pro USD</v>
          </cell>
          <cell r="F42">
            <v>98.87</v>
          </cell>
          <cell r="G42">
            <v>96.01</v>
          </cell>
          <cell r="H42">
            <v>99.57</v>
          </cell>
        </row>
        <row r="43">
          <cell r="B43" t="str">
            <v>* bei halbjährlicher Zinszahlung</v>
          </cell>
        </row>
        <row r="44">
          <cell r="B44" t="str">
            <v>* bei halbjährlicher Zinszahlung</v>
          </cell>
        </row>
        <row r="55">
          <cell r="B55" t="str">
            <v>Dollar interest rates</v>
          </cell>
          <cell r="D55" t="str">
            <v>actual</v>
          </cell>
          <cell r="E55" t="str">
            <v>+ 3 months</v>
          </cell>
          <cell r="F55" t="str">
            <v>+ 6 months</v>
          </cell>
          <cell r="G55" t="str">
            <v>+ 12 months</v>
          </cell>
          <cell r="H55" t="str">
            <v>end-2009</v>
          </cell>
        </row>
        <row r="56">
          <cell r="C56" t="str">
            <v>Fed funds target rate</v>
          </cell>
          <cell r="D56">
            <v>0.25</v>
          </cell>
          <cell r="E56">
            <v>0.25</v>
          </cell>
          <cell r="F56">
            <v>0.25</v>
          </cell>
          <cell r="G56">
            <v>0.25</v>
          </cell>
          <cell r="H56">
            <v>0.25</v>
          </cell>
        </row>
        <row r="57">
          <cell r="B57" t="str">
            <v>Dollar interest rates</v>
          </cell>
          <cell r="C57" t="str">
            <v>3-months rate (Libor)</v>
          </cell>
          <cell r="D57">
            <v>0.56999999999999995</v>
          </cell>
          <cell r="E57">
            <v>0.5</v>
          </cell>
          <cell r="F57">
            <v>0.55000000000000004</v>
          </cell>
          <cell r="G57">
            <v>0.7</v>
          </cell>
          <cell r="H57">
            <v>0.7</v>
          </cell>
        </row>
        <row r="58">
          <cell r="C58" t="str">
            <v>Fed funds target rate</v>
          </cell>
          <cell r="D58">
            <v>0.25</v>
          </cell>
          <cell r="E58">
            <v>0.25</v>
          </cell>
          <cell r="F58">
            <v>0.25</v>
          </cell>
          <cell r="G58">
            <v>0.25</v>
          </cell>
          <cell r="H58">
            <v>0.25</v>
          </cell>
        </row>
        <row r="59">
          <cell r="C59" t="str">
            <v>3-months rate (Libor)</v>
          </cell>
          <cell r="D59">
            <v>1.26125</v>
          </cell>
          <cell r="E59">
            <v>1</v>
          </cell>
          <cell r="F59">
            <v>0.7</v>
          </cell>
          <cell r="G59">
            <v>0.5</v>
          </cell>
          <cell r="H59">
            <v>0.5</v>
          </cell>
        </row>
        <row r="60">
          <cell r="B60" t="str">
            <v>Euro interest rates</v>
          </cell>
          <cell r="C60" t="str">
            <v>10-year bond yield</v>
          </cell>
          <cell r="D60">
            <v>2.9871000000000003</v>
          </cell>
          <cell r="E60">
            <v>2.2999999999999998</v>
          </cell>
          <cell r="F60">
            <v>2.6</v>
          </cell>
          <cell r="G60">
            <v>3.7</v>
          </cell>
          <cell r="H60">
            <v>3.5</v>
          </cell>
        </row>
        <row r="61">
          <cell r="C61" t="str">
            <v>ECB repo rate</v>
          </cell>
          <cell r="D61">
            <v>1</v>
          </cell>
          <cell r="E61">
            <v>0.75</v>
          </cell>
          <cell r="F61">
            <v>0.5</v>
          </cell>
          <cell r="G61">
            <v>0.5</v>
          </cell>
          <cell r="H61">
            <v>0.5</v>
          </cell>
        </row>
        <row r="62">
          <cell r="B62" t="str">
            <v>Euro interest rates</v>
          </cell>
          <cell r="C62" t="str">
            <v>3-months rate (Euribor)</v>
          </cell>
          <cell r="D62">
            <v>1.4179999999999999</v>
          </cell>
          <cell r="E62">
            <v>1</v>
          </cell>
          <cell r="F62">
            <v>0.6</v>
          </cell>
          <cell r="G62">
            <v>0.6</v>
          </cell>
          <cell r="H62">
            <v>0.6</v>
          </cell>
        </row>
        <row r="63">
          <cell r="C63" t="str">
            <v>ECB repo rate</v>
          </cell>
          <cell r="D63">
            <v>2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</row>
        <row r="64">
          <cell r="C64" t="str">
            <v>3-months rate (Euribor)</v>
          </cell>
          <cell r="D64">
            <v>1.8480000000000001</v>
          </cell>
          <cell r="E64">
            <v>1.65</v>
          </cell>
          <cell r="F64">
            <v>1.5</v>
          </cell>
          <cell r="G64">
            <v>1.4</v>
          </cell>
          <cell r="H64">
            <v>1.4</v>
          </cell>
        </row>
        <row r="65">
          <cell r="B65" t="str">
            <v>Yen interest rates</v>
          </cell>
          <cell r="C65" t="str">
            <v>10-year bond yield</v>
          </cell>
          <cell r="D65">
            <v>3.11</v>
          </cell>
          <cell r="E65">
            <v>2.7</v>
          </cell>
          <cell r="F65">
            <v>3</v>
          </cell>
          <cell r="G65">
            <v>3.6</v>
          </cell>
          <cell r="H65">
            <v>3.4</v>
          </cell>
        </row>
        <row r="66">
          <cell r="C66" t="str">
            <v>Overnight target rate</v>
          </cell>
          <cell r="D66">
            <v>0.1</v>
          </cell>
          <cell r="E66">
            <v>0.1</v>
          </cell>
          <cell r="F66">
            <v>0.1</v>
          </cell>
          <cell r="G66">
            <v>0.1</v>
          </cell>
          <cell r="H66">
            <v>0.1</v>
          </cell>
        </row>
        <row r="67">
          <cell r="B67" t="str">
            <v>Yen interest rates</v>
          </cell>
          <cell r="C67" t="str">
            <v>3-months rate (Tibor)</v>
          </cell>
          <cell r="D67">
            <v>0.33500000000000002</v>
          </cell>
          <cell r="E67">
            <v>0.2</v>
          </cell>
          <cell r="F67">
            <v>0.2</v>
          </cell>
          <cell r="G67">
            <v>0.25</v>
          </cell>
          <cell r="H67">
            <v>0.25</v>
          </cell>
        </row>
        <row r="68">
          <cell r="C68" t="str">
            <v>Overnight target rate</v>
          </cell>
          <cell r="D68">
            <v>0.1</v>
          </cell>
          <cell r="E68">
            <v>0.1</v>
          </cell>
          <cell r="F68">
            <v>0.1</v>
          </cell>
          <cell r="G68">
            <v>0.1</v>
          </cell>
          <cell r="H68">
            <v>0.1</v>
          </cell>
        </row>
        <row r="69">
          <cell r="C69" t="str">
            <v>3-months rate (Tibor)</v>
          </cell>
          <cell r="D69">
            <v>0.70199999999999996</v>
          </cell>
          <cell r="E69">
            <v>0.6</v>
          </cell>
          <cell r="F69">
            <v>0.55000000000000004</v>
          </cell>
          <cell r="G69">
            <v>0.5</v>
          </cell>
          <cell r="H69">
            <v>0.5</v>
          </cell>
        </row>
        <row r="70">
          <cell r="B70" t="str">
            <v>Exchange rates</v>
          </cell>
          <cell r="C70" t="str">
            <v>10-year bond yield</v>
          </cell>
          <cell r="D70">
            <v>1.2749999999999999</v>
          </cell>
          <cell r="E70">
            <v>1.2</v>
          </cell>
          <cell r="F70">
            <v>1.25</v>
          </cell>
          <cell r="G70">
            <v>1.35</v>
          </cell>
          <cell r="H70">
            <v>1.35</v>
          </cell>
        </row>
        <row r="71">
          <cell r="C71" t="str">
            <v>USD per EUR</v>
          </cell>
          <cell r="D71">
            <v>1.3006</v>
          </cell>
          <cell r="E71">
            <v>1.27</v>
          </cell>
          <cell r="F71">
            <v>1.3</v>
          </cell>
          <cell r="G71">
            <v>1.4</v>
          </cell>
          <cell r="H71">
            <v>1.4</v>
          </cell>
        </row>
        <row r="72">
          <cell r="B72" t="str">
            <v>Exchange rates</v>
          </cell>
          <cell r="C72" t="str">
            <v>JPY per USD</v>
          </cell>
          <cell r="D72">
            <v>77.910195294479465</v>
          </cell>
          <cell r="E72">
            <v>78.740157480314963</v>
          </cell>
          <cell r="F72">
            <v>84.615384615384613</v>
          </cell>
          <cell r="G72">
            <v>85.714285714285722</v>
          </cell>
          <cell r="H72">
            <v>85.714285714285722</v>
          </cell>
        </row>
        <row r="73">
          <cell r="C73" t="str">
            <v>USD per EUR</v>
          </cell>
          <cell r="D73">
            <v>1.2637999999999998</v>
          </cell>
          <cell r="E73">
            <v>1.3</v>
          </cell>
          <cell r="F73">
            <v>1.25</v>
          </cell>
          <cell r="G73">
            <v>1.2</v>
          </cell>
          <cell r="H73">
            <v>1.23</v>
          </cell>
        </row>
        <row r="74">
          <cell r="C74" t="str">
            <v>JPY per USD</v>
          </cell>
          <cell r="D74">
            <v>97.697420477923743</v>
          </cell>
          <cell r="E74">
            <v>96.153846153846146</v>
          </cell>
          <cell r="F74">
            <v>108</v>
          </cell>
          <cell r="G74">
            <v>116.66666666666667</v>
          </cell>
          <cell r="H74">
            <v>112.5</v>
          </cell>
        </row>
        <row r="75">
          <cell r="C75" t="str">
            <v>JPY per EUR</v>
          </cell>
          <cell r="D75">
            <v>123.47</v>
          </cell>
          <cell r="E75">
            <v>125</v>
          </cell>
          <cell r="F75">
            <v>135</v>
          </cell>
          <cell r="G75">
            <v>140</v>
          </cell>
          <cell r="H75">
            <v>138.375</v>
          </cell>
        </row>
        <row r="76">
          <cell r="B76" t="str">
            <v>Consensus forecasts</v>
          </cell>
        </row>
        <row r="77">
          <cell r="B77" t="str">
            <v>Consensus forecasts</v>
          </cell>
        </row>
        <row r="79">
          <cell r="C79" t="str">
            <v>Date of survey: March 9, 09</v>
          </cell>
          <cell r="F79" t="str">
            <v>actual</v>
          </cell>
          <cell r="G79" t="str">
            <v>+ 3 months</v>
          </cell>
          <cell r="H79" t="str">
            <v>+ 12 months</v>
          </cell>
        </row>
        <row r="80">
          <cell r="C80" t="str">
            <v>USD 3-months rate (Treasury Bill)</v>
          </cell>
          <cell r="F80">
            <v>0.2</v>
          </cell>
          <cell r="G80">
            <v>0.3</v>
          </cell>
          <cell r="H80">
            <v>0.5</v>
          </cell>
        </row>
        <row r="81">
          <cell r="C81" t="str">
            <v>USD 10-year yield</v>
          </cell>
          <cell r="F81">
            <v>2.9</v>
          </cell>
          <cell r="G81">
            <v>2.9</v>
          </cell>
          <cell r="H81">
            <v>3.4</v>
          </cell>
        </row>
        <row r="82">
          <cell r="C82" t="str">
            <v>Euro 3-months rate (Euribor)</v>
          </cell>
          <cell r="F82">
            <v>1.7</v>
          </cell>
          <cell r="G82">
            <v>1.4</v>
          </cell>
          <cell r="H82">
            <v>1.5</v>
          </cell>
        </row>
        <row r="83">
          <cell r="C83" t="str">
            <v>Euro 10-year yield</v>
          </cell>
          <cell r="F83">
            <v>2.9</v>
          </cell>
          <cell r="G83">
            <v>2.8</v>
          </cell>
          <cell r="H83">
            <v>3.3</v>
          </cell>
        </row>
        <row r="84">
          <cell r="C84" t="str">
            <v>Yen 3-months rate (Cert of Deposit)</v>
          </cell>
          <cell r="F84">
            <v>0.8</v>
          </cell>
          <cell r="G84">
            <v>0.6</v>
          </cell>
          <cell r="H84">
            <v>0.5</v>
          </cell>
        </row>
        <row r="85">
          <cell r="C85" t="str">
            <v>Yen 10-year yield</v>
          </cell>
          <cell r="F85">
            <v>1.3</v>
          </cell>
          <cell r="G85">
            <v>1.2</v>
          </cell>
          <cell r="H85">
            <v>1.3</v>
          </cell>
        </row>
        <row r="86">
          <cell r="C86" t="str">
            <v>USD per EUR</v>
          </cell>
          <cell r="F86">
            <v>1.264</v>
          </cell>
          <cell r="G86">
            <v>1.268</v>
          </cell>
          <cell r="H86">
            <v>1.298</v>
          </cell>
        </row>
        <row r="87">
          <cell r="C87" t="str">
            <v>JPY per USD</v>
          </cell>
          <cell r="F87">
            <v>98.87</v>
          </cell>
          <cell r="G87">
            <v>96.01</v>
          </cell>
          <cell r="H87">
            <v>99.57</v>
          </cell>
        </row>
      </sheetData>
      <sheetData sheetId="12" refreshError="1">
        <row r="6">
          <cell r="B6" t="str">
            <v>Region</v>
          </cell>
          <cell r="D6" t="str">
            <v>Gewicht</v>
          </cell>
          <cell r="G6">
            <v>2006</v>
          </cell>
          <cell r="H6">
            <v>2007</v>
          </cell>
          <cell r="I6">
            <v>2008</v>
          </cell>
          <cell r="J6">
            <v>2009</v>
          </cell>
          <cell r="K6">
            <v>2010</v>
          </cell>
        </row>
        <row r="8">
          <cell r="B8" t="str">
            <v>USA</v>
          </cell>
          <cell r="D8">
            <v>21.44</v>
          </cell>
          <cell r="G8">
            <v>2.7787888438964501</v>
          </cell>
          <cell r="H8">
            <v>2.027689549463787</v>
          </cell>
          <cell r="I8">
            <v>1.1113859023421071</v>
          </cell>
          <cell r="J8">
            <v>-2.1460452330808977</v>
          </cell>
          <cell r="K8">
            <v>1.4024600465342303</v>
          </cell>
        </row>
        <row r="9">
          <cell r="B9" t="str">
            <v>EWU</v>
          </cell>
          <cell r="D9">
            <v>16.16</v>
          </cell>
          <cell r="G9">
            <v>2.8717860016362664</v>
          </cell>
          <cell r="H9">
            <v>2.6</v>
          </cell>
          <cell r="I9">
            <v>0.7</v>
          </cell>
          <cell r="J9">
            <v>-3.1</v>
          </cell>
          <cell r="K9">
            <v>1</v>
          </cell>
        </row>
        <row r="10">
          <cell r="B10" t="str">
            <v>Japan</v>
          </cell>
          <cell r="D10">
            <v>6.63</v>
          </cell>
          <cell r="G10">
            <v>2.0525481649963808</v>
          </cell>
          <cell r="H10">
            <v>2.3577945693686075</v>
          </cell>
          <cell r="I10">
            <v>-0.74361233919537995</v>
          </cell>
          <cell r="J10">
            <v>-5.2</v>
          </cell>
          <cell r="K10">
            <v>0.8</v>
          </cell>
        </row>
        <row r="11">
          <cell r="B11" t="str">
            <v>Asien</v>
          </cell>
          <cell r="D11">
            <v>22.27</v>
          </cell>
          <cell r="E11">
            <v>100</v>
          </cell>
          <cell r="G11">
            <v>9.3459999999999983</v>
          </cell>
          <cell r="H11">
            <v>9.9838999999999984</v>
          </cell>
          <cell r="I11">
            <v>6.6749000000000001</v>
          </cell>
          <cell r="J11">
            <v>2.8351999999999991</v>
          </cell>
          <cell r="K11">
            <v>5.5567000000000011</v>
          </cell>
        </row>
        <row r="12">
          <cell r="C12" t="str">
            <v>China</v>
          </cell>
          <cell r="E12">
            <v>48.8</v>
          </cell>
          <cell r="G12">
            <v>11.6</v>
          </cell>
          <cell r="H12">
            <v>13</v>
          </cell>
          <cell r="I12">
            <v>9</v>
          </cell>
          <cell r="J12">
            <v>6</v>
          </cell>
          <cell r="K12">
            <v>8</v>
          </cell>
        </row>
        <row r="13">
          <cell r="C13" t="str">
            <v>Indien</v>
          </cell>
          <cell r="E13">
            <v>20.7</v>
          </cell>
          <cell r="G13">
            <v>9.6999999999999993</v>
          </cell>
          <cell r="H13">
            <v>9</v>
          </cell>
          <cell r="I13">
            <v>6</v>
          </cell>
          <cell r="J13">
            <v>5</v>
          </cell>
          <cell r="K13">
            <v>6.4</v>
          </cell>
        </row>
        <row r="14">
          <cell r="C14" t="str">
            <v>Indonesien</v>
          </cell>
          <cell r="E14">
            <v>5.9</v>
          </cell>
          <cell r="G14">
            <v>5.5</v>
          </cell>
          <cell r="H14">
            <v>6.3</v>
          </cell>
          <cell r="I14">
            <v>6.1</v>
          </cell>
          <cell r="J14">
            <v>1.9</v>
          </cell>
          <cell r="K14">
            <v>2.2000000000000002</v>
          </cell>
        </row>
        <row r="15">
          <cell r="C15" t="str">
            <v>Korea</v>
          </cell>
          <cell r="E15">
            <v>8.3000000000000007</v>
          </cell>
          <cell r="G15">
            <v>5.0999999999999996</v>
          </cell>
          <cell r="H15">
            <v>5</v>
          </cell>
          <cell r="I15">
            <v>2.6</v>
          </cell>
          <cell r="J15">
            <v>-5.9</v>
          </cell>
          <cell r="K15">
            <v>0.3</v>
          </cell>
        </row>
        <row r="16">
          <cell r="C16" t="str">
            <v>Malaysia</v>
          </cell>
          <cell r="E16">
            <v>2.4</v>
          </cell>
          <cell r="G16">
            <v>5.8</v>
          </cell>
          <cell r="H16">
            <v>6.3</v>
          </cell>
          <cell r="I16">
            <v>5.0999999999999996</v>
          </cell>
          <cell r="J16">
            <v>-1.8</v>
          </cell>
          <cell r="K16">
            <v>1.9</v>
          </cell>
        </row>
        <row r="17">
          <cell r="C17" t="str">
            <v>Philippinen</v>
          </cell>
          <cell r="E17">
            <v>2.1</v>
          </cell>
          <cell r="G17">
            <v>5.4</v>
          </cell>
          <cell r="H17">
            <v>7.2</v>
          </cell>
          <cell r="I17">
            <v>4.5999999999999996</v>
          </cell>
          <cell r="J17">
            <v>-0.6</v>
          </cell>
          <cell r="K17">
            <v>1.6</v>
          </cell>
        </row>
        <row r="18">
          <cell r="C18" t="str">
            <v>Thailand</v>
          </cell>
          <cell r="E18">
            <v>3.6</v>
          </cell>
          <cell r="G18">
            <v>5.0999999999999996</v>
          </cell>
          <cell r="H18">
            <v>4.9000000000000004</v>
          </cell>
          <cell r="I18">
            <v>2.6</v>
          </cell>
          <cell r="J18">
            <v>-4.4000000000000004</v>
          </cell>
          <cell r="K18">
            <v>1.8</v>
          </cell>
        </row>
        <row r="19">
          <cell r="C19" t="str">
            <v>Hongkong</v>
          </cell>
          <cell r="E19">
            <v>2</v>
          </cell>
          <cell r="G19">
            <v>7</v>
          </cell>
          <cell r="H19">
            <v>6.4</v>
          </cell>
          <cell r="I19">
            <v>2.5</v>
          </cell>
          <cell r="J19">
            <v>-5.9</v>
          </cell>
          <cell r="K19">
            <v>-0.2</v>
          </cell>
        </row>
        <row r="20">
          <cell r="C20" t="str">
            <v xml:space="preserve">Singapur  </v>
          </cell>
          <cell r="E20">
            <v>1.5</v>
          </cell>
          <cell r="G20">
            <v>8.1999999999999993</v>
          </cell>
          <cell r="H20">
            <v>7.7</v>
          </cell>
          <cell r="I20">
            <v>1.2</v>
          </cell>
          <cell r="J20">
            <v>-7.5</v>
          </cell>
          <cell r="K20">
            <v>1.9</v>
          </cell>
        </row>
        <row r="21">
          <cell r="C21" t="str">
            <v>Taiwan</v>
          </cell>
          <cell r="E21">
            <v>4.7</v>
          </cell>
          <cell r="G21">
            <v>4.9000000000000004</v>
          </cell>
          <cell r="H21">
            <v>5.7</v>
          </cell>
          <cell r="I21">
            <v>1.8</v>
          </cell>
          <cell r="J21">
            <v>-6.5</v>
          </cell>
          <cell r="K21">
            <v>0.1</v>
          </cell>
        </row>
        <row r="22">
          <cell r="B22" t="str">
            <v xml:space="preserve">   </v>
          </cell>
          <cell r="C22" t="str">
            <v>nachr: Asien ohne China</v>
          </cell>
          <cell r="G22">
            <v>7.1976562499999996</v>
          </cell>
          <cell r="H22">
            <v>7.1091796875000002</v>
          </cell>
          <cell r="I22">
            <v>4.4587890625000011</v>
          </cell>
          <cell r="J22">
            <v>-0.1812499999999998</v>
          </cell>
          <cell r="K22">
            <v>3.2279296874999996</v>
          </cell>
        </row>
        <row r="23">
          <cell r="B23" t="str">
            <v>Lateinamerika</v>
          </cell>
          <cell r="D23">
            <v>7.08</v>
          </cell>
          <cell r="E23">
            <v>100</v>
          </cell>
          <cell r="G23">
            <v>5.3801999999999994</v>
          </cell>
          <cell r="H23">
            <v>5.5967999999999991</v>
          </cell>
          <cell r="I23">
            <v>4.0465</v>
          </cell>
          <cell r="J23">
            <v>-1.0384</v>
          </cell>
          <cell r="K23">
            <v>1.7516999999999998</v>
          </cell>
        </row>
        <row r="24">
          <cell r="C24" t="str">
            <v>Argentinien</v>
          </cell>
          <cell r="E24">
            <v>11.4</v>
          </cell>
          <cell r="G24">
            <v>8.5</v>
          </cell>
          <cell r="H24">
            <v>8.6999999999999993</v>
          </cell>
          <cell r="I24">
            <v>7</v>
          </cell>
          <cell r="J24">
            <v>-2.8</v>
          </cell>
          <cell r="K24">
            <v>1.5</v>
          </cell>
        </row>
        <row r="25">
          <cell r="C25" t="str">
            <v>Brasilien</v>
          </cell>
          <cell r="E25">
            <v>39.9</v>
          </cell>
          <cell r="G25">
            <v>3.9</v>
          </cell>
          <cell r="H25">
            <v>5.7</v>
          </cell>
          <cell r="I25">
            <v>5.3</v>
          </cell>
          <cell r="J25">
            <v>-0.4</v>
          </cell>
          <cell r="K25">
            <v>3.2</v>
          </cell>
        </row>
        <row r="26">
          <cell r="C26" t="str">
            <v>Chile</v>
          </cell>
          <cell r="E26">
            <v>5.0999999999999996</v>
          </cell>
          <cell r="G26">
            <v>4.3</v>
          </cell>
          <cell r="H26">
            <v>5.0999999999999996</v>
          </cell>
          <cell r="I26">
            <v>3.4</v>
          </cell>
          <cell r="J26">
            <v>0.4</v>
          </cell>
          <cell r="K26">
            <v>2.2999999999999998</v>
          </cell>
        </row>
        <row r="27">
          <cell r="C27" t="str">
            <v>Kolumbien</v>
          </cell>
          <cell r="E27">
            <v>7</v>
          </cell>
          <cell r="G27">
            <v>6.9</v>
          </cell>
          <cell r="H27">
            <v>7.5</v>
          </cell>
          <cell r="I27">
            <v>2.8</v>
          </cell>
          <cell r="J27">
            <v>-1</v>
          </cell>
          <cell r="K27">
            <v>1.5</v>
          </cell>
        </row>
        <row r="28">
          <cell r="C28" t="str">
            <v>Mexiko</v>
          </cell>
          <cell r="E28">
            <v>29.4</v>
          </cell>
          <cell r="G28">
            <v>4.8</v>
          </cell>
          <cell r="H28">
            <v>3.2</v>
          </cell>
          <cell r="I28">
            <v>1.4</v>
          </cell>
          <cell r="J28">
            <v>-1</v>
          </cell>
          <cell r="K28">
            <v>1.6</v>
          </cell>
        </row>
        <row r="29">
          <cell r="C29" t="str">
            <v>Venezuela</v>
          </cell>
          <cell r="E29">
            <v>7.2</v>
          </cell>
          <cell r="G29">
            <v>10.3</v>
          </cell>
          <cell r="H29">
            <v>8.4</v>
          </cell>
          <cell r="I29">
            <v>4.9000000000000004</v>
          </cell>
          <cell r="J29">
            <v>-3</v>
          </cell>
          <cell r="K29">
            <v>-5.4</v>
          </cell>
        </row>
        <row r="30">
          <cell r="B30" t="str">
            <v>Mittel- und Osteuropa</v>
          </cell>
          <cell r="D30">
            <v>2.0299999999999998</v>
          </cell>
          <cell r="E30">
            <v>99.967451333808057</v>
          </cell>
          <cell r="G30">
            <v>6.1256145313622916</v>
          </cell>
          <cell r="H30">
            <v>5.671051788031332</v>
          </cell>
          <cell r="I30">
            <v>4.3864909913480492</v>
          </cell>
          <cell r="J30">
            <v>-0.55573961067046451</v>
          </cell>
          <cell r="K30">
            <v>2.6193513806775854</v>
          </cell>
        </row>
        <row r="31">
          <cell r="C31" t="str">
            <v>Polen</v>
          </cell>
          <cell r="E31">
            <v>47.5</v>
          </cell>
          <cell r="G31">
            <v>6.1</v>
          </cell>
          <cell r="H31">
            <v>6.6</v>
          </cell>
          <cell r="I31">
            <v>4.8</v>
          </cell>
          <cell r="J31">
            <v>1.2</v>
          </cell>
          <cell r="K31">
            <v>3</v>
          </cell>
        </row>
        <row r="32">
          <cell r="C32" t="str">
            <v>Rumänien</v>
          </cell>
          <cell r="E32">
            <v>18.8</v>
          </cell>
          <cell r="G32">
            <v>7.9</v>
          </cell>
          <cell r="H32">
            <v>6</v>
          </cell>
          <cell r="I32">
            <v>7.7</v>
          </cell>
          <cell r="J32">
            <v>-1.8</v>
          </cell>
          <cell r="K32">
            <v>3.1</v>
          </cell>
        </row>
        <row r="33">
          <cell r="C33" t="str">
            <v>Tschechien</v>
          </cell>
          <cell r="E33">
            <v>18.867451333808059</v>
          </cell>
          <cell r="G33">
            <v>6.1</v>
          </cell>
          <cell r="H33">
            <v>6.6</v>
          </cell>
          <cell r="I33">
            <v>3.1</v>
          </cell>
          <cell r="J33">
            <v>-0.8</v>
          </cell>
          <cell r="K33">
            <v>2.2999999999999998</v>
          </cell>
        </row>
        <row r="34">
          <cell r="C34" t="str">
            <v>Ungarn</v>
          </cell>
          <cell r="E34">
            <v>14.8</v>
          </cell>
          <cell r="G34">
            <v>4</v>
          </cell>
          <cell r="H34">
            <v>1.1000000000000001</v>
          </cell>
          <cell r="I34">
            <v>0.5</v>
          </cell>
          <cell r="J34">
            <v>-4.3</v>
          </cell>
          <cell r="K34">
            <v>1.2</v>
          </cell>
        </row>
        <row r="35">
          <cell r="B35" t="str">
            <v>Sonstige Industrieländer</v>
          </cell>
          <cell r="D35">
            <v>8.6</v>
          </cell>
          <cell r="E35">
            <v>100.01043845619374</v>
          </cell>
          <cell r="G35">
            <v>3.0855538310534349</v>
          </cell>
          <cell r="H35">
            <v>3.1244918399632042</v>
          </cell>
          <cell r="I35">
            <v>0.90348018968777244</v>
          </cell>
          <cell r="J35">
            <v>-1.8549964620901378</v>
          </cell>
          <cell r="K35">
            <v>0.93893887636306761</v>
          </cell>
        </row>
        <row r="36">
          <cell r="C36" t="str">
            <v>Großbritannien</v>
          </cell>
          <cell r="E36">
            <v>38.5</v>
          </cell>
          <cell r="G36">
            <v>2.8</v>
          </cell>
          <cell r="H36">
            <v>3</v>
          </cell>
          <cell r="I36">
            <v>0.7</v>
          </cell>
          <cell r="J36">
            <v>-3</v>
          </cell>
          <cell r="K36">
            <v>0</v>
          </cell>
        </row>
        <row r="37">
          <cell r="C37" t="str">
            <v>Schweden</v>
          </cell>
          <cell r="E37">
            <v>6</v>
          </cell>
          <cell r="G37">
            <v>4.4000000000000004</v>
          </cell>
          <cell r="H37">
            <v>2.9</v>
          </cell>
          <cell r="I37">
            <v>-0.5</v>
          </cell>
          <cell r="J37">
            <v>-3.5</v>
          </cell>
          <cell r="K37">
            <v>1</v>
          </cell>
        </row>
        <row r="38">
          <cell r="C38" t="str">
            <v>Norwegen</v>
          </cell>
          <cell r="E38">
            <v>4.5</v>
          </cell>
          <cell r="G38">
            <v>2.5</v>
          </cell>
          <cell r="H38">
            <v>3.2</v>
          </cell>
          <cell r="I38">
            <v>2</v>
          </cell>
          <cell r="J38">
            <v>0</v>
          </cell>
          <cell r="K38">
            <v>1.2</v>
          </cell>
        </row>
        <row r="39">
          <cell r="C39" t="str">
            <v>Dänemark</v>
          </cell>
          <cell r="E39">
            <v>3.7440391593205584</v>
          </cell>
          <cell r="G39">
            <v>3.3</v>
          </cell>
          <cell r="H39">
            <v>1.6</v>
          </cell>
          <cell r="I39">
            <v>-1.3</v>
          </cell>
          <cell r="J39">
            <v>-3.5</v>
          </cell>
          <cell r="K39">
            <v>0</v>
          </cell>
        </row>
        <row r="40">
          <cell r="C40" t="str">
            <v xml:space="preserve">Schweiz </v>
          </cell>
          <cell r="E40">
            <v>5.3663992968731895</v>
          </cell>
          <cell r="G40">
            <v>3.3799882051283037</v>
          </cell>
          <cell r="H40">
            <v>3.3259622327499683</v>
          </cell>
          <cell r="I40">
            <v>1.6322572929694967</v>
          </cell>
          <cell r="J40">
            <v>-2.3754782244474915</v>
          </cell>
          <cell r="K40">
            <v>0.81034665397337058</v>
          </cell>
        </row>
        <row r="41">
          <cell r="C41" t="str">
            <v>Kanada</v>
          </cell>
          <cell r="E41">
            <v>22.8</v>
          </cell>
          <cell r="G41">
            <v>3.1103513861636429</v>
          </cell>
          <cell r="H41">
            <v>2.7130606418632226</v>
          </cell>
          <cell r="I41">
            <v>0.57825719113724006</v>
          </cell>
          <cell r="J41">
            <v>-1.3</v>
          </cell>
          <cell r="K41">
            <v>1.657722228134773</v>
          </cell>
        </row>
        <row r="42">
          <cell r="C42" t="str">
            <v>Australien</v>
          </cell>
          <cell r="E42">
            <v>13.8</v>
          </cell>
          <cell r="G42">
            <v>2.8388973128339074</v>
          </cell>
          <cell r="H42">
            <v>4.0212679701874094</v>
          </cell>
          <cell r="I42">
            <v>2.0608801882691523</v>
          </cell>
          <cell r="J42">
            <v>0.41660132780592107</v>
          </cell>
          <cell r="K42">
            <v>2.1</v>
          </cell>
        </row>
        <row r="43">
          <cell r="C43" t="str">
            <v>Neuseeland</v>
          </cell>
          <cell r="E43">
            <v>2</v>
          </cell>
          <cell r="G43">
            <v>2.6794465152532325</v>
          </cell>
          <cell r="H43">
            <v>3.0694996655417981</v>
          </cell>
          <cell r="I43">
            <v>-0.82424253472852627</v>
          </cell>
          <cell r="J43">
            <v>-0.28842140085045287</v>
          </cell>
          <cell r="K43">
            <v>1.394588560363843</v>
          </cell>
        </row>
        <row r="44">
          <cell r="C44" t="str">
            <v>Israel</v>
          </cell>
          <cell r="E44">
            <v>3.3</v>
          </cell>
          <cell r="G44">
            <v>5.2</v>
          </cell>
          <cell r="H44">
            <v>5.4</v>
          </cell>
          <cell r="I44">
            <v>4.0999999999999996</v>
          </cell>
          <cell r="J44">
            <v>0.4</v>
          </cell>
          <cell r="K44">
            <v>2.6</v>
          </cell>
        </row>
        <row r="45">
          <cell r="B45" t="str">
            <v>Übrige Länder</v>
          </cell>
          <cell r="D45">
            <v>15.805185309158531</v>
          </cell>
          <cell r="E45">
            <v>100</v>
          </cell>
          <cell r="G45">
            <v>6.4262518918918916</v>
          </cell>
          <cell r="H45">
            <v>6.8659794594594601</v>
          </cell>
          <cell r="I45">
            <v>5.24556108108108</v>
          </cell>
          <cell r="J45">
            <v>1.4094421621621622</v>
          </cell>
          <cell r="K45">
            <v>3.9723664864864863</v>
          </cell>
        </row>
        <row r="46">
          <cell r="C46" t="str">
            <v>Russland</v>
          </cell>
          <cell r="E46">
            <v>20.2</v>
          </cell>
          <cell r="G46">
            <v>6.7</v>
          </cell>
          <cell r="H46">
            <v>8.1</v>
          </cell>
          <cell r="I46">
            <v>5.6</v>
          </cell>
          <cell r="J46">
            <v>-3.1</v>
          </cell>
          <cell r="K46">
            <v>2.4</v>
          </cell>
        </row>
        <row r="47">
          <cell r="C47" t="str">
            <v>Südafrika</v>
          </cell>
          <cell r="E47">
            <v>4.5</v>
          </cell>
          <cell r="G47">
            <v>5</v>
          </cell>
          <cell r="H47">
            <v>5.0999999999999996</v>
          </cell>
          <cell r="I47">
            <v>3.1</v>
          </cell>
          <cell r="J47">
            <v>0.7</v>
          </cell>
          <cell r="K47">
            <v>3.2</v>
          </cell>
        </row>
        <row r="48">
          <cell r="C48" t="str">
            <v>Türkei</v>
          </cell>
          <cell r="E48">
            <v>6.5</v>
          </cell>
          <cell r="G48">
            <v>6.2</v>
          </cell>
          <cell r="H48">
            <v>4.5</v>
          </cell>
          <cell r="I48">
            <v>1.3</v>
          </cell>
          <cell r="J48">
            <v>-2.5</v>
          </cell>
          <cell r="K48">
            <v>1.4</v>
          </cell>
        </row>
        <row r="49">
          <cell r="C49" t="str">
            <v xml:space="preserve">Rest </v>
          </cell>
          <cell r="E49">
            <v>68.8</v>
          </cell>
          <cell r="G49">
            <v>6.4605405405405403</v>
          </cell>
          <cell r="H49">
            <v>6.8427027027027032</v>
          </cell>
          <cell r="I49">
            <v>5.6545945945945943</v>
          </cell>
          <cell r="J49">
            <v>3.1491891891891894</v>
          </cell>
          <cell r="K49">
            <v>4.7275675675675677</v>
          </cell>
        </row>
        <row r="50">
          <cell r="B50" t="str">
            <v>Welt</v>
          </cell>
          <cell r="D50">
            <v>100.01518530915853</v>
          </cell>
          <cell r="G50">
            <v>5.0635978737391483</v>
          </cell>
          <cell r="H50">
            <v>5.0998958157443743</v>
          </cell>
          <cell r="I50">
            <v>3.0709077821809725</v>
          </cell>
          <cell r="J50">
            <v>-0.6959980422537666</v>
          </cell>
          <cell r="K50">
            <v>2.6385863447200171</v>
          </cell>
        </row>
        <row r="59">
          <cell r="B59" t="str">
            <v>Region</v>
          </cell>
          <cell r="D59" t="str">
            <v>Weights</v>
          </cell>
          <cell r="G59">
            <v>2006</v>
          </cell>
          <cell r="H59">
            <v>2007</v>
          </cell>
          <cell r="I59">
            <v>2008</v>
          </cell>
          <cell r="J59">
            <v>2009</v>
          </cell>
          <cell r="K59">
            <v>2010</v>
          </cell>
        </row>
        <row r="61">
          <cell r="B61" t="str">
            <v>USA</v>
          </cell>
          <cell r="D61">
            <v>21.44</v>
          </cell>
          <cell r="G61">
            <v>2.7787888438964501</v>
          </cell>
          <cell r="H61">
            <v>2.027689549463787</v>
          </cell>
          <cell r="I61">
            <v>1.1113859023421071</v>
          </cell>
          <cell r="J61">
            <v>-2.1460452330808977</v>
          </cell>
          <cell r="K61">
            <v>1.4024600465342303</v>
          </cell>
        </row>
        <row r="62">
          <cell r="B62" t="str">
            <v>EMU</v>
          </cell>
          <cell r="D62">
            <v>16.16</v>
          </cell>
          <cell r="G62">
            <v>2.8717860016362664</v>
          </cell>
          <cell r="H62">
            <v>2.6</v>
          </cell>
          <cell r="I62">
            <v>0.7</v>
          </cell>
          <cell r="J62">
            <v>-3.1</v>
          </cell>
          <cell r="K62">
            <v>1</v>
          </cell>
        </row>
        <row r="63">
          <cell r="B63" t="str">
            <v>Japan</v>
          </cell>
          <cell r="D63">
            <v>6.63</v>
          </cell>
          <cell r="G63">
            <v>2.0525481649963808</v>
          </cell>
          <cell r="H63">
            <v>2.3577945693686075</v>
          </cell>
          <cell r="I63">
            <v>-0.74361233919537995</v>
          </cell>
          <cell r="J63">
            <v>-5.2</v>
          </cell>
          <cell r="K63">
            <v>0.8</v>
          </cell>
        </row>
        <row r="64">
          <cell r="B64" t="str">
            <v>Asia</v>
          </cell>
          <cell r="D64">
            <v>22.27</v>
          </cell>
          <cell r="E64">
            <v>100</v>
          </cell>
          <cell r="G64">
            <v>9.3459999999999983</v>
          </cell>
          <cell r="H64">
            <v>9.9838999999999984</v>
          </cell>
          <cell r="I64">
            <v>6.6749000000000001</v>
          </cell>
          <cell r="J64">
            <v>2.8351999999999991</v>
          </cell>
          <cell r="K64">
            <v>5.5567000000000011</v>
          </cell>
        </row>
        <row r="65">
          <cell r="B65" t="str">
            <v>Japan</v>
          </cell>
          <cell r="C65" t="str">
            <v>China</v>
          </cell>
          <cell r="D65">
            <v>5.8695079498762004</v>
          </cell>
          <cell r="E65">
            <v>48.8</v>
          </cell>
          <cell r="G65">
            <v>11.6</v>
          </cell>
          <cell r="H65">
            <v>13</v>
          </cell>
          <cell r="I65">
            <v>9</v>
          </cell>
          <cell r="J65">
            <v>6</v>
          </cell>
          <cell r="K65">
            <v>8</v>
          </cell>
        </row>
        <row r="66">
          <cell r="B66" t="str">
            <v>Asia</v>
          </cell>
          <cell r="C66" t="str">
            <v>India</v>
          </cell>
          <cell r="D66">
            <v>25.248647170421822</v>
          </cell>
          <cell r="E66">
            <v>20.7</v>
          </cell>
          <cell r="G66">
            <v>9.6999999999999993</v>
          </cell>
          <cell r="H66">
            <v>9</v>
          </cell>
          <cell r="I66">
            <v>6</v>
          </cell>
          <cell r="J66">
            <v>5</v>
          </cell>
          <cell r="K66">
            <v>6.4</v>
          </cell>
        </row>
        <row r="67">
          <cell r="C67" t="str">
            <v>Indonesia</v>
          </cell>
          <cell r="E67">
            <v>5.9</v>
          </cell>
          <cell r="G67">
            <v>5.5</v>
          </cell>
          <cell r="H67">
            <v>6.3</v>
          </cell>
          <cell r="I67">
            <v>6.1</v>
          </cell>
          <cell r="J67">
            <v>1.9</v>
          </cell>
          <cell r="K67">
            <v>2.2000000000000002</v>
          </cell>
        </row>
        <row r="68">
          <cell r="C68" t="str">
            <v>Korea</v>
          </cell>
          <cell r="E68">
            <v>8.3000000000000007</v>
          </cell>
          <cell r="G68">
            <v>5.0999999999999996</v>
          </cell>
          <cell r="H68">
            <v>5</v>
          </cell>
          <cell r="I68">
            <v>2.6</v>
          </cell>
          <cell r="J68">
            <v>-5.9</v>
          </cell>
          <cell r="K68">
            <v>0.3</v>
          </cell>
        </row>
        <row r="69">
          <cell r="C69" t="str">
            <v>Malaysia</v>
          </cell>
          <cell r="E69">
            <v>2.4</v>
          </cell>
          <cell r="G69">
            <v>5.8</v>
          </cell>
          <cell r="H69">
            <v>6.3</v>
          </cell>
          <cell r="I69">
            <v>5.0999999999999996</v>
          </cell>
          <cell r="J69">
            <v>-1.8</v>
          </cell>
          <cell r="K69">
            <v>1.9</v>
          </cell>
        </row>
        <row r="70">
          <cell r="C70" t="str">
            <v>Philippines</v>
          </cell>
          <cell r="E70">
            <v>2.1</v>
          </cell>
          <cell r="G70">
            <v>5.4</v>
          </cell>
          <cell r="H70">
            <v>7.2</v>
          </cell>
          <cell r="I70">
            <v>4.5999999999999996</v>
          </cell>
          <cell r="J70">
            <v>-0.6</v>
          </cell>
          <cell r="K70">
            <v>1.6</v>
          </cell>
        </row>
        <row r="71">
          <cell r="C71" t="str">
            <v>Thailand</v>
          </cell>
          <cell r="E71">
            <v>3.6</v>
          </cell>
          <cell r="G71">
            <v>5.0999999999999996</v>
          </cell>
          <cell r="H71">
            <v>4.9000000000000004</v>
          </cell>
          <cell r="I71">
            <v>2.6</v>
          </cell>
          <cell r="J71">
            <v>-4.4000000000000004</v>
          </cell>
          <cell r="K71">
            <v>1.8</v>
          </cell>
        </row>
        <row r="72">
          <cell r="C72" t="str">
            <v>Hongkong</v>
          </cell>
          <cell r="E72">
            <v>2</v>
          </cell>
          <cell r="G72">
            <v>7</v>
          </cell>
          <cell r="H72">
            <v>6.4</v>
          </cell>
          <cell r="I72">
            <v>2.5</v>
          </cell>
          <cell r="J72">
            <v>-5.9</v>
          </cell>
          <cell r="K72">
            <v>-0.2</v>
          </cell>
        </row>
        <row r="73">
          <cell r="C73" t="str">
            <v xml:space="preserve">Singapur  </v>
          </cell>
          <cell r="E73">
            <v>1.5</v>
          </cell>
          <cell r="G73">
            <v>8.1999999999999993</v>
          </cell>
          <cell r="H73">
            <v>7.7</v>
          </cell>
          <cell r="I73">
            <v>1.2</v>
          </cell>
          <cell r="J73">
            <v>-7.5</v>
          </cell>
          <cell r="K73">
            <v>1.9</v>
          </cell>
        </row>
        <row r="74">
          <cell r="C74" t="str">
            <v>Taiwan</v>
          </cell>
          <cell r="E74">
            <v>4.7</v>
          </cell>
          <cell r="G74">
            <v>4.9000000000000004</v>
          </cell>
          <cell r="H74">
            <v>5.7</v>
          </cell>
          <cell r="I74">
            <v>1.8</v>
          </cell>
          <cell r="J74">
            <v>-6.5</v>
          </cell>
          <cell r="K74">
            <v>0.1</v>
          </cell>
        </row>
        <row r="75">
          <cell r="B75" t="str">
            <v xml:space="preserve">   </v>
          </cell>
          <cell r="C75" t="str">
            <v>Singapur*</v>
          </cell>
          <cell r="E75">
            <v>0</v>
          </cell>
          <cell r="G75">
            <v>7.1976562499999996</v>
          </cell>
          <cell r="H75">
            <v>7.1091796875000002</v>
          </cell>
          <cell r="I75">
            <v>4.4587890625000011</v>
          </cell>
          <cell r="J75">
            <v>-0.1812499999999998</v>
          </cell>
          <cell r="K75">
            <v>3.2279296874999996</v>
          </cell>
        </row>
        <row r="76">
          <cell r="B76" t="str">
            <v>Latin America</v>
          </cell>
          <cell r="C76" t="str">
            <v>Taiwan*</v>
          </cell>
          <cell r="D76">
            <v>7.08</v>
          </cell>
          <cell r="E76">
            <v>100</v>
          </cell>
          <cell r="G76">
            <v>5.3801999999999994</v>
          </cell>
          <cell r="H76">
            <v>5.5967999999999991</v>
          </cell>
          <cell r="I76">
            <v>4.0465</v>
          </cell>
          <cell r="J76">
            <v>-1.0384</v>
          </cell>
          <cell r="K76">
            <v>1.7516999999999998</v>
          </cell>
        </row>
        <row r="77">
          <cell r="B77" t="str">
            <v xml:space="preserve">   </v>
          </cell>
          <cell r="C77" t="str">
            <v>Argentina</v>
          </cell>
          <cell r="E77">
            <v>11.4</v>
          </cell>
          <cell r="G77">
            <v>8.5</v>
          </cell>
          <cell r="H77">
            <v>8.6999999999999993</v>
          </cell>
          <cell r="I77">
            <v>7</v>
          </cell>
          <cell r="J77">
            <v>-2.8</v>
          </cell>
          <cell r="K77">
            <v>1.5</v>
          </cell>
        </row>
        <row r="78">
          <cell r="B78" t="str">
            <v>Latin America</v>
          </cell>
          <cell r="C78" t="str">
            <v>Brasil</v>
          </cell>
          <cell r="D78">
            <v>7.2972338428659773</v>
          </cell>
          <cell r="E78">
            <v>39.9</v>
          </cell>
          <cell r="G78">
            <v>3.9</v>
          </cell>
          <cell r="H78">
            <v>5.7</v>
          </cell>
          <cell r="I78">
            <v>5.3</v>
          </cell>
          <cell r="J78">
            <v>-0.4</v>
          </cell>
          <cell r="K78">
            <v>3.2</v>
          </cell>
        </row>
        <row r="79">
          <cell r="C79" t="str">
            <v>Chile</v>
          </cell>
          <cell r="E79">
            <v>5.0999999999999996</v>
          </cell>
          <cell r="G79">
            <v>4.3</v>
          </cell>
          <cell r="H79">
            <v>5.0999999999999996</v>
          </cell>
          <cell r="I79">
            <v>3.4</v>
          </cell>
          <cell r="J79">
            <v>0.4</v>
          </cell>
          <cell r="K79">
            <v>2.2999999999999998</v>
          </cell>
        </row>
        <row r="80">
          <cell r="C80" t="str">
            <v>Colombia</v>
          </cell>
          <cell r="E80">
            <v>7</v>
          </cell>
          <cell r="G80">
            <v>6.9</v>
          </cell>
          <cell r="H80">
            <v>7.5</v>
          </cell>
          <cell r="I80">
            <v>2.8</v>
          </cell>
          <cell r="J80">
            <v>-1</v>
          </cell>
          <cell r="K80">
            <v>1.5</v>
          </cell>
        </row>
        <row r="81">
          <cell r="C81" t="str">
            <v>Mexico</v>
          </cell>
          <cell r="E81">
            <v>29.4</v>
          </cell>
          <cell r="G81">
            <v>4.8</v>
          </cell>
          <cell r="H81">
            <v>3.2</v>
          </cell>
          <cell r="I81">
            <v>1.4</v>
          </cell>
          <cell r="J81">
            <v>-1</v>
          </cell>
          <cell r="K81">
            <v>1.6</v>
          </cell>
        </row>
        <row r="82">
          <cell r="C82" t="str">
            <v>Venezuela</v>
          </cell>
          <cell r="E82">
            <v>7.2</v>
          </cell>
          <cell r="G82">
            <v>10.3</v>
          </cell>
          <cell r="H82">
            <v>8.4</v>
          </cell>
          <cell r="I82">
            <v>4.9000000000000004</v>
          </cell>
          <cell r="J82">
            <v>-3</v>
          </cell>
          <cell r="K82">
            <v>-5.4</v>
          </cell>
        </row>
        <row r="83">
          <cell r="B83" t="str">
            <v>Central and Eastern Europe</v>
          </cell>
          <cell r="C83" t="str">
            <v>Mexico</v>
          </cell>
          <cell r="D83">
            <v>2.0299999999999998</v>
          </cell>
          <cell r="E83">
            <v>99.967451333808057</v>
          </cell>
          <cell r="G83">
            <v>6.1256145313622916</v>
          </cell>
          <cell r="H83">
            <v>5.671051788031332</v>
          </cell>
          <cell r="I83">
            <v>4.3864909913480492</v>
          </cell>
          <cell r="J83">
            <v>-0.55573961067046451</v>
          </cell>
          <cell r="K83">
            <v>2.6193513806775854</v>
          </cell>
        </row>
        <row r="84">
          <cell r="C84" t="str">
            <v>Poland</v>
          </cell>
          <cell r="E84">
            <v>47.5</v>
          </cell>
          <cell r="G84">
            <v>6.1</v>
          </cell>
          <cell r="H84">
            <v>6.6</v>
          </cell>
          <cell r="I84">
            <v>4.8</v>
          </cell>
          <cell r="J84">
            <v>1.2</v>
          </cell>
          <cell r="K84">
            <v>3</v>
          </cell>
        </row>
        <row r="85">
          <cell r="B85" t="str">
            <v>Central and Eastern Europe</v>
          </cell>
          <cell r="C85" t="str">
            <v>Romania</v>
          </cell>
          <cell r="D85">
            <v>2.1201154329098615</v>
          </cell>
          <cell r="E85">
            <v>18.8</v>
          </cell>
          <cell r="G85">
            <v>7.9</v>
          </cell>
          <cell r="H85">
            <v>6</v>
          </cell>
          <cell r="I85">
            <v>7.7</v>
          </cell>
          <cell r="J85">
            <v>-1.8</v>
          </cell>
          <cell r="K85">
            <v>3.1</v>
          </cell>
        </row>
        <row r="86">
          <cell r="C86" t="str">
            <v>Czech Republic</v>
          </cell>
          <cell r="E86">
            <v>18.867451333808059</v>
          </cell>
          <cell r="G86">
            <v>6.1</v>
          </cell>
          <cell r="H86">
            <v>6.6</v>
          </cell>
          <cell r="I86">
            <v>3.1</v>
          </cell>
          <cell r="J86">
            <v>-0.8</v>
          </cell>
          <cell r="K86">
            <v>2.2999999999999998</v>
          </cell>
        </row>
        <row r="87">
          <cell r="C87" t="str">
            <v>Hungary</v>
          </cell>
          <cell r="E87">
            <v>14.8</v>
          </cell>
          <cell r="G87">
            <v>4</v>
          </cell>
          <cell r="H87">
            <v>1.1000000000000001</v>
          </cell>
          <cell r="I87">
            <v>0.5</v>
          </cell>
          <cell r="J87">
            <v>-4.3</v>
          </cell>
          <cell r="K87">
            <v>1.2</v>
          </cell>
        </row>
        <row r="88">
          <cell r="B88" t="str">
            <v>Other industrialised countries</v>
          </cell>
          <cell r="C88" t="str">
            <v>Czech Republic</v>
          </cell>
          <cell r="D88">
            <v>8.6</v>
          </cell>
          <cell r="E88">
            <v>100.01043845619374</v>
          </cell>
          <cell r="G88">
            <v>3.0855538310534349</v>
          </cell>
          <cell r="H88">
            <v>3.1244918399632042</v>
          </cell>
          <cell r="I88">
            <v>0.90348018968777244</v>
          </cell>
          <cell r="J88">
            <v>-1.8549964620901378</v>
          </cell>
          <cell r="K88">
            <v>0.93893887636306761</v>
          </cell>
        </row>
        <row r="89">
          <cell r="C89" t="str">
            <v>United Kingdom</v>
          </cell>
          <cell r="E89">
            <v>38.5</v>
          </cell>
          <cell r="G89">
            <v>2.8</v>
          </cell>
          <cell r="H89">
            <v>3</v>
          </cell>
          <cell r="I89">
            <v>0.7</v>
          </cell>
          <cell r="J89">
            <v>-3</v>
          </cell>
          <cell r="K89">
            <v>0</v>
          </cell>
        </row>
        <row r="90">
          <cell r="B90" t="str">
            <v>Other industrialised countries</v>
          </cell>
          <cell r="C90" t="str">
            <v>Sweden</v>
          </cell>
          <cell r="D90">
            <v>8.3614130691459714</v>
          </cell>
          <cell r="E90">
            <v>6</v>
          </cell>
          <cell r="G90">
            <v>4.4000000000000004</v>
          </cell>
          <cell r="H90">
            <v>2.9</v>
          </cell>
          <cell r="I90">
            <v>-0.5</v>
          </cell>
          <cell r="J90">
            <v>-3.5</v>
          </cell>
          <cell r="K90">
            <v>1</v>
          </cell>
        </row>
        <row r="91">
          <cell r="C91" t="str">
            <v>Norway</v>
          </cell>
          <cell r="E91">
            <v>4.5</v>
          </cell>
          <cell r="G91">
            <v>2.5</v>
          </cell>
          <cell r="H91">
            <v>3.2</v>
          </cell>
          <cell r="I91">
            <v>2</v>
          </cell>
          <cell r="J91">
            <v>0</v>
          </cell>
          <cell r="K91">
            <v>1.2</v>
          </cell>
        </row>
        <row r="92">
          <cell r="C92" t="str">
            <v>Denmark</v>
          </cell>
          <cell r="E92">
            <v>3.7440391593205584</v>
          </cell>
          <cell r="G92">
            <v>3.3</v>
          </cell>
          <cell r="H92">
            <v>1.6</v>
          </cell>
          <cell r="I92">
            <v>-1.3</v>
          </cell>
          <cell r="J92">
            <v>-3.5</v>
          </cell>
          <cell r="K92">
            <v>0</v>
          </cell>
        </row>
        <row r="93">
          <cell r="C93" t="str">
            <v>Switzerland</v>
          </cell>
          <cell r="E93">
            <v>5.3663992968731895</v>
          </cell>
          <cell r="G93">
            <v>3.3799882051283037</v>
          </cell>
          <cell r="H93">
            <v>3.3259622327499683</v>
          </cell>
          <cell r="I93">
            <v>1.6322572929694967</v>
          </cell>
          <cell r="J93">
            <v>-2.3754782244474915</v>
          </cell>
          <cell r="K93">
            <v>0.81034665397337058</v>
          </cell>
        </row>
        <row r="94">
          <cell r="C94" t="str">
            <v>Canada</v>
          </cell>
          <cell r="E94">
            <v>22.8</v>
          </cell>
          <cell r="G94">
            <v>3.1103513861636429</v>
          </cell>
          <cell r="H94">
            <v>2.7130606418632226</v>
          </cell>
          <cell r="I94">
            <v>0.57825719113724006</v>
          </cell>
          <cell r="J94">
            <v>-1.3</v>
          </cell>
          <cell r="K94">
            <v>1.657722228134773</v>
          </cell>
        </row>
        <row r="95">
          <cell r="C95" t="str">
            <v>Australia</v>
          </cell>
          <cell r="E95">
            <v>13.8</v>
          </cell>
          <cell r="G95">
            <v>2.8388973128339074</v>
          </cell>
          <cell r="H95">
            <v>4.0212679701874094</v>
          </cell>
          <cell r="I95">
            <v>2.0608801882691523</v>
          </cell>
          <cell r="J95">
            <v>0.41660132780592107</v>
          </cell>
          <cell r="K95">
            <v>2.1</v>
          </cell>
        </row>
        <row r="96">
          <cell r="C96" t="str">
            <v>New Zealand</v>
          </cell>
          <cell r="E96">
            <v>2</v>
          </cell>
          <cell r="G96">
            <v>2.6794465152532325</v>
          </cell>
          <cell r="H96">
            <v>3.0694996655417981</v>
          </cell>
          <cell r="I96">
            <v>-0.82424253472852627</v>
          </cell>
          <cell r="J96">
            <v>-0.28842140085045287</v>
          </cell>
          <cell r="K96">
            <v>1.394588560363843</v>
          </cell>
        </row>
        <row r="97">
          <cell r="C97" t="str">
            <v>Israel</v>
          </cell>
          <cell r="E97">
            <v>3.3</v>
          </cell>
          <cell r="G97">
            <v>5.2</v>
          </cell>
          <cell r="H97">
            <v>5.4</v>
          </cell>
          <cell r="I97">
            <v>4.0999999999999996</v>
          </cell>
          <cell r="J97">
            <v>0.4</v>
          </cell>
          <cell r="K97">
            <v>2.6</v>
          </cell>
        </row>
        <row r="98">
          <cell r="B98" t="str">
            <v>Remaining countries</v>
          </cell>
          <cell r="C98" t="str">
            <v>New Zealand</v>
          </cell>
          <cell r="D98">
            <v>15.805185309158531</v>
          </cell>
          <cell r="E98">
            <v>100</v>
          </cell>
          <cell r="G98">
            <v>6.4262518918918916</v>
          </cell>
          <cell r="H98">
            <v>6.8659794594594601</v>
          </cell>
          <cell r="I98">
            <v>5.24556108108108</v>
          </cell>
          <cell r="J98">
            <v>1.4094421621621622</v>
          </cell>
          <cell r="K98">
            <v>3.9723664864864863</v>
          </cell>
        </row>
        <row r="99">
          <cell r="C99" t="str">
            <v>Russia</v>
          </cell>
          <cell r="E99">
            <v>20.2</v>
          </cell>
          <cell r="G99">
            <v>6.7</v>
          </cell>
          <cell r="H99">
            <v>8.1</v>
          </cell>
          <cell r="I99">
            <v>5.6</v>
          </cell>
          <cell r="J99">
            <v>-3.1</v>
          </cell>
          <cell r="K99">
            <v>2.4</v>
          </cell>
        </row>
        <row r="100">
          <cell r="B100" t="str">
            <v>Remaining countries</v>
          </cell>
          <cell r="C100" t="str">
            <v>South Africa</v>
          </cell>
          <cell r="D100">
            <v>15.041630227612579</v>
          </cell>
          <cell r="E100">
            <v>4.5</v>
          </cell>
          <cell r="G100">
            <v>5</v>
          </cell>
          <cell r="H100">
            <v>5.0999999999999996</v>
          </cell>
          <cell r="I100">
            <v>3.1</v>
          </cell>
          <cell r="J100">
            <v>0.7</v>
          </cell>
          <cell r="K100">
            <v>3.2</v>
          </cell>
        </row>
        <row r="101">
          <cell r="C101" t="str">
            <v>Turkey</v>
          </cell>
          <cell r="E101">
            <v>6.5</v>
          </cell>
          <cell r="G101">
            <v>6.2</v>
          </cell>
          <cell r="H101">
            <v>4.5</v>
          </cell>
          <cell r="I101">
            <v>1.3</v>
          </cell>
          <cell r="J101">
            <v>-2.5</v>
          </cell>
          <cell r="K101">
            <v>1.4</v>
          </cell>
        </row>
        <row r="102">
          <cell r="C102" t="str">
            <v xml:space="preserve">Rest </v>
          </cell>
          <cell r="E102">
            <v>68.8</v>
          </cell>
          <cell r="G102">
            <v>6.4605405405405403</v>
          </cell>
          <cell r="H102">
            <v>6.8427027027027032</v>
          </cell>
          <cell r="I102">
            <v>5.6545945945945943</v>
          </cell>
          <cell r="J102">
            <v>3.1491891891891894</v>
          </cell>
          <cell r="K102">
            <v>4.7275675675675677</v>
          </cell>
        </row>
        <row r="103">
          <cell r="B103" t="str">
            <v>World</v>
          </cell>
          <cell r="C103" t="str">
            <v>Turkey</v>
          </cell>
          <cell r="D103">
            <v>100.01518530915853</v>
          </cell>
          <cell r="E103">
            <v>9.8087571686360402</v>
          </cell>
          <cell r="G103">
            <v>5.0635978737391483</v>
          </cell>
          <cell r="H103">
            <v>5.0998958157443743</v>
          </cell>
          <cell r="I103">
            <v>3.0709077821809725</v>
          </cell>
          <cell r="J103">
            <v>-0.6959980422537666</v>
          </cell>
          <cell r="K103">
            <v>2.6385863447200171</v>
          </cell>
        </row>
      </sheetData>
      <sheetData sheetId="13" refreshError="1">
        <row r="3">
          <cell r="B3" t="str">
            <v>EWU - Konjunkturprognose</v>
          </cell>
        </row>
        <row r="5">
          <cell r="D5">
            <v>2007</v>
          </cell>
          <cell r="E5">
            <v>2008</v>
          </cell>
          <cell r="F5">
            <v>2009</v>
          </cell>
          <cell r="G5">
            <v>2010</v>
          </cell>
        </row>
        <row r="7">
          <cell r="B7" t="str">
            <v>Bruttoinlandsprodukt</v>
          </cell>
          <cell r="D7">
            <v>2.6</v>
          </cell>
          <cell r="E7">
            <v>0.7</v>
          </cell>
          <cell r="F7">
            <v>-3.1</v>
          </cell>
          <cell r="G7">
            <v>1</v>
          </cell>
        </row>
        <row r="8">
          <cell r="C8" t="str">
            <v>Privater Verbrauch</v>
          </cell>
          <cell r="D8">
            <v>1.6</v>
          </cell>
          <cell r="E8">
            <v>0.5</v>
          </cell>
          <cell r="F8">
            <v>-1.3</v>
          </cell>
          <cell r="G8">
            <v>0.5</v>
          </cell>
        </row>
        <row r="9">
          <cell r="C9" t="str">
            <v>Staatsverbrauch</v>
          </cell>
          <cell r="D9">
            <v>2.2000000000000002</v>
          </cell>
          <cell r="E9">
            <v>2</v>
          </cell>
          <cell r="F9">
            <v>2.2000000000000002</v>
          </cell>
          <cell r="G9">
            <v>2.8</v>
          </cell>
        </row>
        <row r="10">
          <cell r="C10" t="str">
            <v>Investitionen</v>
          </cell>
          <cell r="D10">
            <v>4.3</v>
          </cell>
          <cell r="E10">
            <v>0.6</v>
          </cell>
          <cell r="F10">
            <v>-6.8</v>
          </cell>
          <cell r="G10">
            <v>0.6</v>
          </cell>
        </row>
        <row r="11">
          <cell r="C11" t="str">
            <v>Ausfuhren</v>
          </cell>
          <cell r="D11">
            <v>5.9</v>
          </cell>
          <cell r="E11">
            <v>1.6</v>
          </cell>
          <cell r="F11">
            <v>-12</v>
          </cell>
          <cell r="G11">
            <v>2.2000000000000002</v>
          </cell>
        </row>
        <row r="12">
          <cell r="C12" t="str">
            <v>Einfuhren</v>
          </cell>
          <cell r="D12">
            <v>5.3</v>
          </cell>
          <cell r="E12">
            <v>1.7</v>
          </cell>
          <cell r="F12">
            <v>-8.8000000000000007</v>
          </cell>
          <cell r="G12">
            <v>2.2000000000000002</v>
          </cell>
        </row>
        <row r="14">
          <cell r="B14" t="str">
            <v>Andere Indikatoren</v>
          </cell>
        </row>
        <row r="15">
          <cell r="C15" t="str">
            <v>Inflationsrate</v>
          </cell>
          <cell r="D15">
            <v>2.1</v>
          </cell>
          <cell r="E15">
            <v>3.3</v>
          </cell>
          <cell r="F15">
            <v>0.7</v>
          </cell>
          <cell r="G15">
            <v>1.9</v>
          </cell>
        </row>
        <row r="16">
          <cell r="C16" t="str">
            <v>Arbeitslosenquote</v>
          </cell>
          <cell r="D16">
            <v>7.4</v>
          </cell>
          <cell r="E16">
            <v>7.5</v>
          </cell>
          <cell r="F16">
            <v>9.1999999999999993</v>
          </cell>
          <cell r="G16">
            <v>9.8000000000000007</v>
          </cell>
        </row>
        <row r="17">
          <cell r="C17" t="str">
            <v>Leistungsbilanzsaldo *</v>
          </cell>
          <cell r="D17">
            <v>0.3</v>
          </cell>
          <cell r="E17">
            <v>-0.6</v>
          </cell>
          <cell r="F17">
            <v>-1</v>
          </cell>
          <cell r="G17">
            <v>-0.7</v>
          </cell>
        </row>
        <row r="18">
          <cell r="C18" t="str">
            <v>Budgetsaldo *</v>
          </cell>
          <cell r="D18">
            <v>-0.6</v>
          </cell>
          <cell r="E18">
            <v>-1.7</v>
          </cell>
          <cell r="F18">
            <v>-4.4000000000000004</v>
          </cell>
          <cell r="G18">
            <v>-4.4000000000000004</v>
          </cell>
        </row>
        <row r="20">
          <cell r="B20" t="str">
            <v>Bruttoinlandsprodukt - Einzelländer</v>
          </cell>
        </row>
        <row r="21">
          <cell r="C21" t="str">
            <v>Deutschland</v>
          </cell>
          <cell r="D21">
            <v>2.4603373382962559</v>
          </cell>
          <cell r="E21">
            <v>1.2949067773285776</v>
          </cell>
          <cell r="F21">
            <v>-3.8488681494667389</v>
          </cell>
          <cell r="G21">
            <v>1.3797103089027161</v>
          </cell>
        </row>
        <row r="22">
          <cell r="C22" t="str">
            <v>Frankreich</v>
          </cell>
          <cell r="D22">
            <v>2.1</v>
          </cell>
          <cell r="E22">
            <v>1.6</v>
          </cell>
          <cell r="F22">
            <v>-0.3</v>
          </cell>
          <cell r="G22">
            <v>1</v>
          </cell>
        </row>
        <row r="23">
          <cell r="C23" t="str">
            <v>Italien</v>
          </cell>
          <cell r="D23">
            <v>1.4645151241982433</v>
          </cell>
          <cell r="E23">
            <v>2.7</v>
          </cell>
          <cell r="F23">
            <v>1.9</v>
          </cell>
          <cell r="G23">
            <v>1.7</v>
          </cell>
        </row>
        <row r="24">
          <cell r="C24" t="str">
            <v>Niederlande</v>
          </cell>
          <cell r="D24">
            <v>3.5</v>
          </cell>
          <cell r="E24">
            <v>2</v>
          </cell>
          <cell r="F24">
            <v>-3.1</v>
          </cell>
          <cell r="G24">
            <v>0.3</v>
          </cell>
        </row>
        <row r="25">
          <cell r="C25" t="str">
            <v>Spanien</v>
          </cell>
          <cell r="D25">
            <v>3.6619022226846454</v>
          </cell>
          <cell r="E25">
            <v>1.1585278641383212</v>
          </cell>
          <cell r="F25">
            <v>-2.604869584469057</v>
          </cell>
          <cell r="G25">
            <v>0.54124731986152597</v>
          </cell>
        </row>
        <row r="26">
          <cell r="B26" t="str">
            <v>*) in Prozent gegenüber Vorjahr   **) in Prozent des BIP</v>
          </cell>
        </row>
        <row r="27">
          <cell r="B27" t="str">
            <v>Inflationsrate (HVPI) - Einzelländer</v>
          </cell>
        </row>
        <row r="28">
          <cell r="C28" t="str">
            <v>Deutschland</v>
          </cell>
          <cell r="D28">
            <v>2.2999999999999998</v>
          </cell>
          <cell r="E28">
            <v>2.7542033626901663</v>
          </cell>
          <cell r="F28">
            <v>0.7</v>
          </cell>
          <cell r="G28">
            <v>1.6</v>
          </cell>
        </row>
        <row r="29">
          <cell r="C29" t="str">
            <v>Frankreich</v>
          </cell>
          <cell r="D29">
            <v>1.6</v>
          </cell>
          <cell r="E29">
            <v>3.2</v>
          </cell>
          <cell r="F29">
            <v>0.5</v>
          </cell>
          <cell r="G29">
            <v>1.8</v>
          </cell>
        </row>
        <row r="30">
          <cell r="C30" t="str">
            <v>Italien</v>
          </cell>
          <cell r="D30">
            <v>2</v>
          </cell>
          <cell r="E30">
            <v>3.4931193151728746</v>
          </cell>
          <cell r="F30">
            <v>0.8</v>
          </cell>
          <cell r="G30">
            <v>1.8252046209949284</v>
          </cell>
        </row>
        <row r="31">
          <cell r="B31" t="str">
            <v>EMU - Macroeconomic Forecast</v>
          </cell>
          <cell r="C31" t="str">
            <v>Niederlande</v>
          </cell>
          <cell r="D31">
            <v>1.6</v>
          </cell>
          <cell r="E31">
            <v>2.2000000000000002</v>
          </cell>
          <cell r="F31">
            <v>1.1000000000000001</v>
          </cell>
          <cell r="G31">
            <v>2.2000000000000002</v>
          </cell>
        </row>
        <row r="32">
          <cell r="C32" t="str">
            <v>Spanien</v>
          </cell>
          <cell r="D32">
            <v>2.8</v>
          </cell>
          <cell r="E32">
            <v>4.0999999999999996</v>
          </cell>
          <cell r="F32">
            <v>0.5</v>
          </cell>
          <cell r="G32">
            <v>2.5</v>
          </cell>
        </row>
        <row r="33">
          <cell r="D33">
            <v>2010</v>
          </cell>
          <cell r="E33">
            <v>2011</v>
          </cell>
          <cell r="F33">
            <v>2012</v>
          </cell>
          <cell r="G33">
            <v>2013</v>
          </cell>
        </row>
        <row r="34">
          <cell r="B34" t="str">
            <v>Nachrichtlich: Consensus-Prognosen</v>
          </cell>
        </row>
        <row r="35">
          <cell r="B35" t="str">
            <v>Real GDP growth</v>
          </cell>
          <cell r="C35" t="str">
            <v xml:space="preserve">      Consensus-Umfrage vom </v>
          </cell>
          <cell r="D35">
            <v>39881</v>
          </cell>
          <cell r="E35">
            <v>39272</v>
          </cell>
          <cell r="F35">
            <v>0.5</v>
          </cell>
          <cell r="G35">
            <v>0.9</v>
          </cell>
        </row>
        <row r="36">
          <cell r="C36" t="str">
            <v>EWU-BIP-Wachstum</v>
          </cell>
          <cell r="D36">
            <v>2.9</v>
          </cell>
          <cell r="E36">
            <v>0.7</v>
          </cell>
          <cell r="F36">
            <v>-2.6</v>
          </cell>
          <cell r="G36">
            <v>0.5</v>
          </cell>
        </row>
        <row r="37">
          <cell r="C37" t="str">
            <v>EWU-Inflationsrate</v>
          </cell>
          <cell r="D37">
            <v>2.2000000000000002</v>
          </cell>
          <cell r="E37">
            <v>3.3</v>
          </cell>
          <cell r="F37">
            <v>0.6</v>
          </cell>
          <cell r="G37">
            <v>1.5</v>
          </cell>
        </row>
        <row r="38">
          <cell r="C38" t="str">
            <v>Investment</v>
          </cell>
          <cell r="D38">
            <v>-0.9</v>
          </cell>
          <cell r="E38">
            <v>2.2999999999999998</v>
          </cell>
          <cell r="F38">
            <v>1.5</v>
          </cell>
          <cell r="G38">
            <v>2.2000000000000002</v>
          </cell>
        </row>
        <row r="39">
          <cell r="C39" t="str">
            <v>Exports</v>
          </cell>
          <cell r="D39">
            <v>10.9</v>
          </cell>
          <cell r="E39">
            <v>6.6</v>
          </cell>
          <cell r="F39">
            <v>3.8</v>
          </cell>
          <cell r="G39">
            <v>4.5999999999999996</v>
          </cell>
        </row>
        <row r="40">
          <cell r="B40" t="str">
            <v>*) in Prozent des BIP</v>
          </cell>
          <cell r="C40" t="str">
            <v>Imports</v>
          </cell>
          <cell r="D40">
            <v>9.1</v>
          </cell>
          <cell r="E40">
            <v>4.8</v>
          </cell>
          <cell r="F40">
            <v>3.4</v>
          </cell>
          <cell r="G40">
            <v>4.9000000000000004</v>
          </cell>
        </row>
        <row r="45">
          <cell r="B45" t="str">
            <v>EMU - Macroeconomic Forecast</v>
          </cell>
          <cell r="C45" t="str">
            <v>Current account balance*</v>
          </cell>
          <cell r="D45">
            <v>-0.4</v>
          </cell>
          <cell r="E45">
            <v>-0.7</v>
          </cell>
          <cell r="F45">
            <v>-0.6</v>
          </cell>
          <cell r="G45">
            <v>-0.5</v>
          </cell>
        </row>
        <row r="46">
          <cell r="C46" t="str">
            <v>Public budget balance*</v>
          </cell>
          <cell r="D46">
            <v>-6.3</v>
          </cell>
          <cell r="E46">
            <v>-4.4000000000000004</v>
          </cell>
          <cell r="F46">
            <v>-3.4</v>
          </cell>
          <cell r="G46">
            <v>-2.4</v>
          </cell>
        </row>
        <row r="47">
          <cell r="D47">
            <v>2007</v>
          </cell>
          <cell r="E47">
            <v>2008</v>
          </cell>
          <cell r="F47">
            <v>2009</v>
          </cell>
          <cell r="G47">
            <v>2010</v>
          </cell>
        </row>
        <row r="48">
          <cell r="B48" t="str">
            <v>Consensus forecasts</v>
          </cell>
        </row>
        <row r="49">
          <cell r="B49" t="str">
            <v>Real GDP growth</v>
          </cell>
          <cell r="C49" t="str">
            <v>Date of survey: Jan 09, 2012</v>
          </cell>
          <cell r="D49">
            <v>2.6</v>
          </cell>
          <cell r="E49">
            <v>0.7</v>
          </cell>
          <cell r="F49">
            <v>-3.1</v>
          </cell>
          <cell r="G49">
            <v>1</v>
          </cell>
        </row>
        <row r="50">
          <cell r="C50" t="str">
            <v>Private consumption</v>
          </cell>
          <cell r="D50">
            <v>1.6</v>
          </cell>
          <cell r="E50">
            <v>1.6</v>
          </cell>
          <cell r="F50">
            <v>-0.3</v>
          </cell>
          <cell r="G50">
            <v>1</v>
          </cell>
        </row>
        <row r="51">
          <cell r="C51" t="str">
            <v>Public consumption</v>
          </cell>
          <cell r="D51">
            <v>2.2000000000000002</v>
          </cell>
          <cell r="E51">
            <v>2.7</v>
          </cell>
          <cell r="F51">
            <v>1.9</v>
          </cell>
          <cell r="G51">
            <v>1.7</v>
          </cell>
        </row>
        <row r="52">
          <cell r="C52" t="str">
            <v>Investment</v>
          </cell>
          <cell r="D52">
            <v>4.3</v>
          </cell>
          <cell r="E52">
            <v>0.6</v>
          </cell>
          <cell r="F52">
            <v>-6.8</v>
          </cell>
          <cell r="G52">
            <v>0.6</v>
          </cell>
        </row>
        <row r="53">
          <cell r="C53" t="str">
            <v>Exports</v>
          </cell>
          <cell r="D53">
            <v>5.9</v>
          </cell>
          <cell r="E53">
            <v>1.6</v>
          </cell>
          <cell r="F53">
            <v>-12</v>
          </cell>
          <cell r="G53">
            <v>2.2000000000000002</v>
          </cell>
        </row>
        <row r="54">
          <cell r="B54" t="str">
            <v>*) as percentage of GDP</v>
          </cell>
          <cell r="C54" t="str">
            <v>Imports</v>
          </cell>
          <cell r="D54">
            <v>5.3</v>
          </cell>
          <cell r="E54">
            <v>1.7</v>
          </cell>
          <cell r="F54">
            <v>-8.8000000000000007</v>
          </cell>
          <cell r="G54">
            <v>2.2000000000000002</v>
          </cell>
        </row>
        <row r="56">
          <cell r="B56" t="str">
            <v>Other Indicators</v>
          </cell>
        </row>
        <row r="57">
          <cell r="C57" t="str">
            <v>Inflation rate</v>
          </cell>
          <cell r="D57">
            <v>2.1</v>
          </cell>
          <cell r="E57">
            <v>3.3</v>
          </cell>
          <cell r="F57">
            <v>0.7</v>
          </cell>
          <cell r="G57">
            <v>1.9</v>
          </cell>
        </row>
        <row r="58">
          <cell r="C58" t="str">
            <v>Unemployment rate</v>
          </cell>
          <cell r="D58">
            <v>7.4</v>
          </cell>
          <cell r="E58">
            <v>7.5</v>
          </cell>
          <cell r="F58">
            <v>9.1999999999999993</v>
          </cell>
          <cell r="G58">
            <v>9.8000000000000007</v>
          </cell>
        </row>
        <row r="59">
          <cell r="C59" t="str">
            <v>Current account balance*</v>
          </cell>
          <cell r="D59">
            <v>0.3</v>
          </cell>
          <cell r="E59">
            <v>-0.6</v>
          </cell>
          <cell r="F59">
            <v>-1</v>
          </cell>
          <cell r="G59">
            <v>-0.7</v>
          </cell>
        </row>
        <row r="60">
          <cell r="C60" t="str">
            <v>Public budget balance*</v>
          </cell>
          <cell r="D60">
            <v>-0.6</v>
          </cell>
          <cell r="E60">
            <v>-1.7</v>
          </cell>
          <cell r="F60">
            <v>-4.4000000000000004</v>
          </cell>
          <cell r="G60">
            <v>-4.4000000000000004</v>
          </cell>
        </row>
        <row r="62">
          <cell r="B62" t="str">
            <v>GDP growth - individual countries</v>
          </cell>
        </row>
        <row r="63">
          <cell r="C63" t="str">
            <v>Germany</v>
          </cell>
          <cell r="D63">
            <v>2.4603373382962559</v>
          </cell>
          <cell r="E63">
            <v>1.2949067773285776</v>
          </cell>
          <cell r="F63">
            <v>-3.8488681494667389</v>
          </cell>
          <cell r="G63">
            <v>1.3797103089027161</v>
          </cell>
        </row>
        <row r="64">
          <cell r="C64" t="str">
            <v>France</v>
          </cell>
          <cell r="D64">
            <v>2.1</v>
          </cell>
          <cell r="E64">
            <v>0.7</v>
          </cell>
          <cell r="F64">
            <v>-2</v>
          </cell>
          <cell r="G64">
            <v>1</v>
          </cell>
        </row>
        <row r="65">
          <cell r="C65" t="str">
            <v>Italy</v>
          </cell>
          <cell r="D65">
            <v>1.4645151241982433</v>
          </cell>
          <cell r="E65">
            <v>-1.0430330601321458</v>
          </cell>
          <cell r="F65">
            <v>-3.6355034156631945</v>
          </cell>
          <cell r="G65">
            <v>0.94931158320309805</v>
          </cell>
        </row>
        <row r="66">
          <cell r="C66" t="str">
            <v>Netherlands</v>
          </cell>
          <cell r="D66">
            <v>3.5</v>
          </cell>
          <cell r="E66">
            <v>2</v>
          </cell>
          <cell r="F66">
            <v>-3.1</v>
          </cell>
          <cell r="G66">
            <v>0.3</v>
          </cell>
        </row>
        <row r="67">
          <cell r="C67" t="str">
            <v>Spain</v>
          </cell>
          <cell r="D67">
            <v>3.6619022226846454</v>
          </cell>
          <cell r="E67">
            <v>1.1585278641383212</v>
          </cell>
          <cell r="F67">
            <v>-2.604869584469057</v>
          </cell>
          <cell r="G67">
            <v>0.54124731986152597</v>
          </cell>
        </row>
        <row r="69">
          <cell r="B69" t="str">
            <v>Inflation rate (HICP) - individual countries</v>
          </cell>
        </row>
        <row r="70">
          <cell r="C70" t="str">
            <v>Germany</v>
          </cell>
          <cell r="D70">
            <v>2.2999999999999998</v>
          </cell>
          <cell r="E70">
            <v>2.7542033626901663</v>
          </cell>
          <cell r="F70">
            <v>0.7</v>
          </cell>
          <cell r="G70">
            <v>1.6</v>
          </cell>
        </row>
        <row r="71">
          <cell r="C71" t="str">
            <v>France</v>
          </cell>
          <cell r="D71">
            <v>1.6</v>
          </cell>
          <cell r="E71">
            <v>3.2</v>
          </cell>
          <cell r="F71">
            <v>0.5</v>
          </cell>
          <cell r="G71">
            <v>1.8</v>
          </cell>
        </row>
        <row r="72">
          <cell r="C72" t="str">
            <v>Italy</v>
          </cell>
          <cell r="D72">
            <v>2</v>
          </cell>
          <cell r="E72">
            <v>3.4931193151728746</v>
          </cell>
          <cell r="F72">
            <v>0.8</v>
          </cell>
          <cell r="G72">
            <v>1.8252046209949284</v>
          </cell>
        </row>
        <row r="73">
          <cell r="C73" t="str">
            <v>Netherlands</v>
          </cell>
          <cell r="D73">
            <v>1.6</v>
          </cell>
          <cell r="E73">
            <v>2.2000000000000002</v>
          </cell>
          <cell r="F73">
            <v>1.1000000000000001</v>
          </cell>
          <cell r="G73">
            <v>2.2000000000000002</v>
          </cell>
        </row>
        <row r="74">
          <cell r="C74" t="str">
            <v>Spain</v>
          </cell>
          <cell r="D74">
            <v>2.8</v>
          </cell>
          <cell r="E74">
            <v>4.0999999999999996</v>
          </cell>
          <cell r="F74">
            <v>0.5</v>
          </cell>
          <cell r="G74">
            <v>2.5</v>
          </cell>
        </row>
        <row r="76">
          <cell r="B76" t="str">
            <v>Consensus forecasts</v>
          </cell>
        </row>
        <row r="77">
          <cell r="C77" t="str">
            <v>Date of survey: March 9, 09</v>
          </cell>
        </row>
        <row r="78">
          <cell r="C78" t="str">
            <v>EMU Real GDP growth</v>
          </cell>
          <cell r="D78">
            <v>2.9</v>
          </cell>
          <cell r="E78">
            <v>0.7</v>
          </cell>
          <cell r="F78">
            <v>-2.6</v>
          </cell>
          <cell r="G78">
            <v>0.5</v>
          </cell>
        </row>
        <row r="79">
          <cell r="C79" t="str">
            <v>EMU inflation rate</v>
          </cell>
          <cell r="D79">
            <v>2.2000000000000002</v>
          </cell>
          <cell r="E79">
            <v>3.3</v>
          </cell>
          <cell r="F79">
            <v>0.6</v>
          </cell>
          <cell r="G79">
            <v>1.5</v>
          </cell>
        </row>
        <row r="82">
          <cell r="B82" t="str">
            <v>*) as percentage of GDP</v>
          </cell>
        </row>
      </sheetData>
      <sheetData sheetId="14" refreshError="1">
        <row r="6">
          <cell r="D6">
            <v>39871.388981481483</v>
          </cell>
          <cell r="E6" t="str">
            <v>+ 3 Monate</v>
          </cell>
          <cell r="F6" t="str">
            <v>+ 6 Monate</v>
          </cell>
          <cell r="G6" t="str">
            <v>+ 12 Monate</v>
          </cell>
        </row>
        <row r="8">
          <cell r="B8" t="str">
            <v>Leitzinsen</v>
          </cell>
        </row>
        <row r="9">
          <cell r="C9" t="str">
            <v>USA (FF target)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</row>
        <row r="10">
          <cell r="C10" t="str">
            <v>EWU (Repo)</v>
          </cell>
          <cell r="D10">
            <v>2</v>
          </cell>
          <cell r="E10">
            <v>1</v>
          </cell>
          <cell r="F10">
            <v>1</v>
          </cell>
          <cell r="G10">
            <v>1</v>
          </cell>
        </row>
        <row r="11">
          <cell r="C11" t="str">
            <v>Japan (O/N target)</v>
          </cell>
          <cell r="D11">
            <v>0.1</v>
          </cell>
          <cell r="E11">
            <v>0.1</v>
          </cell>
          <cell r="F11">
            <v>0.1</v>
          </cell>
          <cell r="G11">
            <v>0.1</v>
          </cell>
        </row>
        <row r="13">
          <cell r="B13" t="str">
            <v>3-Monats-Zinsen</v>
          </cell>
        </row>
        <row r="14">
          <cell r="C14" t="str">
            <v>USA (Libor)</v>
          </cell>
          <cell r="D14">
            <v>1.26125</v>
          </cell>
          <cell r="E14">
            <v>1</v>
          </cell>
          <cell r="F14">
            <v>0.7</v>
          </cell>
          <cell r="G14">
            <v>0.5</v>
          </cell>
        </row>
        <row r="15">
          <cell r="C15" t="str">
            <v>EWU (Euribor)</v>
          </cell>
          <cell r="D15">
            <v>1.8480000000000001</v>
          </cell>
          <cell r="E15">
            <v>1.65</v>
          </cell>
          <cell r="F15">
            <v>1.5</v>
          </cell>
          <cell r="G15">
            <v>1.4</v>
          </cell>
        </row>
        <row r="16">
          <cell r="C16" t="str">
            <v>Japan (Tibor)</v>
          </cell>
          <cell r="D16">
            <v>0.70199999999999996</v>
          </cell>
          <cell r="E16">
            <v>0.6</v>
          </cell>
          <cell r="F16">
            <v>0.55000000000000004</v>
          </cell>
          <cell r="G16">
            <v>0.5</v>
          </cell>
        </row>
        <row r="17">
          <cell r="C17" t="str">
            <v>Australien (Libor)</v>
          </cell>
          <cell r="D17">
            <v>3.7875000000000001</v>
          </cell>
          <cell r="E17">
            <v>3.6</v>
          </cell>
          <cell r="F17">
            <v>3.1</v>
          </cell>
          <cell r="G17">
            <v>3.2</v>
          </cell>
        </row>
        <row r="18">
          <cell r="C18" t="str">
            <v>Großbritannien (Libor)</v>
          </cell>
          <cell r="D18">
            <v>2.0631300000000006</v>
          </cell>
          <cell r="E18">
            <v>1.6</v>
          </cell>
          <cell r="F18">
            <v>1.3</v>
          </cell>
          <cell r="G18">
            <v>1.2</v>
          </cell>
        </row>
        <row r="19">
          <cell r="C19" t="str">
            <v>Kanada (Libor)</v>
          </cell>
          <cell r="D19">
            <v>1.39333</v>
          </cell>
          <cell r="E19">
            <v>1.1000000000000001</v>
          </cell>
          <cell r="F19">
            <v>1</v>
          </cell>
          <cell r="G19">
            <v>0.95</v>
          </cell>
        </row>
        <row r="20">
          <cell r="C20" t="str">
            <v>Neuseeland</v>
          </cell>
          <cell r="D20">
            <v>3.53</v>
          </cell>
          <cell r="E20">
            <v>3.6</v>
          </cell>
          <cell r="F20">
            <v>3.2</v>
          </cell>
          <cell r="G20">
            <v>3</v>
          </cell>
        </row>
        <row r="21">
          <cell r="C21" t="str">
            <v>Norwegen (Oibor)</v>
          </cell>
          <cell r="D21">
            <v>3.22</v>
          </cell>
          <cell r="E21">
            <v>3</v>
          </cell>
          <cell r="F21">
            <v>2.75</v>
          </cell>
          <cell r="G21">
            <v>2.75</v>
          </cell>
        </row>
        <row r="22">
          <cell r="C22" t="str">
            <v>Polen (Wibor)</v>
          </cell>
          <cell r="D22">
            <v>4.53</v>
          </cell>
          <cell r="E22">
            <v>3.7</v>
          </cell>
          <cell r="F22">
            <v>3.3</v>
          </cell>
          <cell r="G22">
            <v>3.3</v>
          </cell>
        </row>
        <row r="23">
          <cell r="C23" t="str">
            <v>Schweden (Stibor)</v>
          </cell>
          <cell r="D23">
            <v>1.24</v>
          </cell>
          <cell r="E23">
            <v>1</v>
          </cell>
          <cell r="F23">
            <v>1</v>
          </cell>
          <cell r="G23">
            <v>1</v>
          </cell>
        </row>
        <row r="24">
          <cell r="C24" t="str">
            <v>Schweiz (Libor)</v>
          </cell>
          <cell r="D24">
            <v>0.5</v>
          </cell>
          <cell r="E24">
            <v>0.5</v>
          </cell>
          <cell r="F24">
            <v>0.5</v>
          </cell>
          <cell r="G24">
            <v>0.45</v>
          </cell>
        </row>
        <row r="25">
          <cell r="C25" t="str">
            <v>Südafrika (Jibar)</v>
          </cell>
          <cell r="D25">
            <v>9.77</v>
          </cell>
          <cell r="E25">
            <v>9.6999999999999993</v>
          </cell>
          <cell r="F25">
            <v>9.1999999999999993</v>
          </cell>
          <cell r="G25">
            <v>8.9</v>
          </cell>
        </row>
        <row r="26">
          <cell r="C26" t="str">
            <v>Tschechien (Pribor)</v>
          </cell>
          <cell r="D26">
            <v>2.5099999999999998</v>
          </cell>
          <cell r="E26">
            <v>1.7</v>
          </cell>
          <cell r="F26">
            <v>1.3</v>
          </cell>
          <cell r="G26">
            <v>1.3</v>
          </cell>
        </row>
        <row r="27">
          <cell r="C27" t="str">
            <v>Türkei</v>
          </cell>
          <cell r="D27">
            <v>12</v>
          </cell>
          <cell r="E27">
            <v>11.75</v>
          </cell>
          <cell r="F27">
            <v>11.2</v>
          </cell>
          <cell r="G27">
            <v>11.1</v>
          </cell>
        </row>
        <row r="28">
          <cell r="C28" t="str">
            <v>Ungarn (Bubor)</v>
          </cell>
          <cell r="D28">
            <v>9.51</v>
          </cell>
          <cell r="E28">
            <v>8.3000000000000007</v>
          </cell>
          <cell r="F28">
            <v>7.2</v>
          </cell>
          <cell r="G28">
            <v>7.2</v>
          </cell>
        </row>
        <row r="30">
          <cell r="B30" t="str">
            <v>10-Jahres-Renditen</v>
          </cell>
        </row>
        <row r="31">
          <cell r="C31" t="str">
            <v>USA *</v>
          </cell>
          <cell r="D31">
            <v>2.9871000000000003</v>
          </cell>
          <cell r="E31">
            <v>2.2999999999999998</v>
          </cell>
          <cell r="F31">
            <v>2.6</v>
          </cell>
          <cell r="G31">
            <v>3.7</v>
          </cell>
        </row>
        <row r="32">
          <cell r="C32" t="str">
            <v>EWU</v>
          </cell>
          <cell r="D32">
            <v>3.11</v>
          </cell>
          <cell r="E32">
            <v>2.7</v>
          </cell>
          <cell r="F32">
            <v>3</v>
          </cell>
          <cell r="G32">
            <v>3.6</v>
          </cell>
        </row>
        <row r="33">
          <cell r="C33" t="str">
            <v>Japan *</v>
          </cell>
          <cell r="D33">
            <v>1.2749999999999999</v>
          </cell>
          <cell r="E33">
            <v>1.2</v>
          </cell>
          <cell r="F33">
            <v>1.25</v>
          </cell>
          <cell r="G33">
            <v>1.35</v>
          </cell>
        </row>
        <row r="34">
          <cell r="C34" t="str">
            <v>Australien *</v>
          </cell>
          <cell r="D34">
            <v>4.3849999999999998</v>
          </cell>
          <cell r="E34">
            <v>3.9</v>
          </cell>
          <cell r="F34">
            <v>4.0999999999999996</v>
          </cell>
          <cell r="G34">
            <v>4.5</v>
          </cell>
        </row>
        <row r="35">
          <cell r="C35" t="str">
            <v>Großbritannien</v>
          </cell>
          <cell r="D35">
            <v>3.5959999999999996</v>
          </cell>
          <cell r="E35">
            <v>3.1</v>
          </cell>
          <cell r="F35">
            <v>3</v>
          </cell>
          <cell r="G35">
            <v>3.5</v>
          </cell>
        </row>
        <row r="36">
          <cell r="C36" t="str">
            <v>Kanada *</v>
          </cell>
          <cell r="D36">
            <v>3.145</v>
          </cell>
          <cell r="E36">
            <v>2.8</v>
          </cell>
          <cell r="F36">
            <v>3.1</v>
          </cell>
          <cell r="G36">
            <v>3.85</v>
          </cell>
        </row>
        <row r="37">
          <cell r="C37" t="str">
            <v>Neuseeland *</v>
          </cell>
          <cell r="D37">
            <v>4.5149999999999997</v>
          </cell>
          <cell r="E37">
            <v>4</v>
          </cell>
          <cell r="F37">
            <v>4.0999999999999996</v>
          </cell>
          <cell r="G37">
            <v>4.3</v>
          </cell>
        </row>
        <row r="38">
          <cell r="C38" t="str">
            <v>Norwegen</v>
          </cell>
          <cell r="D38">
            <v>3.8719999999999994</v>
          </cell>
          <cell r="E38">
            <v>3.6</v>
          </cell>
          <cell r="F38">
            <v>3.9</v>
          </cell>
          <cell r="G38">
            <v>4</v>
          </cell>
        </row>
        <row r="39">
          <cell r="C39" t="str">
            <v>Polen</v>
          </cell>
          <cell r="D39">
            <v>6.1559999999999997</v>
          </cell>
          <cell r="E39">
            <v>6</v>
          </cell>
          <cell r="F39">
            <v>5.7</v>
          </cell>
          <cell r="G39">
            <v>5</v>
          </cell>
        </row>
        <row r="40">
          <cell r="C40" t="str">
            <v>Schweden</v>
          </cell>
          <cell r="D40">
            <v>2.86</v>
          </cell>
          <cell r="E40">
            <v>2.7</v>
          </cell>
          <cell r="F40">
            <v>3</v>
          </cell>
          <cell r="G40">
            <v>3.1</v>
          </cell>
        </row>
        <row r="41">
          <cell r="C41" t="str">
            <v>Schweiz</v>
          </cell>
          <cell r="D41">
            <v>2.2759999999999998</v>
          </cell>
          <cell r="E41">
            <v>2.1</v>
          </cell>
          <cell r="F41">
            <v>2.25</v>
          </cell>
          <cell r="G41">
            <v>2.4500000000000002</v>
          </cell>
        </row>
        <row r="42">
          <cell r="C42" t="str">
            <v>Südafrika *</v>
          </cell>
          <cell r="D42">
            <v>8.44</v>
          </cell>
          <cell r="E42">
            <v>7.9</v>
          </cell>
          <cell r="F42">
            <v>7.5</v>
          </cell>
          <cell r="G42">
            <v>7.3</v>
          </cell>
        </row>
        <row r="43">
          <cell r="C43" t="str">
            <v>Tschechien</v>
          </cell>
          <cell r="D43">
            <v>4.8899999999999997</v>
          </cell>
          <cell r="E43">
            <v>4.5999999999999996</v>
          </cell>
          <cell r="F43">
            <v>4.4000000000000004</v>
          </cell>
          <cell r="G43">
            <v>4</v>
          </cell>
        </row>
        <row r="44">
          <cell r="C44" t="str">
            <v>Türkei**</v>
          </cell>
          <cell r="D44">
            <v>18</v>
          </cell>
          <cell r="E44">
            <v>16</v>
          </cell>
          <cell r="F44">
            <v>14.5</v>
          </cell>
          <cell r="G44">
            <v>13.4</v>
          </cell>
        </row>
        <row r="45">
          <cell r="C45" t="str">
            <v>Ungarn</v>
          </cell>
          <cell r="D45">
            <v>11.73</v>
          </cell>
          <cell r="E45">
            <v>10.5</v>
          </cell>
          <cell r="F45">
            <v>9.5</v>
          </cell>
          <cell r="G45">
            <v>8</v>
          </cell>
        </row>
        <row r="47">
          <cell r="B47" t="str">
            <v>*   bei halbjährlicher Zinszahlung, ** 5-Jahres-Rendite</v>
          </cell>
        </row>
        <row r="58">
          <cell r="D58" t="str">
            <v>actual</v>
          </cell>
          <cell r="E58" t="str">
            <v>+ 3 months</v>
          </cell>
          <cell r="F58" t="str">
            <v>+ 6 months</v>
          </cell>
          <cell r="G58" t="str">
            <v>+ 12 months</v>
          </cell>
        </row>
        <row r="60">
          <cell r="B60" t="str">
            <v>Official Rates</v>
          </cell>
        </row>
        <row r="61">
          <cell r="C61" t="str">
            <v>USA (FF target)</v>
          </cell>
          <cell r="D61">
            <v>0.25</v>
          </cell>
          <cell r="E61">
            <v>0.25</v>
          </cell>
          <cell r="F61">
            <v>0.25</v>
          </cell>
          <cell r="G61">
            <v>0.25</v>
          </cell>
        </row>
        <row r="62">
          <cell r="C62" t="str">
            <v>EMU (repo rate)</v>
          </cell>
          <cell r="D62">
            <v>2</v>
          </cell>
          <cell r="E62">
            <v>1</v>
          </cell>
          <cell r="F62">
            <v>1</v>
          </cell>
          <cell r="G62">
            <v>1</v>
          </cell>
        </row>
        <row r="63">
          <cell r="C63" t="str">
            <v>Japan (O/N target)</v>
          </cell>
          <cell r="D63">
            <v>0.1</v>
          </cell>
          <cell r="E63">
            <v>0.1</v>
          </cell>
          <cell r="F63">
            <v>0.1</v>
          </cell>
          <cell r="G63">
            <v>0.1</v>
          </cell>
        </row>
        <row r="65">
          <cell r="B65" t="str">
            <v>3-months rates</v>
          </cell>
        </row>
        <row r="66">
          <cell r="C66" t="str">
            <v>USA (Libor)</v>
          </cell>
          <cell r="D66">
            <v>1.26125</v>
          </cell>
          <cell r="E66">
            <v>1</v>
          </cell>
          <cell r="F66">
            <v>0.7</v>
          </cell>
          <cell r="G66">
            <v>0.5</v>
          </cell>
        </row>
        <row r="67">
          <cell r="C67" t="str">
            <v>EMU (Euribor)</v>
          </cell>
          <cell r="D67">
            <v>1.8480000000000001</v>
          </cell>
          <cell r="E67">
            <v>1.65</v>
          </cell>
          <cell r="F67">
            <v>1.5</v>
          </cell>
          <cell r="G67">
            <v>1.4</v>
          </cell>
        </row>
        <row r="68">
          <cell r="C68" t="str">
            <v>Japan (Tibor)</v>
          </cell>
          <cell r="D68">
            <v>0.70199999999999996</v>
          </cell>
          <cell r="E68">
            <v>0.6</v>
          </cell>
          <cell r="F68">
            <v>0.55000000000000004</v>
          </cell>
          <cell r="G68">
            <v>0.5</v>
          </cell>
        </row>
        <row r="69">
          <cell r="C69" t="str">
            <v>Australia (Libor)</v>
          </cell>
          <cell r="D69">
            <v>3.7875000000000001</v>
          </cell>
          <cell r="E69">
            <v>3.6</v>
          </cell>
          <cell r="F69">
            <v>3.1</v>
          </cell>
          <cell r="G69">
            <v>3.2</v>
          </cell>
        </row>
        <row r="70">
          <cell r="C70" t="str">
            <v>United Kingdom (Libor)</v>
          </cell>
          <cell r="D70">
            <v>2.0631300000000006</v>
          </cell>
          <cell r="E70">
            <v>1.6</v>
          </cell>
          <cell r="F70">
            <v>1.3</v>
          </cell>
          <cell r="G70">
            <v>1.2</v>
          </cell>
        </row>
        <row r="71">
          <cell r="C71" t="str">
            <v>Canad (Libor)</v>
          </cell>
          <cell r="D71">
            <v>1.39333</v>
          </cell>
          <cell r="E71">
            <v>1.1000000000000001</v>
          </cell>
          <cell r="F71">
            <v>1</v>
          </cell>
          <cell r="G71">
            <v>0.95</v>
          </cell>
        </row>
        <row r="72">
          <cell r="C72" t="str">
            <v>New Zealand</v>
          </cell>
          <cell r="D72">
            <v>3.53</v>
          </cell>
          <cell r="E72">
            <v>3.6</v>
          </cell>
          <cell r="F72">
            <v>3.2</v>
          </cell>
          <cell r="G72">
            <v>3</v>
          </cell>
        </row>
        <row r="73">
          <cell r="C73" t="str">
            <v>Norway (Oibor)</v>
          </cell>
          <cell r="D73">
            <v>3.22</v>
          </cell>
          <cell r="E73">
            <v>3</v>
          </cell>
          <cell r="F73">
            <v>2.75</v>
          </cell>
          <cell r="G73">
            <v>2.75</v>
          </cell>
        </row>
        <row r="74">
          <cell r="C74" t="str">
            <v>Poland (Wibor)</v>
          </cell>
          <cell r="D74">
            <v>4.53</v>
          </cell>
          <cell r="E74">
            <v>3.7</v>
          </cell>
          <cell r="F74">
            <v>3.3</v>
          </cell>
          <cell r="G74">
            <v>3.3</v>
          </cell>
        </row>
        <row r="75">
          <cell r="C75" t="str">
            <v>Sweden (Stibor)</v>
          </cell>
          <cell r="D75">
            <v>1.24</v>
          </cell>
          <cell r="E75">
            <v>1</v>
          </cell>
          <cell r="F75">
            <v>1</v>
          </cell>
          <cell r="G75">
            <v>1</v>
          </cell>
        </row>
        <row r="76">
          <cell r="C76" t="str">
            <v>Switzerland (Libor)</v>
          </cell>
          <cell r="D76">
            <v>0.5</v>
          </cell>
          <cell r="E76">
            <v>0.5</v>
          </cell>
          <cell r="F76">
            <v>0.5</v>
          </cell>
          <cell r="G76">
            <v>0.45</v>
          </cell>
        </row>
        <row r="77">
          <cell r="C77" t="str">
            <v>South Africa (Jibar)</v>
          </cell>
          <cell r="D77">
            <v>9.77</v>
          </cell>
          <cell r="E77">
            <v>9.6999999999999993</v>
          </cell>
          <cell r="F77">
            <v>9.1999999999999993</v>
          </cell>
          <cell r="G77">
            <v>8.9</v>
          </cell>
        </row>
        <row r="78">
          <cell r="C78" t="str">
            <v>Czech Republic (Pribor)</v>
          </cell>
          <cell r="D78">
            <v>2.5099999999999998</v>
          </cell>
          <cell r="E78">
            <v>1.7</v>
          </cell>
          <cell r="F78">
            <v>1.3</v>
          </cell>
          <cell r="G78">
            <v>1.3</v>
          </cell>
        </row>
        <row r="79">
          <cell r="C79" t="str">
            <v>Turkey</v>
          </cell>
          <cell r="D79">
            <v>12</v>
          </cell>
          <cell r="E79">
            <v>11.75</v>
          </cell>
          <cell r="F79">
            <v>11.2</v>
          </cell>
          <cell r="G79">
            <v>11.1</v>
          </cell>
        </row>
        <row r="80">
          <cell r="C80" t="str">
            <v>Hungary (Bubor)</v>
          </cell>
          <cell r="D80">
            <v>9.51</v>
          </cell>
          <cell r="E80">
            <v>8.3000000000000007</v>
          </cell>
          <cell r="F80">
            <v>7.2</v>
          </cell>
          <cell r="G80">
            <v>7.2</v>
          </cell>
        </row>
        <row r="82">
          <cell r="B82" t="str">
            <v>10-year yields</v>
          </cell>
        </row>
        <row r="83">
          <cell r="C83" t="str">
            <v>USA *</v>
          </cell>
          <cell r="D83">
            <v>2.9871000000000003</v>
          </cell>
          <cell r="E83">
            <v>2.2999999999999998</v>
          </cell>
          <cell r="F83">
            <v>2.6</v>
          </cell>
          <cell r="G83">
            <v>3.7</v>
          </cell>
        </row>
        <row r="84">
          <cell r="C84" t="str">
            <v>EMU</v>
          </cell>
          <cell r="D84">
            <v>3.11</v>
          </cell>
          <cell r="E84">
            <v>2.7</v>
          </cell>
          <cell r="F84">
            <v>3</v>
          </cell>
          <cell r="G84">
            <v>3.6</v>
          </cell>
        </row>
        <row r="85">
          <cell r="C85" t="str">
            <v>Japan *</v>
          </cell>
          <cell r="D85">
            <v>1.2749999999999999</v>
          </cell>
          <cell r="E85">
            <v>1.2</v>
          </cell>
          <cell r="F85">
            <v>1.25</v>
          </cell>
          <cell r="G85">
            <v>1.35</v>
          </cell>
        </row>
        <row r="86">
          <cell r="C86" t="str">
            <v>Australia *</v>
          </cell>
          <cell r="D86">
            <v>4.3849999999999998</v>
          </cell>
          <cell r="E86">
            <v>3.9</v>
          </cell>
          <cell r="F86">
            <v>4.0999999999999996</v>
          </cell>
          <cell r="G86">
            <v>4.5</v>
          </cell>
        </row>
        <row r="87">
          <cell r="C87" t="str">
            <v>United Kingdon</v>
          </cell>
          <cell r="D87">
            <v>3.5959999999999996</v>
          </cell>
          <cell r="E87">
            <v>3.1</v>
          </cell>
          <cell r="F87">
            <v>3</v>
          </cell>
          <cell r="G87">
            <v>3.5</v>
          </cell>
        </row>
        <row r="88">
          <cell r="C88" t="str">
            <v>Canada *</v>
          </cell>
          <cell r="D88">
            <v>3.145</v>
          </cell>
          <cell r="E88">
            <v>2.8</v>
          </cell>
          <cell r="F88">
            <v>3.1</v>
          </cell>
          <cell r="G88">
            <v>3.85</v>
          </cell>
        </row>
        <row r="89">
          <cell r="C89" t="str">
            <v>New Zealand *</v>
          </cell>
          <cell r="D89">
            <v>4.5149999999999997</v>
          </cell>
          <cell r="E89">
            <v>4</v>
          </cell>
          <cell r="F89">
            <v>4.0999999999999996</v>
          </cell>
          <cell r="G89">
            <v>4.3</v>
          </cell>
        </row>
        <row r="90">
          <cell r="C90" t="str">
            <v>Norway</v>
          </cell>
          <cell r="D90">
            <v>3.8719999999999994</v>
          </cell>
          <cell r="E90">
            <v>3.6</v>
          </cell>
          <cell r="F90">
            <v>3.9</v>
          </cell>
          <cell r="G90">
            <v>4</v>
          </cell>
        </row>
        <row r="91">
          <cell r="C91" t="str">
            <v>Poland</v>
          </cell>
          <cell r="D91">
            <v>6.1559999999999997</v>
          </cell>
          <cell r="E91">
            <v>6</v>
          </cell>
          <cell r="F91">
            <v>5.7</v>
          </cell>
          <cell r="G91">
            <v>5</v>
          </cell>
        </row>
        <row r="92">
          <cell r="C92" t="str">
            <v>Sweden</v>
          </cell>
          <cell r="D92">
            <v>2.86</v>
          </cell>
          <cell r="E92">
            <v>2.7</v>
          </cell>
          <cell r="F92">
            <v>3</v>
          </cell>
          <cell r="G92">
            <v>3.1</v>
          </cell>
        </row>
        <row r="93">
          <cell r="C93" t="str">
            <v>Switzerland</v>
          </cell>
          <cell r="D93">
            <v>2.2759999999999998</v>
          </cell>
          <cell r="E93">
            <v>2.1</v>
          </cell>
          <cell r="F93">
            <v>2.25</v>
          </cell>
          <cell r="G93">
            <v>2.4500000000000002</v>
          </cell>
        </row>
        <row r="94">
          <cell r="C94" t="str">
            <v>South Africa *</v>
          </cell>
          <cell r="D94">
            <v>8.44</v>
          </cell>
          <cell r="E94">
            <v>7.9</v>
          </cell>
          <cell r="F94">
            <v>7.5</v>
          </cell>
          <cell r="G94">
            <v>7.3</v>
          </cell>
        </row>
        <row r="95">
          <cell r="C95" t="str">
            <v>Czech Republic</v>
          </cell>
          <cell r="D95">
            <v>4.8899999999999997</v>
          </cell>
          <cell r="E95">
            <v>4.5999999999999996</v>
          </cell>
          <cell r="F95">
            <v>4.4000000000000004</v>
          </cell>
          <cell r="G95">
            <v>4</v>
          </cell>
        </row>
        <row r="96">
          <cell r="C96" t="str">
            <v>Turkey</v>
          </cell>
          <cell r="D96">
            <v>18</v>
          </cell>
          <cell r="E96">
            <v>16</v>
          </cell>
          <cell r="F96">
            <v>14.5</v>
          </cell>
          <cell r="G96">
            <v>13.4</v>
          </cell>
        </row>
        <row r="97">
          <cell r="C97" t="str">
            <v>Hungary</v>
          </cell>
          <cell r="D97">
            <v>11.73</v>
          </cell>
          <cell r="E97">
            <v>10.5</v>
          </cell>
          <cell r="F97">
            <v>9.5</v>
          </cell>
          <cell r="G97">
            <v>8</v>
          </cell>
        </row>
      </sheetData>
      <sheetData sheetId="15" refreshError="1">
        <row r="6">
          <cell r="F6">
            <v>39871.388981481483</v>
          </cell>
          <cell r="G6" t="str">
            <v>+ 3 Monate</v>
          </cell>
          <cell r="H6" t="str">
            <v>+ 6 Monate</v>
          </cell>
          <cell r="I6" t="str">
            <v>+ 12 Monate</v>
          </cell>
        </row>
        <row r="8">
          <cell r="B8" t="str">
            <v>EWU / USA</v>
          </cell>
          <cell r="D8" t="str">
            <v>USD pro EUR</v>
          </cell>
          <cell r="F8">
            <v>1.2637999999999998</v>
          </cell>
          <cell r="G8">
            <v>1.3</v>
          </cell>
          <cell r="H8">
            <v>1.25</v>
          </cell>
          <cell r="I8">
            <v>1.2</v>
          </cell>
        </row>
        <row r="9">
          <cell r="D9" t="str">
            <v>EUR pro USD</v>
          </cell>
          <cell r="F9">
            <v>0.79126444057604062</v>
          </cell>
          <cell r="G9">
            <v>0.76923076923076916</v>
          </cell>
          <cell r="H9">
            <v>0.8</v>
          </cell>
          <cell r="I9">
            <v>0.83333333333333337</v>
          </cell>
        </row>
        <row r="10">
          <cell r="B10" t="str">
            <v>Japan</v>
          </cell>
          <cell r="D10" t="str">
            <v>JPY pro EUR</v>
          </cell>
          <cell r="F10">
            <v>123.47</v>
          </cell>
          <cell r="G10">
            <v>125</v>
          </cell>
          <cell r="H10">
            <v>135</v>
          </cell>
          <cell r="I10">
            <v>140</v>
          </cell>
        </row>
        <row r="11">
          <cell r="D11" t="str">
            <v>JPY pro USD</v>
          </cell>
          <cell r="F11">
            <v>97.697420477923728</v>
          </cell>
          <cell r="G11">
            <v>96.153846153846146</v>
          </cell>
          <cell r="H11">
            <v>108</v>
          </cell>
          <cell r="I11">
            <v>116.66666666666667</v>
          </cell>
        </row>
        <row r="12">
          <cell r="B12" t="str">
            <v>Australien</v>
          </cell>
          <cell r="D12" t="str">
            <v>AUD pro EUR</v>
          </cell>
          <cell r="F12">
            <v>1.9651999999999998</v>
          </cell>
          <cell r="G12">
            <v>2.096774193548387</v>
          </cell>
          <cell r="H12">
            <v>1.838235294117647</v>
          </cell>
          <cell r="I12">
            <v>1.6438356164383561</v>
          </cell>
        </row>
        <row r="13">
          <cell r="D13" t="str">
            <v>USD pro AUD</v>
          </cell>
          <cell r="F13">
            <v>0.64308976185629962</v>
          </cell>
          <cell r="G13">
            <v>0.62</v>
          </cell>
          <cell r="H13">
            <v>0.68</v>
          </cell>
          <cell r="I13">
            <v>0.73</v>
          </cell>
        </row>
        <row r="14">
          <cell r="B14" t="str">
            <v>Großbritannien</v>
          </cell>
          <cell r="D14" t="str">
            <v>GBP pro EUR</v>
          </cell>
          <cell r="F14">
            <v>0.89070000000000005</v>
          </cell>
          <cell r="G14">
            <v>0.96296296296296291</v>
          </cell>
          <cell r="H14">
            <v>0.8928571428571429</v>
          </cell>
          <cell r="I14">
            <v>0.82758620689655171</v>
          </cell>
        </row>
        <row r="15">
          <cell r="D15" t="str">
            <v>USD pro GBP</v>
          </cell>
          <cell r="F15">
            <v>1.4188840238015041</v>
          </cell>
          <cell r="G15">
            <v>1.3500000000000003</v>
          </cell>
          <cell r="H15">
            <v>1.3999999999999997</v>
          </cell>
          <cell r="I15">
            <v>1.45</v>
          </cell>
        </row>
        <row r="16">
          <cell r="B16" t="str">
            <v>Kanada</v>
          </cell>
          <cell r="D16" t="str">
            <v>CAD pro EUR</v>
          </cell>
          <cell r="F16">
            <v>1.5887</v>
          </cell>
          <cell r="G16">
            <v>1.53</v>
          </cell>
          <cell r="H16">
            <v>1.48</v>
          </cell>
          <cell r="I16">
            <v>1.45</v>
          </cell>
        </row>
        <row r="17">
          <cell r="D17" t="str">
            <v>CAD pro USD</v>
          </cell>
          <cell r="F17">
            <v>1.2570818167431557</v>
          </cell>
          <cell r="G17">
            <v>1.1769230769230767</v>
          </cell>
          <cell r="H17">
            <v>1.1839999999999999</v>
          </cell>
          <cell r="I17">
            <v>1.2083333333333333</v>
          </cell>
        </row>
        <row r="18">
          <cell r="B18" t="str">
            <v>Neuseeland</v>
          </cell>
          <cell r="D18" t="str">
            <v>NZD pro EUR</v>
          </cell>
          <cell r="F18">
            <v>2.5060479873091412</v>
          </cell>
          <cell r="G18">
            <v>2.7083333333333335</v>
          </cell>
          <cell r="H18">
            <v>2.5</v>
          </cell>
          <cell r="I18">
            <v>2.1818181818181817</v>
          </cell>
        </row>
        <row r="19">
          <cell r="D19" t="str">
            <v>USD pro NZD</v>
          </cell>
          <cell r="F19">
            <v>0.50429999999999997</v>
          </cell>
          <cell r="G19">
            <v>0.48</v>
          </cell>
          <cell r="H19">
            <v>0.5</v>
          </cell>
          <cell r="I19">
            <v>0.55000000000000004</v>
          </cell>
        </row>
        <row r="20">
          <cell r="B20" t="str">
            <v>Norwegen</v>
          </cell>
          <cell r="D20" t="str">
            <v>NOK pro EUR</v>
          </cell>
          <cell r="F20">
            <v>8.821299999999999</v>
          </cell>
          <cell r="G20">
            <v>9</v>
          </cell>
          <cell r="H20">
            <v>8.75</v>
          </cell>
          <cell r="I20">
            <v>8.6</v>
          </cell>
        </row>
        <row r="21">
          <cell r="D21" t="str">
            <v>NOK pro USD</v>
          </cell>
          <cell r="F21">
            <v>6.979981009653426</v>
          </cell>
          <cell r="G21">
            <v>6.9230769230769225</v>
          </cell>
          <cell r="H21">
            <v>7</v>
          </cell>
          <cell r="I21">
            <v>7.166666666666667</v>
          </cell>
        </row>
        <row r="22">
          <cell r="B22" t="str">
            <v>Schweiz</v>
          </cell>
          <cell r="D22" t="str">
            <v>CHF pro EUR</v>
          </cell>
          <cell r="F22">
            <v>1.4844999999999999</v>
          </cell>
          <cell r="G22">
            <v>1.52</v>
          </cell>
          <cell r="H22">
            <v>1.53</v>
          </cell>
          <cell r="I22">
            <v>1.56</v>
          </cell>
        </row>
        <row r="23">
          <cell r="D23" t="str">
            <v>CHF pro USD</v>
          </cell>
          <cell r="F23">
            <v>1.1746320620351323</v>
          </cell>
          <cell r="G23">
            <v>1.1692307692307691</v>
          </cell>
          <cell r="H23">
            <v>1.2240000000000002</v>
          </cell>
          <cell r="I23">
            <v>1.3</v>
          </cell>
        </row>
        <row r="24">
          <cell r="B24" t="str">
            <v>Südafrika</v>
          </cell>
          <cell r="D24" t="str">
            <v>ZAR pro EUR</v>
          </cell>
          <cell r="F24">
            <v>12.57</v>
          </cell>
          <cell r="G24">
            <v>12.74</v>
          </cell>
          <cell r="H24">
            <v>12</v>
          </cell>
          <cell r="I24">
            <v>11.28</v>
          </cell>
        </row>
        <row r="25">
          <cell r="D25" t="str">
            <v>ZAR pro USD</v>
          </cell>
          <cell r="F25">
            <v>9.9461940180408313</v>
          </cell>
          <cell r="G25">
            <v>9.7999999999999989</v>
          </cell>
          <cell r="H25">
            <v>9.6000000000000014</v>
          </cell>
          <cell r="I25">
            <v>9.4</v>
          </cell>
        </row>
        <row r="26">
          <cell r="B26" t="str">
            <v>Polen</v>
          </cell>
          <cell r="D26" t="str">
            <v>PLN pro EUR</v>
          </cell>
          <cell r="F26">
            <v>4.6879999999999997</v>
          </cell>
          <cell r="G26">
            <v>5</v>
          </cell>
          <cell r="H26">
            <v>4.75</v>
          </cell>
          <cell r="I26">
            <v>4.2</v>
          </cell>
        </row>
        <row r="27">
          <cell r="B27" t="str">
            <v>Schweden</v>
          </cell>
          <cell r="D27" t="str">
            <v>SEK pro EUR</v>
          </cell>
          <cell r="F27">
            <v>11.437999999999999</v>
          </cell>
          <cell r="G27">
            <v>11.5</v>
          </cell>
          <cell r="H27">
            <v>11</v>
          </cell>
          <cell r="I27">
            <v>10.5</v>
          </cell>
        </row>
        <row r="28">
          <cell r="B28" t="str">
            <v>Tschechien</v>
          </cell>
          <cell r="D28" t="str">
            <v>CZK pro EUR</v>
          </cell>
          <cell r="F28">
            <v>28.07</v>
          </cell>
          <cell r="G28">
            <v>30</v>
          </cell>
          <cell r="H28">
            <v>29</v>
          </cell>
          <cell r="I28">
            <v>26</v>
          </cell>
        </row>
        <row r="29">
          <cell r="B29" t="str">
            <v>Türkei</v>
          </cell>
          <cell r="D29" t="str">
            <v>TRY pro EUR</v>
          </cell>
          <cell r="F29">
            <v>2.133</v>
          </cell>
          <cell r="G29">
            <v>2.34</v>
          </cell>
          <cell r="H29">
            <v>2.31</v>
          </cell>
          <cell r="I29">
            <v>2.14</v>
          </cell>
        </row>
        <row r="30">
          <cell r="B30" t="str">
            <v>Ungarn</v>
          </cell>
          <cell r="D30" t="str">
            <v>HUF pro EUR</v>
          </cell>
          <cell r="F30">
            <v>297.89999999999998</v>
          </cell>
          <cell r="G30">
            <v>315</v>
          </cell>
          <cell r="H30">
            <v>300</v>
          </cell>
          <cell r="I30">
            <v>280</v>
          </cell>
        </row>
        <row r="39">
          <cell r="F39" t="str">
            <v>actual</v>
          </cell>
          <cell r="G39" t="str">
            <v>+ 3 months</v>
          </cell>
          <cell r="H39" t="str">
            <v>+ 6 months</v>
          </cell>
          <cell r="I39" t="str">
            <v>+ 12 months</v>
          </cell>
        </row>
        <row r="41">
          <cell r="B41" t="str">
            <v>EMU / USA</v>
          </cell>
          <cell r="D41" t="str">
            <v>USD per EUR</v>
          </cell>
          <cell r="F41">
            <v>1.2637999999999998</v>
          </cell>
          <cell r="G41">
            <v>1.3</v>
          </cell>
          <cell r="H41">
            <v>1.25</v>
          </cell>
          <cell r="I41">
            <v>1.2</v>
          </cell>
        </row>
        <row r="42">
          <cell r="D42" t="str">
            <v>EUR per USD</v>
          </cell>
          <cell r="F42">
            <v>0.79126444057604062</v>
          </cell>
          <cell r="G42">
            <v>0.76923076923076916</v>
          </cell>
          <cell r="H42">
            <v>0.8</v>
          </cell>
          <cell r="I42">
            <v>0.83333333333333337</v>
          </cell>
        </row>
        <row r="43">
          <cell r="B43" t="str">
            <v>Japan</v>
          </cell>
          <cell r="D43" t="str">
            <v>JPY per EUR</v>
          </cell>
          <cell r="F43">
            <v>123.47</v>
          </cell>
          <cell r="G43">
            <v>125</v>
          </cell>
          <cell r="H43">
            <v>135</v>
          </cell>
          <cell r="I43">
            <v>140</v>
          </cell>
        </row>
        <row r="44">
          <cell r="D44" t="str">
            <v>JPY per USD</v>
          </cell>
          <cell r="F44">
            <v>97.697420477923728</v>
          </cell>
          <cell r="G44">
            <v>96.153846153846146</v>
          </cell>
          <cell r="H44">
            <v>108</v>
          </cell>
          <cell r="I44">
            <v>116.66666666666667</v>
          </cell>
        </row>
        <row r="45">
          <cell r="B45" t="str">
            <v>Australia</v>
          </cell>
          <cell r="D45" t="str">
            <v>AUD per EUR</v>
          </cell>
          <cell r="F45">
            <v>1.9651999999999998</v>
          </cell>
          <cell r="G45">
            <v>2.096774193548387</v>
          </cell>
          <cell r="H45">
            <v>1.838235294117647</v>
          </cell>
          <cell r="I45">
            <v>1.6438356164383561</v>
          </cell>
        </row>
        <row r="46">
          <cell r="D46" t="str">
            <v>USD per AUD</v>
          </cell>
          <cell r="F46">
            <v>0.64308976185629962</v>
          </cell>
          <cell r="G46">
            <v>0.62</v>
          </cell>
          <cell r="H46">
            <v>0.68</v>
          </cell>
          <cell r="I46">
            <v>0.73</v>
          </cell>
        </row>
        <row r="47">
          <cell r="B47" t="str">
            <v>United Kingdom</v>
          </cell>
          <cell r="D47" t="str">
            <v>GBP per EUR</v>
          </cell>
          <cell r="F47">
            <v>0.89070000000000005</v>
          </cell>
          <cell r="G47">
            <v>0.96296296296296291</v>
          </cell>
          <cell r="H47">
            <v>0.8928571428571429</v>
          </cell>
          <cell r="I47">
            <v>0.82758620689655171</v>
          </cell>
        </row>
        <row r="48">
          <cell r="D48" t="str">
            <v>USD per GBP</v>
          </cell>
          <cell r="F48">
            <v>1.4188840238015041</v>
          </cell>
          <cell r="G48">
            <v>1.3500000000000003</v>
          </cell>
          <cell r="H48">
            <v>1.3999999999999997</v>
          </cell>
          <cell r="I48">
            <v>1.45</v>
          </cell>
        </row>
        <row r="49">
          <cell r="B49" t="str">
            <v>Canada</v>
          </cell>
          <cell r="D49" t="str">
            <v>CAD per EUR</v>
          </cell>
          <cell r="F49">
            <v>1.5887</v>
          </cell>
          <cell r="G49">
            <v>1.53</v>
          </cell>
          <cell r="H49">
            <v>1.48</v>
          </cell>
          <cell r="I49">
            <v>1.45</v>
          </cell>
        </row>
        <row r="50">
          <cell r="D50" t="str">
            <v>CAD per USD</v>
          </cell>
          <cell r="F50">
            <v>1.2570818167431557</v>
          </cell>
          <cell r="G50">
            <v>1.1769230769230767</v>
          </cell>
          <cell r="H50">
            <v>1.1839999999999999</v>
          </cell>
          <cell r="I50">
            <v>1.2083333333333333</v>
          </cell>
        </row>
        <row r="51">
          <cell r="B51" t="str">
            <v>New Zealand</v>
          </cell>
          <cell r="D51" t="str">
            <v>NZD per EUR</v>
          </cell>
          <cell r="F51">
            <v>2.5060479873091412</v>
          </cell>
          <cell r="G51">
            <v>2.7083333333333335</v>
          </cell>
          <cell r="H51">
            <v>2.5</v>
          </cell>
          <cell r="I51">
            <v>2.1818181818181817</v>
          </cell>
        </row>
        <row r="52">
          <cell r="D52" t="str">
            <v>USD per NZD</v>
          </cell>
          <cell r="F52">
            <v>0.50429999999999997</v>
          </cell>
          <cell r="G52">
            <v>0.48</v>
          </cell>
          <cell r="H52">
            <v>0.5</v>
          </cell>
          <cell r="I52">
            <v>0.55000000000000004</v>
          </cell>
        </row>
        <row r="53">
          <cell r="B53" t="str">
            <v>Norway</v>
          </cell>
          <cell r="D53" t="str">
            <v>NOK per EUR</v>
          </cell>
          <cell r="F53">
            <v>8.821299999999999</v>
          </cell>
          <cell r="G53">
            <v>9</v>
          </cell>
          <cell r="H53">
            <v>8.75</v>
          </cell>
          <cell r="I53">
            <v>8.6</v>
          </cell>
        </row>
        <row r="54">
          <cell r="D54" t="str">
            <v>NOK per USD</v>
          </cell>
          <cell r="F54">
            <v>6.979981009653426</v>
          </cell>
          <cell r="G54">
            <v>6.9230769230769225</v>
          </cell>
          <cell r="H54">
            <v>7</v>
          </cell>
          <cell r="I54">
            <v>7.166666666666667</v>
          </cell>
        </row>
        <row r="55">
          <cell r="B55" t="str">
            <v>Switzerland</v>
          </cell>
          <cell r="D55" t="str">
            <v>CHF per EUR</v>
          </cell>
          <cell r="F55">
            <v>1.4844999999999999</v>
          </cell>
          <cell r="G55">
            <v>1.52</v>
          </cell>
          <cell r="H55">
            <v>1.53</v>
          </cell>
          <cell r="I55">
            <v>1.56</v>
          </cell>
        </row>
        <row r="56">
          <cell r="D56" t="str">
            <v>CHF per USD</v>
          </cell>
          <cell r="F56">
            <v>1.1746320620351323</v>
          </cell>
          <cell r="G56">
            <v>1.1692307692307691</v>
          </cell>
          <cell r="H56">
            <v>1.2240000000000002</v>
          </cell>
          <cell r="I56">
            <v>1.3</v>
          </cell>
        </row>
        <row r="57">
          <cell r="B57" t="str">
            <v>South Africa</v>
          </cell>
          <cell r="D57" t="str">
            <v>ZAR per EUR</v>
          </cell>
          <cell r="F57">
            <v>12.57</v>
          </cell>
          <cell r="G57">
            <v>12.74</v>
          </cell>
          <cell r="H57">
            <v>12</v>
          </cell>
          <cell r="I57">
            <v>11.28</v>
          </cell>
        </row>
        <row r="58">
          <cell r="D58" t="str">
            <v>ZAR per USD</v>
          </cell>
          <cell r="F58">
            <v>9.9461940180408313</v>
          </cell>
          <cell r="G58">
            <v>9.7999999999999989</v>
          </cell>
          <cell r="H58">
            <v>9.6000000000000014</v>
          </cell>
          <cell r="I58">
            <v>9.4</v>
          </cell>
        </row>
        <row r="59">
          <cell r="B59" t="str">
            <v>Poland</v>
          </cell>
          <cell r="D59" t="str">
            <v>PLN per EUR</v>
          </cell>
          <cell r="F59">
            <v>4.6879999999999997</v>
          </cell>
          <cell r="G59">
            <v>5</v>
          </cell>
          <cell r="H59">
            <v>4.75</v>
          </cell>
          <cell r="I59">
            <v>4.2</v>
          </cell>
        </row>
        <row r="60">
          <cell r="B60" t="str">
            <v>Sweden</v>
          </cell>
          <cell r="D60" t="str">
            <v>SEK per EUR</v>
          </cell>
          <cell r="F60">
            <v>11.437999999999999</v>
          </cell>
          <cell r="G60">
            <v>11.5</v>
          </cell>
          <cell r="H60">
            <v>11</v>
          </cell>
          <cell r="I60">
            <v>10.5</v>
          </cell>
        </row>
        <row r="61">
          <cell r="B61" t="str">
            <v>Czech Republic</v>
          </cell>
          <cell r="D61" t="str">
            <v>CZK per EUR</v>
          </cell>
          <cell r="F61">
            <v>28.07</v>
          </cell>
          <cell r="G61">
            <v>30</v>
          </cell>
          <cell r="H61">
            <v>29</v>
          </cell>
          <cell r="I61">
            <v>26</v>
          </cell>
        </row>
        <row r="62">
          <cell r="B62" t="str">
            <v>Turkey</v>
          </cell>
          <cell r="D62" t="str">
            <v>TRY per EUR</v>
          </cell>
          <cell r="F62">
            <v>2.133</v>
          </cell>
          <cell r="G62">
            <v>2.34</v>
          </cell>
          <cell r="H62">
            <v>2.31</v>
          </cell>
          <cell r="I62">
            <v>2.14</v>
          </cell>
        </row>
        <row r="63">
          <cell r="B63" t="str">
            <v>Hungary</v>
          </cell>
          <cell r="D63" t="str">
            <v>HUF per EUR</v>
          </cell>
          <cell r="F63">
            <v>297.89999999999998</v>
          </cell>
          <cell r="G63">
            <v>315</v>
          </cell>
          <cell r="H63">
            <v>300</v>
          </cell>
          <cell r="I63">
            <v>280</v>
          </cell>
        </row>
      </sheetData>
      <sheetData sheetId="16" refreshError="1"/>
      <sheetData sheetId="17" refreshError="1">
        <row r="4">
          <cell r="E4">
            <v>2008</v>
          </cell>
          <cell r="F4">
            <v>2009</v>
          </cell>
          <cell r="G4">
            <v>2010</v>
          </cell>
          <cell r="H4">
            <v>2008</v>
          </cell>
          <cell r="L4">
            <v>2009</v>
          </cell>
          <cell r="P4">
            <v>2010</v>
          </cell>
        </row>
        <row r="5">
          <cell r="H5" t="str">
            <v>08 Q1</v>
          </cell>
          <cell r="I5" t="str">
            <v>Q2</v>
          </cell>
          <cell r="J5" t="str">
            <v>Q3</v>
          </cell>
          <cell r="K5" t="str">
            <v>Q4</v>
          </cell>
          <cell r="L5" t="str">
            <v>09 Q1</v>
          </cell>
          <cell r="M5" t="str">
            <v>Q2</v>
          </cell>
          <cell r="N5" t="str">
            <v>Q3</v>
          </cell>
          <cell r="O5" t="str">
            <v>Q4</v>
          </cell>
          <cell r="P5" t="str">
            <v>10 Q1</v>
          </cell>
          <cell r="Q5" t="str">
            <v>Q2</v>
          </cell>
          <cell r="R5" t="str">
            <v>Q3</v>
          </cell>
          <cell r="S5" t="str">
            <v>Q4</v>
          </cell>
        </row>
        <row r="6">
          <cell r="E6">
            <v>2011</v>
          </cell>
          <cell r="F6">
            <v>2012</v>
          </cell>
          <cell r="G6">
            <v>2013</v>
          </cell>
          <cell r="H6">
            <v>2011</v>
          </cell>
          <cell r="L6">
            <v>2012</v>
          </cell>
          <cell r="P6">
            <v>2013</v>
          </cell>
        </row>
        <row r="7">
          <cell r="D7" t="str">
            <v xml:space="preserve">BIP-Zuwachs in % gegenüber Vorjahr    </v>
          </cell>
          <cell r="H7" t="str">
            <v>11 Q1</v>
          </cell>
          <cell r="I7" t="str">
            <v>Q2</v>
          </cell>
          <cell r="J7" t="str">
            <v>Q3</v>
          </cell>
          <cell r="K7" t="str">
            <v>Q4</v>
          </cell>
          <cell r="L7" t="str">
            <v>12 Q1</v>
          </cell>
          <cell r="M7" t="str">
            <v>Q2</v>
          </cell>
          <cell r="N7" t="str">
            <v>Q3</v>
          </cell>
          <cell r="O7" t="str">
            <v>Q4</v>
          </cell>
          <cell r="P7" t="str">
            <v>13 Q1</v>
          </cell>
          <cell r="Q7" t="str">
            <v>Q2</v>
          </cell>
          <cell r="R7" t="str">
            <v>Q3</v>
          </cell>
          <cell r="S7" t="str">
            <v>Q4</v>
          </cell>
        </row>
        <row r="8">
          <cell r="D8" t="str">
            <v xml:space="preserve"> USA</v>
          </cell>
          <cell r="E8">
            <v>1.1113859023421071</v>
          </cell>
          <cell r="F8">
            <v>-2.1460452330808977</v>
          </cell>
          <cell r="G8">
            <v>1.4024600465342303</v>
          </cell>
          <cell r="H8">
            <v>2.5374632411206477</v>
          </cell>
          <cell r="I8">
            <v>2.0537097307551875</v>
          </cell>
          <cell r="J8">
            <v>0.74576154554134177</v>
          </cell>
          <cell r="K8">
            <v>-0.8235304241568997</v>
          </cell>
          <cell r="L8">
            <v>-2.0163858835651638</v>
          </cell>
          <cell r="M8">
            <v>-3.0680946488565297</v>
          </cell>
          <cell r="N8">
            <v>-2.7288637501364406</v>
          </cell>
          <cell r="O8">
            <v>-0.75830995354671415</v>
          </cell>
          <cell r="P8">
            <v>0.64389195711849823</v>
          </cell>
          <cell r="Q8">
            <v>1.4730206271204622</v>
          </cell>
          <cell r="R8">
            <v>1.6924845022797399</v>
          </cell>
          <cell r="S8">
            <v>1.7878195153346894</v>
          </cell>
        </row>
        <row r="9">
          <cell r="D9" t="str">
            <v xml:space="preserve"> EWU</v>
          </cell>
          <cell r="E9">
            <v>0.7</v>
          </cell>
          <cell r="F9">
            <v>-3.1</v>
          </cell>
          <cell r="G9">
            <v>1</v>
          </cell>
          <cell r="H9">
            <v>2.1377726979495293</v>
          </cell>
          <cell r="I9">
            <v>1.4295977498743895</v>
          </cell>
          <cell r="J9">
            <v>0.58267544189507703</v>
          </cell>
          <cell r="K9">
            <v>-1.2869942392129303</v>
          </cell>
          <cell r="L9">
            <v>-3.479439982883477</v>
          </cell>
          <cell r="M9">
            <v>-3.7826309939488567</v>
          </cell>
          <cell r="N9">
            <v>-3.4409824511990337</v>
          </cell>
          <cell r="O9">
            <v>-1.7581512040954408</v>
          </cell>
          <cell r="P9">
            <v>7.467326612784575E-2</v>
          </cell>
          <cell r="Q9">
            <v>1.0392514600417968</v>
          </cell>
          <cell r="R9">
            <v>1.3315614493892554</v>
          </cell>
          <cell r="S9">
            <v>1.5672304160636656</v>
          </cell>
        </row>
        <row r="10">
          <cell r="D10" t="str">
            <v xml:space="preserve"> Japan</v>
          </cell>
          <cell r="E10">
            <v>-0.74361233919537995</v>
          </cell>
          <cell r="F10">
            <v>-5.2</v>
          </cell>
          <cell r="G10">
            <v>0.8</v>
          </cell>
          <cell r="H10">
            <v>1.4103985657544484</v>
          </cell>
          <cell r="I10">
            <v>0.51532110203402226</v>
          </cell>
          <cell r="J10">
            <v>-0.19624558162098538</v>
          </cell>
          <cell r="K10">
            <v>-4.305501493754079</v>
          </cell>
          <cell r="L10">
            <v>-6.5529857690105899</v>
          </cell>
          <cell r="M10">
            <v>-6.1657950478412857</v>
          </cell>
          <cell r="N10">
            <v>-5.7284593285839094</v>
          </cell>
          <cell r="O10">
            <v>-2.3371164081250129</v>
          </cell>
          <cell r="P10">
            <v>-6.9955859594386993E-2</v>
          </cell>
          <cell r="Q10">
            <v>0.95268645602595825</v>
          </cell>
          <cell r="R10">
            <v>1.121899992776207</v>
          </cell>
          <cell r="S10">
            <v>1.134102249574326</v>
          </cell>
        </row>
        <row r="11">
          <cell r="D11" t="str">
            <v xml:space="preserve"> Deutschland</v>
          </cell>
          <cell r="E11">
            <v>1.2949067773285776</v>
          </cell>
          <cell r="F11">
            <v>-3.8488681494667389</v>
          </cell>
          <cell r="G11">
            <v>1.3797103089027161</v>
          </cell>
          <cell r="H11">
            <v>2.8389017413604591</v>
          </cell>
          <cell r="I11">
            <v>1.9622209911181585</v>
          </cell>
          <cell r="J11">
            <v>0.80650891778584821</v>
          </cell>
          <cell r="K11">
            <v>-1.651824442752698</v>
          </cell>
          <cell r="L11">
            <v>-4.9683925083705418</v>
          </cell>
          <cell r="M11">
            <v>-4.5876995705897627</v>
          </cell>
          <cell r="N11">
            <v>-3.9719429855320243</v>
          </cell>
          <cell r="O11">
            <v>-1.5146249096439846</v>
          </cell>
          <cell r="P11">
            <v>0.7154071022612527</v>
          </cell>
          <cell r="Q11">
            <v>1.1833780822912985</v>
          </cell>
          <cell r="R11">
            <v>1.4881792628659696</v>
          </cell>
          <cell r="S11">
            <v>1.4940265321694994</v>
          </cell>
        </row>
        <row r="12">
          <cell r="D12" t="str">
            <v xml:space="preserve"> Großbritannien</v>
          </cell>
          <cell r="E12">
            <v>0.7</v>
          </cell>
          <cell r="F12">
            <v>-3</v>
          </cell>
          <cell r="G12">
            <v>0</v>
          </cell>
          <cell r="H12">
            <v>2.6</v>
          </cell>
          <cell r="I12">
            <v>1.7</v>
          </cell>
          <cell r="J12">
            <v>0.2</v>
          </cell>
          <cell r="K12">
            <v>-1.9</v>
          </cell>
          <cell r="L12">
            <v>-3.1</v>
          </cell>
          <cell r="M12">
            <v>-3.7</v>
          </cell>
          <cell r="N12">
            <v>-3.3</v>
          </cell>
          <cell r="O12">
            <v>-1.7</v>
          </cell>
          <cell r="P12">
            <v>-0.8</v>
          </cell>
          <cell r="Q12">
            <v>0</v>
          </cell>
          <cell r="R12">
            <v>0.5</v>
          </cell>
          <cell r="S12">
            <v>0.6</v>
          </cell>
        </row>
        <row r="13">
          <cell r="D13" t="str">
            <v xml:space="preserve"> Schweiz</v>
          </cell>
          <cell r="E13">
            <v>1.6322572929694967</v>
          </cell>
          <cell r="F13">
            <v>-2.3754782244474915</v>
          </cell>
          <cell r="G13">
            <v>0.81034665397337058</v>
          </cell>
          <cell r="H13">
            <v>3.1476520102206251</v>
          </cell>
          <cell r="I13">
            <v>2.2741798465160779</v>
          </cell>
          <cell r="J13">
            <v>1.2833312297579891</v>
          </cell>
          <cell r="K13">
            <v>-0.12286392841992511</v>
          </cell>
          <cell r="L13">
            <v>-2.0924071525972643</v>
          </cell>
          <cell r="M13">
            <v>-2.6186496914502588</v>
          </cell>
          <cell r="N13">
            <v>-2.6474705491831063</v>
          </cell>
          <cell r="O13">
            <v>-2.1423674871835163</v>
          </cell>
          <cell r="P13">
            <v>-6.2647067126964107E-2</v>
          </cell>
          <cell r="Q13">
            <v>0.72626318478328233</v>
          </cell>
          <cell r="R13">
            <v>1.2041895539593339</v>
          </cell>
          <cell r="S13">
            <v>1.3769689939236773</v>
          </cell>
        </row>
        <row r="14">
          <cell r="D14" t="str">
            <v xml:space="preserve"> Großbritannien</v>
          </cell>
          <cell r="E14">
            <v>0.8</v>
          </cell>
          <cell r="F14">
            <v>0.8</v>
          </cell>
          <cell r="G14">
            <v>0.5</v>
          </cell>
          <cell r="H14">
            <v>1.6</v>
          </cell>
          <cell r="I14">
            <v>0.6</v>
          </cell>
          <cell r="J14">
            <v>0.5</v>
          </cell>
          <cell r="K14">
            <v>0.7</v>
          </cell>
          <cell r="L14">
            <v>0.5</v>
          </cell>
          <cell r="M14">
            <v>0.8</v>
          </cell>
          <cell r="N14">
            <v>0.8</v>
          </cell>
          <cell r="O14">
            <v>1</v>
          </cell>
          <cell r="P14">
            <v>0.8</v>
          </cell>
          <cell r="Q14">
            <v>0.6</v>
          </cell>
          <cell r="R14">
            <v>0.2</v>
          </cell>
          <cell r="S14">
            <v>0.5</v>
          </cell>
        </row>
        <row r="15">
          <cell r="D15" t="str">
            <v>BIP-Zuwachs in % gegenüber Vorquartal, einfache Rate</v>
          </cell>
          <cell r="E15">
            <v>1.8033582348498056</v>
          </cell>
          <cell r="F15">
            <v>1.050254102987247</v>
          </cell>
          <cell r="G15">
            <v>1.5939896065803483</v>
          </cell>
          <cell r="H15">
            <v>2.4059831789874142</v>
          </cell>
          <cell r="I15">
            <v>2.1871091458421255</v>
          </cell>
          <cell r="J15">
            <v>1.5242807982760009</v>
          </cell>
          <cell r="K15">
            <v>1.1116617905296833</v>
          </cell>
          <cell r="L15">
            <v>0.88386725646554254</v>
          </cell>
          <cell r="M15">
            <v>0.77909646450986525</v>
          </cell>
          <cell r="N15">
            <v>1.0533775513078991</v>
          </cell>
          <cell r="O15">
            <v>1.4828604476964546</v>
          </cell>
          <cell r="P15">
            <v>1.6866940815904563</v>
          </cell>
          <cell r="Q15">
            <v>1.6726126433771471</v>
          </cell>
          <cell r="R15">
            <v>1.5466290834825092</v>
          </cell>
          <cell r="S15">
            <v>1.4717456369997439</v>
          </cell>
        </row>
        <row r="16">
          <cell r="D16" t="str">
            <v xml:space="preserve"> USA</v>
          </cell>
          <cell r="E16" t="str">
            <v>-</v>
          </cell>
          <cell r="F16" t="str">
            <v>-</v>
          </cell>
          <cell r="G16" t="str">
            <v>-</v>
          </cell>
          <cell r="H16">
            <v>0.21771493971962741</v>
          </cell>
          <cell r="I16">
            <v>0.69895243001889185</v>
          </cell>
          <cell r="J16">
            <v>-0.12790558862153034</v>
          </cell>
          <cell r="K16">
            <v>-1.6000136607356268</v>
          </cell>
          <cell r="L16">
            <v>-1.01</v>
          </cell>
          <cell r="M16">
            <v>-0.3819355533441211</v>
          </cell>
          <cell r="N16">
            <v>0.22157481579321825</v>
          </cell>
          <cell r="O16">
            <v>0.39338124182424394</v>
          </cell>
          <cell r="P16">
            <v>0.41128129779704636</v>
          </cell>
          <cell r="Q16">
            <v>0.43876386579128734</v>
          </cell>
          <cell r="R16">
            <v>0.4383669540818147</v>
          </cell>
          <cell r="S16">
            <v>0.48751919977154046</v>
          </cell>
        </row>
        <row r="17">
          <cell r="D17" t="str">
            <v xml:space="preserve"> EWU</v>
          </cell>
          <cell r="E17" t="str">
            <v>-</v>
          </cell>
          <cell r="F17" t="str">
            <v>-</v>
          </cell>
          <cell r="G17" t="str">
            <v>-</v>
          </cell>
          <cell r="H17">
            <v>0.68818441957911602</v>
          </cell>
          <cell r="I17">
            <v>-0.25141175396127835</v>
          </cell>
          <cell r="J17">
            <v>-0.24983359858113374</v>
          </cell>
          <cell r="K17">
            <v>-1.4684125766989808</v>
          </cell>
          <cell r="L17">
            <v>-1.5481306400957635</v>
          </cell>
          <cell r="M17">
            <v>-0.56474266830011288</v>
          </cell>
          <cell r="N17">
            <v>0.1043591978146452</v>
          </cell>
          <cell r="O17">
            <v>0.2487966322581201</v>
          </cell>
          <cell r="P17">
            <v>0.28861202622896087</v>
          </cell>
          <cell r="Q17">
            <v>0.39367246110350607</v>
          </cell>
          <cell r="R17">
            <v>0.39396451206539496</v>
          </cell>
          <cell r="S17">
            <v>0.4819473897787816</v>
          </cell>
        </row>
        <row r="18">
          <cell r="D18" t="str">
            <v xml:space="preserve"> Japan</v>
          </cell>
          <cell r="E18" t="str">
            <v>-</v>
          </cell>
          <cell r="F18" t="str">
            <v>-</v>
          </cell>
          <cell r="G18" t="str">
            <v>-</v>
          </cell>
          <cell r="H18">
            <v>0.338381744057628</v>
          </cell>
          <cell r="I18">
            <v>-1.1514055328576802</v>
          </cell>
          <cell r="J18">
            <v>-0.35135402710977814</v>
          </cell>
          <cell r="K18">
            <v>-3.177124134421291</v>
          </cell>
          <cell r="L18">
            <v>-2.0181689322566996</v>
          </cell>
          <cell r="M18">
            <v>-0.74183376758224995</v>
          </cell>
          <cell r="N18">
            <v>0.11308122101532092</v>
          </cell>
          <cell r="O18">
            <v>0.30600101943292657</v>
          </cell>
          <cell r="P18">
            <v>0.25639570990445293</v>
          </cell>
          <cell r="Q18">
            <v>0.27393283027423365</v>
          </cell>
          <cell r="R18">
            <v>0.28088743938428706</v>
          </cell>
          <cell r="S18">
            <v>0.31810482269337115</v>
          </cell>
        </row>
        <row r="19">
          <cell r="D19" t="str">
            <v xml:space="preserve"> Deutschland</v>
          </cell>
          <cell r="E19" t="str">
            <v>-</v>
          </cell>
          <cell r="F19" t="str">
            <v>-</v>
          </cell>
          <cell r="G19" t="str">
            <v>-</v>
          </cell>
          <cell r="H19">
            <v>1.5243524600322189</v>
          </cell>
          <cell r="I19">
            <v>-0.50397600446430602</v>
          </cell>
          <cell r="J19">
            <v>-0.54158268337567961</v>
          </cell>
          <cell r="K19">
            <v>-2.1076375427342953</v>
          </cell>
          <cell r="L19">
            <v>-1.8993249324932577</v>
          </cell>
          <cell r="M19">
            <v>-0.10539878713476014</v>
          </cell>
          <cell r="N19">
            <v>0.10028608120191507</v>
          </cell>
          <cell r="O19">
            <v>0.39738733474897003</v>
          </cell>
          <cell r="P19">
            <v>0.32199620873554125</v>
          </cell>
          <cell r="Q19">
            <v>0.35875834407586638</v>
          </cell>
          <cell r="R19">
            <v>0.40182459426283401</v>
          </cell>
          <cell r="S19">
            <v>0.40317175777614978</v>
          </cell>
        </row>
        <row r="20">
          <cell r="D20" t="str">
            <v xml:space="preserve"> Großbritannien</v>
          </cell>
          <cell r="E20" t="str">
            <v>-</v>
          </cell>
          <cell r="F20" t="str">
            <v>-</v>
          </cell>
          <cell r="G20" t="str">
            <v>-</v>
          </cell>
          <cell r="H20">
            <v>0.4</v>
          </cell>
          <cell r="I20">
            <v>0</v>
          </cell>
          <cell r="J20">
            <v>-0.7</v>
          </cell>
          <cell r="K20">
            <v>-1.5</v>
          </cell>
          <cell r="L20">
            <v>-0.9</v>
          </cell>
          <cell r="M20">
            <v>-0.6</v>
          </cell>
          <cell r="N20">
            <v>-0.3</v>
          </cell>
          <cell r="O20">
            <v>0.1</v>
          </cell>
          <cell r="P20">
            <v>0.1</v>
          </cell>
          <cell r="Q20">
            <v>0.1</v>
          </cell>
          <cell r="R20">
            <v>0.2</v>
          </cell>
          <cell r="S20">
            <v>0.2</v>
          </cell>
        </row>
        <row r="21">
          <cell r="D21" t="str">
            <v xml:space="preserve"> Schweiz</v>
          </cell>
          <cell r="E21" t="str">
            <v>-</v>
          </cell>
          <cell r="F21" t="str">
            <v>-</v>
          </cell>
          <cell r="G21" t="str">
            <v>-</v>
          </cell>
          <cell r="H21">
            <v>0.13006210314701061</v>
          </cell>
          <cell r="I21">
            <v>0.11653056691678376</v>
          </cell>
          <cell r="J21">
            <v>-6.2846848866715543E-2</v>
          </cell>
          <cell r="K21">
            <v>-0.30604390859407804</v>
          </cell>
          <cell r="L21">
            <v>-1.8444687365275603</v>
          </cell>
          <cell r="M21">
            <v>-0.42158476913077836</v>
          </cell>
          <cell r="N21">
            <v>-9.2424118683454015E-2</v>
          </cell>
          <cell r="O21">
            <v>0.21120739210336303</v>
          </cell>
          <cell r="P21">
            <v>0.2415827800305026</v>
          </cell>
          <cell r="Q21">
            <v>0.36449201136365961</v>
          </cell>
          <cell r="R21">
            <v>0.38161773975957658</v>
          </cell>
          <cell r="S21">
            <v>0.38229157713236539</v>
          </cell>
        </row>
        <row r="22">
          <cell r="D22" t="str">
            <v xml:space="preserve"> Großbritannien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0.4</v>
          </cell>
          <cell r="I22">
            <v>0.1</v>
          </cell>
          <cell r="J22">
            <v>0.5</v>
          </cell>
          <cell r="K22">
            <v>-0.3</v>
          </cell>
          <cell r="L22">
            <v>0.2</v>
          </cell>
          <cell r="M22">
            <v>0.4</v>
          </cell>
          <cell r="N22">
            <v>0.5</v>
          </cell>
          <cell r="O22">
            <v>-0.1</v>
          </cell>
          <cell r="P22">
            <v>0</v>
          </cell>
          <cell r="Q22">
            <v>0.1</v>
          </cell>
          <cell r="R22">
            <v>0.2</v>
          </cell>
          <cell r="S22">
            <v>0.2</v>
          </cell>
        </row>
        <row r="23">
          <cell r="D23" t="str">
            <v>BIP-Zuwachs in % gegenüber Vorquartal, annualisiert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0.3909563251331738</v>
          </cell>
          <cell r="I23">
            <v>0.48419778302466465</v>
          </cell>
          <cell r="J23">
            <v>0.21767356399202686</v>
          </cell>
          <cell r="K23">
            <v>1.4868959383029789E-2</v>
          </cell>
          <cell r="L23">
            <v>0.16478546891964818</v>
          </cell>
          <cell r="M23">
            <v>0.37984205928942583</v>
          </cell>
          <cell r="N23">
            <v>0.49042667833634201</v>
          </cell>
          <cell r="O23">
            <v>0.43993813216540723</v>
          </cell>
          <cell r="P23">
            <v>0.36597168026875071</v>
          </cell>
          <cell r="Q23">
            <v>0.36594159220684208</v>
          </cell>
          <cell r="R23">
            <v>0.3659079769956497</v>
          </cell>
          <cell r="S23">
            <v>0.36587079187320182</v>
          </cell>
        </row>
        <row r="24">
          <cell r="D24" t="str">
            <v xml:space="preserve"> USA</v>
          </cell>
          <cell r="E24" t="str">
            <v>-</v>
          </cell>
          <cell r="F24" t="str">
            <v>-</v>
          </cell>
          <cell r="G24" t="str">
            <v>-</v>
          </cell>
          <cell r="H24">
            <v>0.87370787668128003</v>
          </cell>
          <cell r="I24">
            <v>2.8252586136575246</v>
          </cell>
          <cell r="J24">
            <v>-0.51064160084841603</v>
          </cell>
          <cell r="K24">
            <v>-6.2980839082123792</v>
          </cell>
          <cell r="L24">
            <v>-3.9792050797959888</v>
          </cell>
          <cell r="M24">
            <v>-1.5190119919864884</v>
          </cell>
          <cell r="N24">
            <v>0.88924934084442953</v>
          </cell>
          <cell r="O24">
            <v>1.5828342694395872</v>
          </cell>
          <cell r="P24">
            <v>1.6553021858276793</v>
          </cell>
          <cell r="Q24">
            <v>1.7666401112495009</v>
          </cell>
          <cell r="R24">
            <v>1.7650314840578432</v>
          </cell>
          <cell r="S24">
            <v>1.9643837022288153</v>
          </cell>
        </row>
        <row r="25">
          <cell r="D25" t="str">
            <v xml:space="preserve"> EWU</v>
          </cell>
          <cell r="E25" t="str">
            <v>-</v>
          </cell>
          <cell r="F25" t="str">
            <v>-</v>
          </cell>
          <cell r="G25" t="str">
            <v>-</v>
          </cell>
          <cell r="H25">
            <v>2.7812841393820094</v>
          </cell>
          <cell r="I25">
            <v>-1.0018608961286901</v>
          </cell>
          <cell r="J25">
            <v>-0.99559561833805788</v>
          </cell>
          <cell r="K25">
            <v>-5.7455380250478783</v>
          </cell>
          <cell r="L25">
            <v>-6.0501984745759074</v>
          </cell>
          <cell r="M25">
            <v>-2.2399065609162676</v>
          </cell>
          <cell r="N25">
            <v>0.41809069653109532</v>
          </cell>
          <cell r="O25">
            <v>0.9989066788985923</v>
          </cell>
          <cell r="P25">
            <v>1.1594555421503117</v>
          </cell>
          <cell r="Q25">
            <v>1.5840129530594282</v>
          </cell>
          <cell r="R25">
            <v>1.5851950131405204</v>
          </cell>
          <cell r="S25">
            <v>1.9417707876585553</v>
          </cell>
        </row>
        <row r="26">
          <cell r="D26" t="str">
            <v xml:space="preserve"> Japan</v>
          </cell>
          <cell r="E26" t="str">
            <v>-</v>
          </cell>
          <cell r="F26" t="str">
            <v>-</v>
          </cell>
          <cell r="G26" t="str">
            <v>-</v>
          </cell>
          <cell r="H26">
            <v>1.3604126198062403</v>
          </cell>
          <cell r="I26">
            <v>-4.5266868751005092</v>
          </cell>
          <cell r="J26">
            <v>-1.398026463870309</v>
          </cell>
          <cell r="K26">
            <v>-12.115575686607798</v>
          </cell>
          <cell r="L26">
            <v>-7.8315667948408532</v>
          </cell>
          <cell r="M26">
            <v>-2.9344790247501749</v>
          </cell>
          <cell r="N26">
            <v>0.45309270438180249</v>
          </cell>
          <cell r="O26">
            <v>1.2296337450941053</v>
          </cell>
          <cell r="P26">
            <v>1.0295339115972837</v>
          </cell>
          <cell r="Q26">
            <v>1.100241900737629</v>
          </cell>
          <cell r="R26">
            <v>1.1282924935333938</v>
          </cell>
          <cell r="S26">
            <v>1.2785036174033877</v>
          </cell>
        </row>
        <row r="27">
          <cell r="D27" t="str">
            <v xml:space="preserve"> Deutschland</v>
          </cell>
          <cell r="E27" t="str">
            <v>-</v>
          </cell>
          <cell r="F27" t="str">
            <v>-</v>
          </cell>
          <cell r="G27" t="str">
            <v>-</v>
          </cell>
          <cell r="H27">
            <v>6.2382510897195971</v>
          </cell>
          <cell r="I27">
            <v>-2.0007156468724503</v>
          </cell>
          <cell r="J27">
            <v>-2.1487954803322538</v>
          </cell>
          <cell r="K27">
            <v>-8.1677472427233937</v>
          </cell>
          <cell r="L27">
            <v>-7.3835812810793584</v>
          </cell>
          <cell r="M27">
            <v>-0.42092908250185701</v>
          </cell>
          <cell r="N27">
            <v>0.40174816623658671</v>
          </cell>
          <cell r="O27">
            <v>1.5990494672003024</v>
          </cell>
          <cell r="P27">
            <v>1.2942190932259621</v>
          </cell>
          <cell r="Q27">
            <v>1.4427743157986725</v>
          </cell>
          <cell r="R27">
            <v>1.617012135317438</v>
          </cell>
          <cell r="S27">
            <v>1.6224661193214871</v>
          </cell>
        </row>
        <row r="28">
          <cell r="D28" t="str">
            <v xml:space="preserve"> Großbritannien</v>
          </cell>
          <cell r="E28" t="str">
            <v>-</v>
          </cell>
          <cell r="F28" t="str">
            <v>-</v>
          </cell>
          <cell r="G28" t="str">
            <v>-</v>
          </cell>
          <cell r="H28">
            <v>1.6</v>
          </cell>
          <cell r="I28">
            <v>-0.1</v>
          </cell>
          <cell r="J28">
            <v>-2.8</v>
          </cell>
          <cell r="K28">
            <v>-6</v>
          </cell>
          <cell r="L28">
            <v>-3.6</v>
          </cell>
          <cell r="M28">
            <v>-2.5</v>
          </cell>
          <cell r="N28">
            <v>-1.1000000000000001</v>
          </cell>
          <cell r="O28">
            <v>0.3</v>
          </cell>
          <cell r="P28">
            <v>0.2</v>
          </cell>
          <cell r="Q28">
            <v>0.5</v>
          </cell>
          <cell r="R28">
            <v>0.9</v>
          </cell>
          <cell r="S28">
            <v>1</v>
          </cell>
        </row>
        <row r="29">
          <cell r="D29" t="str">
            <v xml:space="preserve"> Schweiz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0.52126426197476405</v>
          </cell>
          <cell r="I29">
            <v>0.46693766319789631</v>
          </cell>
          <cell r="J29">
            <v>-0.25115051115764686</v>
          </cell>
          <cell r="K29">
            <v>-1.2185673191451372</v>
          </cell>
          <cell r="L29">
            <v>-7.1762494778167252</v>
          </cell>
          <cell r="M29">
            <v>-1.6757049938113653</v>
          </cell>
          <cell r="N29">
            <v>-0.36918425740076088</v>
          </cell>
          <cell r="O29">
            <v>0.84750985281539215</v>
          </cell>
          <cell r="P29">
            <v>0.96983849762943919</v>
          </cell>
          <cell r="Q29">
            <v>1.4659586984366655</v>
          </cell>
          <cell r="R29">
            <v>1.5352311365220146</v>
          </cell>
          <cell r="S29">
            <v>1.5379574891690453</v>
          </cell>
        </row>
        <row r="30">
          <cell r="D30" t="str">
            <v xml:space="preserve"> Großbritannien</v>
          </cell>
          <cell r="E30" t="str">
            <v>-</v>
          </cell>
          <cell r="F30" t="str">
            <v>-</v>
          </cell>
          <cell r="G30" t="str">
            <v>-</v>
          </cell>
          <cell r="H30">
            <v>1.6</v>
          </cell>
          <cell r="I30">
            <v>0.4</v>
          </cell>
          <cell r="J30">
            <v>2</v>
          </cell>
          <cell r="K30">
            <v>-1.1000000000000001</v>
          </cell>
          <cell r="L30">
            <v>0.6</v>
          </cell>
          <cell r="M30">
            <v>1.6</v>
          </cell>
          <cell r="N30">
            <v>2.2000000000000002</v>
          </cell>
          <cell r="O30">
            <v>-0.5</v>
          </cell>
          <cell r="P30">
            <v>0</v>
          </cell>
          <cell r="Q30">
            <v>0.5</v>
          </cell>
          <cell r="R30">
            <v>0.8</v>
          </cell>
          <cell r="S30">
            <v>0.8</v>
          </cell>
        </row>
        <row r="31">
          <cell r="D31" t="str">
            <v>Inflationsrate</v>
          </cell>
          <cell r="E31" t="str">
            <v>-</v>
          </cell>
          <cell r="F31" t="str">
            <v>-</v>
          </cell>
          <cell r="G31" t="str">
            <v>-</v>
          </cell>
          <cell r="H31">
            <v>1.5730200373613883</v>
          </cell>
          <cell r="I31">
            <v>1.9509034442320115</v>
          </cell>
          <cell r="J31">
            <v>0.87354129054521934</v>
          </cell>
          <cell r="K31">
            <v>5.9489104004313731E-2</v>
          </cell>
          <cell r="L31">
            <v>0.66077292131237186</v>
          </cell>
          <cell r="M31">
            <v>1.528046978818125</v>
          </cell>
          <cell r="N31">
            <v>1.9761850534455192</v>
          </cell>
          <cell r="O31">
            <v>1.7713993589584049</v>
          </cell>
          <cell r="P31">
            <v>1.4719424618656092</v>
          </cell>
          <cell r="Q31">
            <v>1.4718207834655743</v>
          </cell>
          <cell r="R31">
            <v>1.4716848411361809</v>
          </cell>
          <cell r="S31">
            <v>1.4715344619883552</v>
          </cell>
        </row>
        <row r="32">
          <cell r="D32" t="str">
            <v xml:space="preserve"> USA</v>
          </cell>
          <cell r="E32">
            <v>3.8</v>
          </cell>
          <cell r="F32">
            <v>-0.2</v>
          </cell>
          <cell r="G32">
            <v>2.7</v>
          </cell>
          <cell r="H32">
            <v>4.1976001134883312</v>
          </cell>
          <cell r="I32">
            <v>4.2687109138592083</v>
          </cell>
          <cell r="J32">
            <v>5.2340992234131578</v>
          </cell>
          <cell r="K32">
            <v>1.533615173819225</v>
          </cell>
          <cell r="L32">
            <v>-8.0512016800671216E-2</v>
          </cell>
          <cell r="M32">
            <v>-0.61620489130707057</v>
          </cell>
          <cell r="N32">
            <v>-1.4284860393732335</v>
          </cell>
          <cell r="O32">
            <v>1.4963048900798359</v>
          </cell>
          <cell r="P32">
            <v>2.6762107457881434</v>
          </cell>
          <cell r="Q32">
            <v>2.7302620067517269</v>
          </cell>
          <cell r="R32">
            <v>2.6788930357115381</v>
          </cell>
          <cell r="S32">
            <v>2.545842021789313</v>
          </cell>
        </row>
        <row r="33">
          <cell r="D33" t="str">
            <v xml:space="preserve"> EWU</v>
          </cell>
          <cell r="E33">
            <v>3.3</v>
          </cell>
          <cell r="F33">
            <v>0.7</v>
          </cell>
          <cell r="G33">
            <v>1.9</v>
          </cell>
          <cell r="H33">
            <v>3.3547050061524475</v>
          </cell>
          <cell r="I33">
            <v>3.6320076665069312</v>
          </cell>
          <cell r="J33">
            <v>3.8433300347942678</v>
          </cell>
          <cell r="K33">
            <v>2.2856242118537207</v>
          </cell>
          <cell r="L33">
            <v>0.9637151050054138</v>
          </cell>
          <cell r="M33">
            <v>0.32940644502381655</v>
          </cell>
          <cell r="N33">
            <v>0.34802596370075989</v>
          </cell>
          <cell r="O33">
            <v>1.0460626650543592</v>
          </cell>
          <cell r="P33">
            <v>1.8456600320253091</v>
          </cell>
          <cell r="Q33">
            <v>1.8967800914370558</v>
          </cell>
          <cell r="R33">
            <v>1.8178699943705245</v>
          </cell>
          <cell r="S33">
            <v>1.9014891453151606</v>
          </cell>
        </row>
        <row r="34">
          <cell r="D34" t="str">
            <v xml:space="preserve"> Japan</v>
          </cell>
          <cell r="E34">
            <v>1.4</v>
          </cell>
          <cell r="F34">
            <v>-0.4</v>
          </cell>
          <cell r="G34">
            <v>0.1</v>
          </cell>
          <cell r="H34">
            <v>1</v>
          </cell>
          <cell r="I34">
            <v>1.4</v>
          </cell>
          <cell r="J34">
            <v>2.2000000000000002</v>
          </cell>
          <cell r="K34">
            <v>1</v>
          </cell>
          <cell r="L34">
            <v>-0.2</v>
          </cell>
          <cell r="M34">
            <v>-0.5</v>
          </cell>
          <cell r="N34">
            <v>-0.6</v>
          </cell>
          <cell r="O34">
            <v>-0.3</v>
          </cell>
          <cell r="P34">
            <v>-0.1</v>
          </cell>
          <cell r="Q34">
            <v>0.1</v>
          </cell>
          <cell r="R34">
            <v>0.2</v>
          </cell>
          <cell r="S34">
            <v>0</v>
          </cell>
        </row>
        <row r="35">
          <cell r="D35" t="str">
            <v xml:space="preserve"> Deutschland</v>
          </cell>
          <cell r="E35">
            <v>2.7542033626901663</v>
          </cell>
          <cell r="F35">
            <v>0.7</v>
          </cell>
          <cell r="G35">
            <v>1.6</v>
          </cell>
          <cell r="H35">
            <v>3.0774214447683912</v>
          </cell>
          <cell r="I35">
            <v>3.0195952457436892</v>
          </cell>
          <cell r="J35">
            <v>3.2567049808429172</v>
          </cell>
          <cell r="K35">
            <v>1.6782773907536574</v>
          </cell>
          <cell r="L35">
            <v>0.88221244500314988</v>
          </cell>
          <cell r="M35">
            <v>0.54828519313998569</v>
          </cell>
          <cell r="N35">
            <v>0.20763785535360402</v>
          </cell>
          <cell r="O35">
            <v>1.0864694057801882</v>
          </cell>
          <cell r="P35">
            <v>1.4635838167319504</v>
          </cell>
          <cell r="Q35">
            <v>1.627444998664429</v>
          </cell>
          <cell r="R35">
            <v>1.5869477737586068</v>
          </cell>
          <cell r="S35">
            <v>1.7560316848977076</v>
          </cell>
        </row>
        <row r="36">
          <cell r="D36" t="str">
            <v xml:space="preserve"> Großbritannien</v>
          </cell>
          <cell r="E36">
            <v>3.6</v>
          </cell>
          <cell r="F36">
            <v>1.8</v>
          </cell>
          <cell r="G36">
            <v>2.2000000000000002</v>
          </cell>
          <cell r="H36">
            <v>2.4</v>
          </cell>
          <cell r="I36">
            <v>3.4</v>
          </cell>
          <cell r="J36">
            <v>4.8</v>
          </cell>
          <cell r="K36">
            <v>3.9</v>
          </cell>
          <cell r="L36">
            <v>3.1</v>
          </cell>
          <cell r="M36">
            <v>2</v>
          </cell>
          <cell r="N36">
            <v>0.7</v>
          </cell>
          <cell r="O36">
            <v>1.3</v>
          </cell>
          <cell r="P36">
            <v>2.1</v>
          </cell>
          <cell r="Q36">
            <v>2.1</v>
          </cell>
          <cell r="R36">
            <v>2.2000000000000002</v>
          </cell>
          <cell r="S36">
            <v>2.2999999999999998</v>
          </cell>
        </row>
        <row r="37">
          <cell r="D37" t="str">
            <v xml:space="preserve"> Schweiz</v>
          </cell>
          <cell r="E37">
            <v>2.4</v>
          </cell>
          <cell r="F37">
            <v>-0.4</v>
          </cell>
          <cell r="G37">
            <v>0.7</v>
          </cell>
          <cell r="H37">
            <v>2.4650233177881509</v>
          </cell>
          <cell r="I37">
            <v>2.6592252133946337</v>
          </cell>
          <cell r="J37">
            <v>2.9353562005277167</v>
          </cell>
          <cell r="K37">
            <v>1.6291951775822655</v>
          </cell>
          <cell r="L37">
            <v>9.7529258777617756E-2</v>
          </cell>
          <cell r="M37">
            <v>-0.61592537966101979</v>
          </cell>
          <cell r="N37">
            <v>-0.75765431686862783</v>
          </cell>
          <cell r="O37">
            <v>-0.23034644445808494</v>
          </cell>
          <cell r="P37">
            <v>0.66104921818002094</v>
          </cell>
          <cell r="Q37">
            <v>0.56279572123654198</v>
          </cell>
          <cell r="R37">
            <v>0.76401066459275135</v>
          </cell>
          <cell r="S37">
            <v>0.89816130755697721</v>
          </cell>
        </row>
        <row r="65">
          <cell r="D65" t="str">
            <v>G 3- INFLATION AND GROWTH PROFILE</v>
          </cell>
          <cell r="E65">
            <v>2008</v>
          </cell>
          <cell r="F65">
            <v>2009</v>
          </cell>
          <cell r="G65">
            <v>2010</v>
          </cell>
          <cell r="H65">
            <v>2008</v>
          </cell>
          <cell r="L65">
            <v>2009</v>
          </cell>
          <cell r="P65">
            <v>2010</v>
          </cell>
        </row>
        <row r="66">
          <cell r="H66" t="str">
            <v>06 Q1</v>
          </cell>
          <cell r="I66" t="str">
            <v>Q2</v>
          </cell>
          <cell r="J66" t="str">
            <v>Q3</v>
          </cell>
          <cell r="K66" t="str">
            <v>Q4</v>
          </cell>
          <cell r="L66" t="str">
            <v>07 Q1</v>
          </cell>
          <cell r="M66" t="str">
            <v>Q2</v>
          </cell>
          <cell r="N66" t="str">
            <v>Q3</v>
          </cell>
          <cell r="O66" t="str">
            <v>Q4</v>
          </cell>
          <cell r="P66" t="str">
            <v>08 Q1</v>
          </cell>
          <cell r="Q66" t="str">
            <v>Q2</v>
          </cell>
          <cell r="R66" t="str">
            <v>Q3</v>
          </cell>
          <cell r="S66" t="str">
            <v>Q4</v>
          </cell>
        </row>
        <row r="68">
          <cell r="D68" t="str">
            <v>GDP growth, year-on-year</v>
          </cell>
          <cell r="E68">
            <v>2011</v>
          </cell>
          <cell r="F68">
            <v>2012</v>
          </cell>
          <cell r="G68">
            <v>2013</v>
          </cell>
          <cell r="H68">
            <v>2011</v>
          </cell>
          <cell r="L68">
            <v>2012</v>
          </cell>
          <cell r="P68">
            <v>2013</v>
          </cell>
        </row>
        <row r="69">
          <cell r="D69" t="str">
            <v xml:space="preserve"> USA</v>
          </cell>
          <cell r="E69">
            <v>1.1113859023421071</v>
          </cell>
          <cell r="F69">
            <v>-2.1460452330808977</v>
          </cell>
          <cell r="G69">
            <v>1.4024600465342303</v>
          </cell>
          <cell r="H69" t="str">
            <v>10 Q1</v>
          </cell>
          <cell r="I69" t="str">
            <v>Q2</v>
          </cell>
          <cell r="J69" t="str">
            <v>Q3</v>
          </cell>
          <cell r="K69" t="str">
            <v>Q4</v>
          </cell>
          <cell r="L69" t="str">
            <v>11 Q1</v>
          </cell>
          <cell r="M69" t="str">
            <v>Q2</v>
          </cell>
          <cell r="N69" t="str">
            <v>Q3</v>
          </cell>
          <cell r="O69" t="str">
            <v>Q4</v>
          </cell>
          <cell r="P69" t="str">
            <v>12 Q1</v>
          </cell>
          <cell r="Q69" t="str">
            <v>Q2</v>
          </cell>
          <cell r="R69" t="str">
            <v>Q3</v>
          </cell>
          <cell r="S69" t="str">
            <v>Q4</v>
          </cell>
        </row>
        <row r="70">
          <cell r="D70" t="str">
            <v xml:space="preserve"> EMU</v>
          </cell>
          <cell r="E70">
            <v>0.7</v>
          </cell>
          <cell r="F70">
            <v>-3.1</v>
          </cell>
          <cell r="G70">
            <v>1</v>
          </cell>
          <cell r="H70">
            <v>2.1377726979495293</v>
          </cell>
          <cell r="I70">
            <v>1.4295977498743895</v>
          </cell>
          <cell r="J70">
            <v>0.58267544189507703</v>
          </cell>
          <cell r="K70">
            <v>-1.2869942392129303</v>
          </cell>
          <cell r="L70">
            <v>-3.479439982883477</v>
          </cell>
          <cell r="M70">
            <v>-3.7826309939488567</v>
          </cell>
          <cell r="N70">
            <v>-3.4409824511990337</v>
          </cell>
          <cell r="O70">
            <v>-1.7581512040954408</v>
          </cell>
          <cell r="P70">
            <v>7.467326612784575E-2</v>
          </cell>
          <cell r="Q70">
            <v>1.0392514600417968</v>
          </cell>
          <cell r="R70">
            <v>1.3315614493892554</v>
          </cell>
          <cell r="S70">
            <v>1.5672304160636656</v>
          </cell>
        </row>
        <row r="71">
          <cell r="D71" t="str">
            <v xml:space="preserve"> Japan</v>
          </cell>
          <cell r="E71">
            <v>-0.74361233919537995</v>
          </cell>
          <cell r="F71">
            <v>-5.2</v>
          </cell>
          <cell r="G71">
            <v>0.8</v>
          </cell>
          <cell r="H71">
            <v>1.4103985657544484</v>
          </cell>
          <cell r="I71">
            <v>0.51532110203402226</v>
          </cell>
          <cell r="J71">
            <v>-0.19624558162098538</v>
          </cell>
          <cell r="K71">
            <v>-4.305501493754079</v>
          </cell>
          <cell r="L71">
            <v>-6.5529857690105899</v>
          </cell>
          <cell r="M71">
            <v>-6.1657950478412857</v>
          </cell>
          <cell r="N71">
            <v>-5.7284593285839094</v>
          </cell>
          <cell r="O71">
            <v>-2.3371164081250129</v>
          </cell>
          <cell r="P71">
            <v>-6.9955859594386993E-2</v>
          </cell>
          <cell r="Q71">
            <v>0.95268645602595825</v>
          </cell>
          <cell r="R71">
            <v>1.121899992776207</v>
          </cell>
          <cell r="S71">
            <v>1.134102249574326</v>
          </cell>
        </row>
        <row r="72">
          <cell r="D72" t="str">
            <v xml:space="preserve"> Germany</v>
          </cell>
          <cell r="E72">
            <v>1.2949067773285776</v>
          </cell>
          <cell r="F72">
            <v>-3.8488681494667389</v>
          </cell>
          <cell r="G72">
            <v>1.3797103089027161</v>
          </cell>
          <cell r="H72">
            <v>2.8389017413604591</v>
          </cell>
          <cell r="I72">
            <v>1.9622209911181585</v>
          </cell>
          <cell r="J72">
            <v>0.80650891778584821</v>
          </cell>
          <cell r="K72">
            <v>-1.651824442752698</v>
          </cell>
          <cell r="L72">
            <v>-4.9683925083705418</v>
          </cell>
          <cell r="M72">
            <v>-4.5876995705897627</v>
          </cell>
          <cell r="N72">
            <v>-3.9719429855320243</v>
          </cell>
          <cell r="O72">
            <v>-1.5146249096439846</v>
          </cell>
          <cell r="P72">
            <v>0.7154071022612527</v>
          </cell>
          <cell r="Q72">
            <v>1.1833780822912985</v>
          </cell>
          <cell r="R72">
            <v>1.4881792628659696</v>
          </cell>
          <cell r="S72">
            <v>1.4940265321694994</v>
          </cell>
        </row>
        <row r="73">
          <cell r="D73" t="str">
            <v xml:space="preserve"> UK</v>
          </cell>
          <cell r="E73">
            <v>0.7</v>
          </cell>
          <cell r="F73">
            <v>-3</v>
          </cell>
          <cell r="G73">
            <v>0</v>
          </cell>
          <cell r="H73">
            <v>2.6</v>
          </cell>
          <cell r="I73">
            <v>1.7</v>
          </cell>
          <cell r="J73">
            <v>0.2</v>
          </cell>
          <cell r="K73">
            <v>-1.9</v>
          </cell>
          <cell r="L73">
            <v>-3.1</v>
          </cell>
          <cell r="M73">
            <v>-3.7</v>
          </cell>
          <cell r="N73">
            <v>-3.3</v>
          </cell>
          <cell r="O73">
            <v>-1.7</v>
          </cell>
          <cell r="P73">
            <v>-0.8</v>
          </cell>
          <cell r="Q73">
            <v>0</v>
          </cell>
          <cell r="R73">
            <v>0.5</v>
          </cell>
          <cell r="S73">
            <v>0.6</v>
          </cell>
        </row>
        <row r="74">
          <cell r="D74" t="str">
            <v xml:space="preserve"> Switzerland</v>
          </cell>
          <cell r="E74">
            <v>1.6322572929694967</v>
          </cell>
          <cell r="F74">
            <v>-2.3754782244474915</v>
          </cell>
          <cell r="G74">
            <v>0.81034665397337058</v>
          </cell>
          <cell r="H74">
            <v>3.1476520102206251</v>
          </cell>
          <cell r="I74">
            <v>2.2741798465160779</v>
          </cell>
          <cell r="J74">
            <v>1.2833312297579891</v>
          </cell>
          <cell r="K74">
            <v>-0.12286392841992511</v>
          </cell>
          <cell r="L74">
            <v>-2.0924071525972643</v>
          </cell>
          <cell r="M74">
            <v>-2.6186496914502588</v>
          </cell>
          <cell r="N74">
            <v>-2.6474705491831063</v>
          </cell>
          <cell r="O74">
            <v>-2.1423674871835163</v>
          </cell>
          <cell r="P74">
            <v>-6.2647067126964107E-2</v>
          </cell>
          <cell r="Q74">
            <v>0.72626318478328233</v>
          </cell>
          <cell r="R74">
            <v>1.2041895539593339</v>
          </cell>
          <cell r="S74">
            <v>1.3769689939236773</v>
          </cell>
        </row>
        <row r="75">
          <cell r="D75" t="str">
            <v xml:space="preserve"> Germany</v>
          </cell>
          <cell r="E75">
            <v>3</v>
          </cell>
          <cell r="F75">
            <v>1.3533078829624685</v>
          </cell>
          <cell r="G75">
            <v>1.5499926645872506</v>
          </cell>
          <cell r="H75">
            <v>4.6349261211440478</v>
          </cell>
          <cell r="I75">
            <v>2.9172952723204588</v>
          </cell>
          <cell r="J75">
            <v>2.6236566373467411</v>
          </cell>
          <cell r="K75">
            <v>1.9231681180633444</v>
          </cell>
          <cell r="L75">
            <v>0.91876340400298773</v>
          </cell>
          <cell r="M75">
            <v>1.3675116549733275</v>
          </cell>
          <cell r="N75">
            <v>1.7438597538329788</v>
          </cell>
          <cell r="O75">
            <v>2.634399081252937</v>
          </cell>
          <cell r="P75">
            <v>2.4714674742376985</v>
          </cell>
          <cell r="Q75">
            <v>1.9390371021731312</v>
          </cell>
          <cell r="R75">
            <v>1.2587507589017548</v>
          </cell>
          <cell r="S75">
            <v>0.90184157825716227</v>
          </cell>
        </row>
        <row r="76">
          <cell r="D76" t="str">
            <v>GDP growth, quarter-on-quarter</v>
          </cell>
          <cell r="E76">
            <v>0.8</v>
          </cell>
          <cell r="F76">
            <v>0.8</v>
          </cell>
          <cell r="G76">
            <v>0.5</v>
          </cell>
          <cell r="H76">
            <v>1.6</v>
          </cell>
          <cell r="I76">
            <v>0.6</v>
          </cell>
          <cell r="J76">
            <v>0.5</v>
          </cell>
          <cell r="K76">
            <v>0.7</v>
          </cell>
          <cell r="L76">
            <v>0.5</v>
          </cell>
          <cell r="M76">
            <v>0.8</v>
          </cell>
          <cell r="N76">
            <v>0.8</v>
          </cell>
          <cell r="O76">
            <v>1</v>
          </cell>
          <cell r="P76">
            <v>0.8</v>
          </cell>
          <cell r="Q76">
            <v>0.6</v>
          </cell>
          <cell r="R76">
            <v>0.2</v>
          </cell>
          <cell r="S76">
            <v>0.5</v>
          </cell>
        </row>
        <row r="77">
          <cell r="D77" t="str">
            <v xml:space="preserve"> USA</v>
          </cell>
          <cell r="E77" t="str">
            <v>-</v>
          </cell>
          <cell r="F77" t="str">
            <v>-</v>
          </cell>
          <cell r="G77" t="str">
            <v>-</v>
          </cell>
          <cell r="H77">
            <v>0.21771493971962741</v>
          </cell>
          <cell r="I77">
            <v>0.69895243001889185</v>
          </cell>
          <cell r="J77">
            <v>-0.12790558862153034</v>
          </cell>
          <cell r="K77">
            <v>-1.6000136607356268</v>
          </cell>
          <cell r="L77">
            <v>-1.01</v>
          </cell>
          <cell r="M77">
            <v>-0.3819355533441211</v>
          </cell>
          <cell r="N77">
            <v>0.22157481579321825</v>
          </cell>
          <cell r="O77">
            <v>0.39338124182424394</v>
          </cell>
          <cell r="P77">
            <v>0.41128129779704636</v>
          </cell>
          <cell r="Q77">
            <v>0.43876386579128734</v>
          </cell>
          <cell r="R77">
            <v>0.4383669540818147</v>
          </cell>
          <cell r="S77">
            <v>0.48751919977154046</v>
          </cell>
        </row>
        <row r="78">
          <cell r="D78" t="str">
            <v xml:space="preserve"> EMU</v>
          </cell>
          <cell r="E78" t="str">
            <v>-</v>
          </cell>
          <cell r="F78" t="str">
            <v>-</v>
          </cell>
          <cell r="G78" t="str">
            <v>-</v>
          </cell>
          <cell r="H78">
            <v>0.68818441957911602</v>
          </cell>
          <cell r="I78">
            <v>-0.25141175396127835</v>
          </cell>
          <cell r="J78">
            <v>-0.24983359858113374</v>
          </cell>
          <cell r="K78">
            <v>-1.4684125766989808</v>
          </cell>
          <cell r="L78">
            <v>-1.5481306400957635</v>
          </cell>
          <cell r="M78">
            <v>-0.56474266830011288</v>
          </cell>
          <cell r="N78">
            <v>0.1043591978146452</v>
          </cell>
          <cell r="O78">
            <v>0.2487966322581201</v>
          </cell>
          <cell r="P78">
            <v>0.28861202622896087</v>
          </cell>
          <cell r="Q78">
            <v>0.39367246110350607</v>
          </cell>
          <cell r="R78">
            <v>0.39396451206539496</v>
          </cell>
          <cell r="S78">
            <v>0.4819473897787816</v>
          </cell>
        </row>
        <row r="79">
          <cell r="D79" t="str">
            <v xml:space="preserve"> Japan</v>
          </cell>
          <cell r="E79" t="str">
            <v>-</v>
          </cell>
          <cell r="F79" t="str">
            <v>-</v>
          </cell>
          <cell r="G79" t="str">
            <v>-</v>
          </cell>
          <cell r="H79">
            <v>0.338381744057628</v>
          </cell>
          <cell r="I79">
            <v>-1.1514055328576802</v>
          </cell>
          <cell r="J79">
            <v>-0.35135402710977814</v>
          </cell>
          <cell r="K79">
            <v>-3.177124134421291</v>
          </cell>
          <cell r="L79">
            <v>-2.0181689322566996</v>
          </cell>
          <cell r="M79">
            <v>-0.74183376758224995</v>
          </cell>
          <cell r="N79">
            <v>0.11308122101532092</v>
          </cell>
          <cell r="O79">
            <v>0.30600101943292657</v>
          </cell>
          <cell r="P79">
            <v>0.25639570990445293</v>
          </cell>
          <cell r="Q79">
            <v>0.27393283027423365</v>
          </cell>
          <cell r="R79">
            <v>0.28088743938428706</v>
          </cell>
          <cell r="S79">
            <v>0.31810482269337115</v>
          </cell>
        </row>
        <row r="80">
          <cell r="D80" t="str">
            <v xml:space="preserve"> Germany</v>
          </cell>
          <cell r="E80" t="str">
            <v>-</v>
          </cell>
          <cell r="F80" t="str">
            <v>-</v>
          </cell>
          <cell r="G80" t="str">
            <v>-</v>
          </cell>
          <cell r="H80">
            <v>1.5243524600322189</v>
          </cell>
          <cell r="I80">
            <v>-0.50397600446430602</v>
          </cell>
          <cell r="J80">
            <v>-0.54158268337567961</v>
          </cell>
          <cell r="K80">
            <v>-2.1076375427342953</v>
          </cell>
          <cell r="L80">
            <v>-1.8993249324932577</v>
          </cell>
          <cell r="M80">
            <v>-0.10539878713476014</v>
          </cell>
          <cell r="N80">
            <v>0.10028608120191507</v>
          </cell>
          <cell r="O80">
            <v>0.39738733474897003</v>
          </cell>
          <cell r="P80">
            <v>0.32199620873554125</v>
          </cell>
          <cell r="Q80">
            <v>0.35875834407586638</v>
          </cell>
          <cell r="R80">
            <v>0.40182459426283401</v>
          </cell>
          <cell r="S80">
            <v>0.40317175777614978</v>
          </cell>
        </row>
        <row r="81">
          <cell r="D81" t="str">
            <v xml:space="preserve"> UK</v>
          </cell>
          <cell r="E81" t="str">
            <v>-</v>
          </cell>
          <cell r="F81" t="str">
            <v>-</v>
          </cell>
          <cell r="G81" t="str">
            <v>-</v>
          </cell>
          <cell r="H81">
            <v>0.4</v>
          </cell>
          <cell r="I81">
            <v>0</v>
          </cell>
          <cell r="J81">
            <v>-0.7</v>
          </cell>
          <cell r="K81">
            <v>-1.5</v>
          </cell>
          <cell r="L81">
            <v>-0.9</v>
          </cell>
          <cell r="M81">
            <v>-0.6</v>
          </cell>
          <cell r="N81">
            <v>-0.3</v>
          </cell>
          <cell r="O81">
            <v>0.1</v>
          </cell>
          <cell r="P81">
            <v>0.1</v>
          </cell>
          <cell r="Q81">
            <v>0.1</v>
          </cell>
          <cell r="R81">
            <v>0.2</v>
          </cell>
          <cell r="S81">
            <v>0.2</v>
          </cell>
        </row>
        <row r="82">
          <cell r="D82" t="str">
            <v xml:space="preserve"> Switzerland</v>
          </cell>
          <cell r="E82" t="str">
            <v>-</v>
          </cell>
          <cell r="F82" t="str">
            <v>-</v>
          </cell>
          <cell r="G82" t="str">
            <v>-</v>
          </cell>
          <cell r="H82">
            <v>0.13006210314701061</v>
          </cell>
          <cell r="I82">
            <v>0.11653056691678376</v>
          </cell>
          <cell r="J82">
            <v>-6.2846848866715543E-2</v>
          </cell>
          <cell r="K82">
            <v>-0.30604390859407804</v>
          </cell>
          <cell r="L82">
            <v>-1.8444687365275603</v>
          </cell>
          <cell r="M82">
            <v>-0.42158476913077836</v>
          </cell>
          <cell r="N82">
            <v>-9.2424118683454015E-2</v>
          </cell>
          <cell r="O82">
            <v>0.21120739210336303</v>
          </cell>
          <cell r="P82">
            <v>0.2415827800305026</v>
          </cell>
          <cell r="Q82">
            <v>0.36449201136365961</v>
          </cell>
          <cell r="R82">
            <v>0.38161773975957658</v>
          </cell>
          <cell r="S82">
            <v>0.38229157713236539</v>
          </cell>
        </row>
        <row r="83">
          <cell r="D83" t="str">
            <v xml:space="preserve"> Germany</v>
          </cell>
          <cell r="E83" t="str">
            <v>-</v>
          </cell>
          <cell r="F83" t="str">
            <v>-</v>
          </cell>
          <cell r="G83" t="str">
            <v>-</v>
          </cell>
          <cell r="H83">
            <v>1.3474607478825646</v>
          </cell>
          <cell r="I83">
            <v>0.27581878540637206</v>
          </cell>
          <cell r="J83">
            <v>0.50235530520143357</v>
          </cell>
          <cell r="K83">
            <v>-0.20987053689277957</v>
          </cell>
          <cell r="L83">
            <v>0.34872935822140505</v>
          </cell>
          <cell r="M83">
            <v>0.72170810050262446</v>
          </cell>
          <cell r="N83">
            <v>0.87549133007271962</v>
          </cell>
          <cell r="O83">
            <v>0.66356826315117701</v>
          </cell>
          <cell r="P83">
            <v>0.18942624072249714</v>
          </cell>
          <cell r="Q83">
            <v>0.19836928394461495</v>
          </cell>
          <cell r="R83">
            <v>0.20230251964814272</v>
          </cell>
          <cell r="S83">
            <v>0.30875693671966076</v>
          </cell>
        </row>
        <row r="84">
          <cell r="D84" t="str">
            <v>GDP growth, quarter-on-quarter annualized</v>
          </cell>
          <cell r="E84" t="str">
            <v>-</v>
          </cell>
          <cell r="F84" t="str">
            <v>-</v>
          </cell>
          <cell r="G84" t="str">
            <v>-</v>
          </cell>
          <cell r="H84">
            <v>0.4</v>
          </cell>
          <cell r="I84">
            <v>0.1</v>
          </cell>
          <cell r="J84">
            <v>0.5</v>
          </cell>
          <cell r="K84">
            <v>-0.3</v>
          </cell>
          <cell r="L84">
            <v>0.2</v>
          </cell>
          <cell r="M84">
            <v>0.4</v>
          </cell>
          <cell r="N84">
            <v>0.5</v>
          </cell>
          <cell r="O84">
            <v>-0.1</v>
          </cell>
          <cell r="P84">
            <v>0</v>
          </cell>
          <cell r="Q84">
            <v>0.1</v>
          </cell>
          <cell r="R84">
            <v>0.2</v>
          </cell>
          <cell r="S84">
            <v>0.2</v>
          </cell>
        </row>
        <row r="85">
          <cell r="D85" t="str">
            <v xml:space="preserve"> USA</v>
          </cell>
          <cell r="E85" t="str">
            <v>-</v>
          </cell>
          <cell r="F85" t="str">
            <v>-</v>
          </cell>
          <cell r="G85" t="str">
            <v>-</v>
          </cell>
          <cell r="H85">
            <v>0.87370787668128003</v>
          </cell>
          <cell r="I85">
            <v>2.8252586136575246</v>
          </cell>
          <cell r="J85">
            <v>-0.51064160084841603</v>
          </cell>
          <cell r="K85">
            <v>-6.2980839082123792</v>
          </cell>
          <cell r="L85">
            <v>-3.9792050797959888</v>
          </cell>
          <cell r="M85">
            <v>-1.5190119919864884</v>
          </cell>
          <cell r="N85">
            <v>0.88924934084442953</v>
          </cell>
          <cell r="O85">
            <v>1.5828342694395872</v>
          </cell>
          <cell r="P85">
            <v>1.6553021858276793</v>
          </cell>
          <cell r="Q85">
            <v>1.7666401112495009</v>
          </cell>
          <cell r="R85">
            <v>1.7650314840578432</v>
          </cell>
          <cell r="S85">
            <v>1.9643837022288153</v>
          </cell>
        </row>
        <row r="86">
          <cell r="D86" t="str">
            <v xml:space="preserve"> EMU</v>
          </cell>
          <cell r="E86" t="str">
            <v>-</v>
          </cell>
          <cell r="F86" t="str">
            <v>-</v>
          </cell>
          <cell r="G86" t="str">
            <v>-</v>
          </cell>
          <cell r="H86">
            <v>2.7812841393820094</v>
          </cell>
          <cell r="I86">
            <v>-1.0018608961286901</v>
          </cell>
          <cell r="J86">
            <v>-0.99559561833805788</v>
          </cell>
          <cell r="K86">
            <v>-5.7455380250478783</v>
          </cell>
          <cell r="L86">
            <v>-6.0501984745759074</v>
          </cell>
          <cell r="M86">
            <v>-2.2399065609162676</v>
          </cell>
          <cell r="N86">
            <v>0.41809069653109532</v>
          </cell>
          <cell r="O86">
            <v>0.9989066788985923</v>
          </cell>
          <cell r="P86">
            <v>1.1594555421503117</v>
          </cell>
          <cell r="Q86">
            <v>1.5840129530594282</v>
          </cell>
          <cell r="R86">
            <v>1.5851950131405204</v>
          </cell>
          <cell r="S86">
            <v>1.9417707876585553</v>
          </cell>
        </row>
        <row r="87">
          <cell r="D87" t="str">
            <v xml:space="preserve"> Japan</v>
          </cell>
          <cell r="E87" t="str">
            <v>-</v>
          </cell>
          <cell r="F87" t="str">
            <v>-</v>
          </cell>
          <cell r="G87" t="str">
            <v>-</v>
          </cell>
          <cell r="H87">
            <v>1.3604126198062403</v>
          </cell>
          <cell r="I87">
            <v>-4.5266868751005092</v>
          </cell>
          <cell r="J87">
            <v>-1.398026463870309</v>
          </cell>
          <cell r="K87">
            <v>-12.115575686607798</v>
          </cell>
          <cell r="L87">
            <v>-7.8315667948408532</v>
          </cell>
          <cell r="M87">
            <v>-2.9344790247501749</v>
          </cell>
          <cell r="N87">
            <v>0.45309270438180249</v>
          </cell>
          <cell r="O87">
            <v>1.2296337450941053</v>
          </cell>
          <cell r="P87">
            <v>1.0295339115972837</v>
          </cell>
          <cell r="Q87">
            <v>1.100241900737629</v>
          </cell>
          <cell r="R87">
            <v>1.1282924935333938</v>
          </cell>
          <cell r="S87">
            <v>1.2785036174033877</v>
          </cell>
        </row>
        <row r="88">
          <cell r="D88" t="str">
            <v xml:space="preserve"> Germany</v>
          </cell>
          <cell r="E88" t="str">
            <v>-</v>
          </cell>
          <cell r="F88" t="str">
            <v>-</v>
          </cell>
          <cell r="G88" t="str">
            <v>-</v>
          </cell>
          <cell r="H88">
            <v>6.2382510897195971</v>
          </cell>
          <cell r="I88">
            <v>-2.0007156468724503</v>
          </cell>
          <cell r="J88">
            <v>-2.1487954803322538</v>
          </cell>
          <cell r="K88">
            <v>-8.1677472427233937</v>
          </cell>
          <cell r="L88">
            <v>-7.3835812810793584</v>
          </cell>
          <cell r="M88">
            <v>-0.42092908250185701</v>
          </cell>
          <cell r="N88">
            <v>0.40174816623658671</v>
          </cell>
          <cell r="O88">
            <v>1.5990494672003024</v>
          </cell>
          <cell r="P88">
            <v>1.2942190932259621</v>
          </cell>
          <cell r="Q88">
            <v>1.4427743157986725</v>
          </cell>
          <cell r="R88">
            <v>1.617012135317438</v>
          </cell>
          <cell r="S88">
            <v>1.6224661193214871</v>
          </cell>
        </row>
        <row r="89">
          <cell r="D89" t="str">
            <v xml:space="preserve"> UK</v>
          </cell>
          <cell r="E89" t="str">
            <v>-</v>
          </cell>
          <cell r="F89" t="str">
            <v>-</v>
          </cell>
          <cell r="G89" t="str">
            <v>-</v>
          </cell>
          <cell r="H89">
            <v>1.6</v>
          </cell>
          <cell r="I89">
            <v>-0.1</v>
          </cell>
          <cell r="J89">
            <v>-2.8</v>
          </cell>
          <cell r="K89">
            <v>-6</v>
          </cell>
          <cell r="L89">
            <v>-3.6</v>
          </cell>
          <cell r="M89">
            <v>-2.5</v>
          </cell>
          <cell r="N89">
            <v>-1.1000000000000001</v>
          </cell>
          <cell r="O89">
            <v>0.3</v>
          </cell>
          <cell r="P89">
            <v>0.2</v>
          </cell>
          <cell r="Q89">
            <v>0.5</v>
          </cell>
          <cell r="R89">
            <v>0.9</v>
          </cell>
          <cell r="S89">
            <v>1</v>
          </cell>
        </row>
        <row r="90">
          <cell r="D90" t="str">
            <v xml:space="preserve"> Switzerland</v>
          </cell>
          <cell r="E90" t="str">
            <v>-</v>
          </cell>
          <cell r="F90" t="str">
            <v>-</v>
          </cell>
          <cell r="G90" t="str">
            <v>-</v>
          </cell>
          <cell r="H90">
            <v>0.52126426197476405</v>
          </cell>
          <cell r="I90">
            <v>0.46693766319789631</v>
          </cell>
          <cell r="J90">
            <v>-0.25115051115764686</v>
          </cell>
          <cell r="K90">
            <v>-1.2185673191451372</v>
          </cell>
          <cell r="L90">
            <v>-7.1762494778167252</v>
          </cell>
          <cell r="M90">
            <v>-1.6757049938113653</v>
          </cell>
          <cell r="N90">
            <v>-0.36918425740076088</v>
          </cell>
          <cell r="O90">
            <v>0.84750985281539215</v>
          </cell>
          <cell r="P90">
            <v>0.96983849762943919</v>
          </cell>
          <cell r="Q90">
            <v>1.4659586984366655</v>
          </cell>
          <cell r="R90">
            <v>1.5352311365220146</v>
          </cell>
          <cell r="S90">
            <v>1.5379574891690453</v>
          </cell>
        </row>
        <row r="91">
          <cell r="D91" t="str">
            <v xml:space="preserve"> Germany</v>
          </cell>
          <cell r="E91" t="str">
            <v>-</v>
          </cell>
          <cell r="F91" t="str">
            <v>-</v>
          </cell>
          <cell r="G91" t="str">
            <v>-</v>
          </cell>
          <cell r="H91">
            <v>5.4997639232364719</v>
          </cell>
          <cell r="I91">
            <v>1.1078481008322143</v>
          </cell>
          <cell r="J91">
            <v>2.0246136455768635</v>
          </cell>
          <cell r="K91">
            <v>-0.83684310464877854</v>
          </cell>
          <cell r="L91">
            <v>1.4022311414852169</v>
          </cell>
          <cell r="M91">
            <v>2.9182347925461869</v>
          </cell>
          <cell r="N91">
            <v>3.5482234323452246</v>
          </cell>
          <cell r="O91">
            <v>2.6808094905854034</v>
          </cell>
          <cell r="P91">
            <v>0.7598606210377028</v>
          </cell>
          <cell r="Q91">
            <v>0.79584128205777915</v>
          </cell>
          <cell r="R91">
            <v>0.8116689706331357</v>
          </cell>
          <cell r="S91">
            <v>1.2407593803489334</v>
          </cell>
        </row>
        <row r="92">
          <cell r="D92" t="str">
            <v>Inflation rate</v>
          </cell>
          <cell r="E92" t="str">
            <v>-</v>
          </cell>
          <cell r="F92" t="str">
            <v>-</v>
          </cell>
          <cell r="G92" t="str">
            <v>-</v>
          </cell>
          <cell r="H92">
            <v>1.6</v>
          </cell>
          <cell r="I92">
            <v>0.4</v>
          </cell>
          <cell r="J92">
            <v>2</v>
          </cell>
          <cell r="K92">
            <v>-1.1000000000000001</v>
          </cell>
          <cell r="L92">
            <v>0.6</v>
          </cell>
          <cell r="M92">
            <v>1.6</v>
          </cell>
          <cell r="N92">
            <v>2.2000000000000002</v>
          </cell>
          <cell r="O92">
            <v>-0.5</v>
          </cell>
          <cell r="P92">
            <v>0</v>
          </cell>
          <cell r="Q92">
            <v>0.5</v>
          </cell>
          <cell r="R92">
            <v>0.8</v>
          </cell>
          <cell r="S92">
            <v>0.8</v>
          </cell>
        </row>
        <row r="93">
          <cell r="D93" t="str">
            <v xml:space="preserve"> USA</v>
          </cell>
          <cell r="E93">
            <v>3.8</v>
          </cell>
          <cell r="F93">
            <v>-0.2</v>
          </cell>
          <cell r="G93">
            <v>2.7</v>
          </cell>
          <cell r="H93">
            <v>4.1976001134883312</v>
          </cell>
          <cell r="I93">
            <v>4.2687109138592083</v>
          </cell>
          <cell r="J93">
            <v>5.2340992234131578</v>
          </cell>
          <cell r="K93">
            <v>1.533615173819225</v>
          </cell>
          <cell r="L93">
            <v>-8.0512016800671216E-2</v>
          </cell>
          <cell r="M93">
            <v>-0.61620489130707057</v>
          </cell>
          <cell r="N93">
            <v>-1.4284860393732335</v>
          </cell>
          <cell r="O93">
            <v>1.4963048900798359</v>
          </cell>
          <cell r="P93">
            <v>2.6762107457881434</v>
          </cell>
          <cell r="Q93">
            <v>2.7302620067517269</v>
          </cell>
          <cell r="R93">
            <v>2.6788930357115381</v>
          </cell>
          <cell r="S93">
            <v>2.545842021789313</v>
          </cell>
        </row>
        <row r="94">
          <cell r="D94" t="str">
            <v xml:space="preserve"> EMU</v>
          </cell>
          <cell r="E94">
            <v>3.3</v>
          </cell>
          <cell r="F94">
            <v>0.7</v>
          </cell>
          <cell r="G94">
            <v>1.9</v>
          </cell>
          <cell r="H94">
            <v>3.3547050061524475</v>
          </cell>
          <cell r="I94">
            <v>3.6320076665069312</v>
          </cell>
          <cell r="J94">
            <v>3.8433300347942678</v>
          </cell>
          <cell r="K94">
            <v>2.2856242118537207</v>
          </cell>
          <cell r="L94">
            <v>0.9637151050054138</v>
          </cell>
          <cell r="M94">
            <v>0.32940644502381655</v>
          </cell>
          <cell r="N94">
            <v>0.34802596370075989</v>
          </cell>
          <cell r="O94">
            <v>1.0460626650543592</v>
          </cell>
          <cell r="P94">
            <v>1.8456600320253091</v>
          </cell>
          <cell r="Q94">
            <v>1.8967800914370558</v>
          </cell>
          <cell r="R94">
            <v>1.8178699943705245</v>
          </cell>
          <cell r="S94">
            <v>1.9014891453151606</v>
          </cell>
        </row>
        <row r="95">
          <cell r="D95" t="str">
            <v xml:space="preserve"> Japan</v>
          </cell>
          <cell r="E95">
            <v>1.4</v>
          </cell>
          <cell r="F95">
            <v>-0.4</v>
          </cell>
          <cell r="G95">
            <v>0.1</v>
          </cell>
          <cell r="H95">
            <v>1</v>
          </cell>
          <cell r="I95">
            <v>1.4</v>
          </cell>
          <cell r="J95">
            <v>2.2000000000000002</v>
          </cell>
          <cell r="K95">
            <v>1</v>
          </cell>
          <cell r="L95">
            <v>-0.2</v>
          </cell>
          <cell r="M95">
            <v>-0.5</v>
          </cell>
          <cell r="N95">
            <v>-0.6</v>
          </cell>
          <cell r="O95">
            <v>-0.3</v>
          </cell>
          <cell r="P95">
            <v>-0.1</v>
          </cell>
          <cell r="Q95">
            <v>0.1</v>
          </cell>
          <cell r="R95">
            <v>0.2</v>
          </cell>
          <cell r="S95">
            <v>0</v>
          </cell>
        </row>
        <row r="96">
          <cell r="D96" t="str">
            <v xml:space="preserve"> Germany</v>
          </cell>
          <cell r="E96">
            <v>2.7542033626901663</v>
          </cell>
          <cell r="F96">
            <v>0.7</v>
          </cell>
          <cell r="G96">
            <v>1.6</v>
          </cell>
          <cell r="H96">
            <v>3.0774214447683912</v>
          </cell>
          <cell r="I96">
            <v>3.0195952457436892</v>
          </cell>
          <cell r="J96">
            <v>3.2567049808429172</v>
          </cell>
          <cell r="K96">
            <v>1.6782773907536574</v>
          </cell>
          <cell r="L96">
            <v>0.88221244500314988</v>
          </cell>
          <cell r="M96">
            <v>0.54828519313998569</v>
          </cell>
          <cell r="N96">
            <v>0.20763785535360402</v>
          </cell>
          <cell r="O96">
            <v>1.0864694057801882</v>
          </cell>
          <cell r="P96">
            <v>1.4635838167319504</v>
          </cell>
          <cell r="Q96">
            <v>1.627444998664429</v>
          </cell>
          <cell r="R96">
            <v>1.5869477737586068</v>
          </cell>
          <cell r="S96">
            <v>1.7560316848977076</v>
          </cell>
        </row>
        <row r="97">
          <cell r="D97" t="str">
            <v xml:space="preserve"> UK</v>
          </cell>
          <cell r="E97">
            <v>3.6</v>
          </cell>
          <cell r="F97">
            <v>1.8</v>
          </cell>
          <cell r="G97">
            <v>2.2000000000000002</v>
          </cell>
          <cell r="H97">
            <v>2.4</v>
          </cell>
          <cell r="I97">
            <v>3.4</v>
          </cell>
          <cell r="J97">
            <v>4.8</v>
          </cell>
          <cell r="K97">
            <v>3.9</v>
          </cell>
          <cell r="L97">
            <v>3.1</v>
          </cell>
          <cell r="M97">
            <v>2</v>
          </cell>
          <cell r="N97">
            <v>0.7</v>
          </cell>
          <cell r="O97">
            <v>1.3</v>
          </cell>
          <cell r="P97">
            <v>2.1</v>
          </cell>
          <cell r="Q97">
            <v>2.1</v>
          </cell>
          <cell r="R97">
            <v>2.2000000000000002</v>
          </cell>
          <cell r="S97">
            <v>2.2999999999999998</v>
          </cell>
        </row>
        <row r="98">
          <cell r="D98" t="str">
            <v xml:space="preserve"> Switzerland</v>
          </cell>
          <cell r="E98">
            <v>2.4</v>
          </cell>
          <cell r="F98">
            <v>-0.4</v>
          </cell>
          <cell r="G98">
            <v>0.7</v>
          </cell>
          <cell r="H98">
            <v>2.4650233177881509</v>
          </cell>
          <cell r="I98">
            <v>2.6592252133946337</v>
          </cell>
          <cell r="J98">
            <v>2.9353562005277167</v>
          </cell>
          <cell r="K98">
            <v>1.6291951775822655</v>
          </cell>
          <cell r="L98">
            <v>9.7529258777617756E-2</v>
          </cell>
          <cell r="M98">
            <v>-0.61592537966101979</v>
          </cell>
          <cell r="N98">
            <v>-0.75765431686862783</v>
          </cell>
          <cell r="O98">
            <v>-0.23034644445808494</v>
          </cell>
          <cell r="P98">
            <v>0.66104921818002094</v>
          </cell>
          <cell r="Q98">
            <v>0.56279572123654198</v>
          </cell>
          <cell r="R98">
            <v>0.76401066459275135</v>
          </cell>
          <cell r="S98">
            <v>0.89816130755697721</v>
          </cell>
        </row>
      </sheetData>
      <sheetData sheetId="18"/>
      <sheetData sheetId="19" refreshError="1">
        <row r="4">
          <cell r="B4" t="str">
            <v>Deutschland - Konjunkturprognose</v>
          </cell>
        </row>
        <row r="6">
          <cell r="D6">
            <v>2007</v>
          </cell>
          <cell r="E6">
            <v>2008</v>
          </cell>
          <cell r="F6">
            <v>2009</v>
          </cell>
          <cell r="G6">
            <v>2010</v>
          </cell>
        </row>
        <row r="7">
          <cell r="D7">
            <v>2010</v>
          </cell>
          <cell r="E7">
            <v>2011</v>
          </cell>
          <cell r="F7">
            <v>2012</v>
          </cell>
          <cell r="G7">
            <v>2013</v>
          </cell>
        </row>
        <row r="8">
          <cell r="B8" t="str">
            <v>Bruttoinlandsprodukt</v>
          </cell>
          <cell r="D8">
            <v>2.4603373382962559</v>
          </cell>
          <cell r="E8">
            <v>1.2949067773285776</v>
          </cell>
          <cell r="F8">
            <v>-3.8488681494667389</v>
          </cell>
          <cell r="G8">
            <v>1.3797103089027161</v>
          </cell>
        </row>
        <row r="9">
          <cell r="C9" t="str">
            <v>Privater Verbrauch</v>
          </cell>
          <cell r="D9">
            <v>-0.36837237110785281</v>
          </cell>
          <cell r="E9">
            <v>-8.1452529139554031E-2</v>
          </cell>
          <cell r="F9">
            <v>-0.65452128367624596</v>
          </cell>
          <cell r="G9">
            <v>0.60647158834792947</v>
          </cell>
        </row>
        <row r="10">
          <cell r="B10" t="str">
            <v>BRUTTOINLANDSPRODUKT*</v>
          </cell>
          <cell r="C10" t="str">
            <v>Staatsverbrauch</v>
          </cell>
          <cell r="D10">
            <v>2.1803820263792062</v>
          </cell>
          <cell r="E10">
            <v>2.1241011171870383</v>
          </cell>
          <cell r="F10">
            <v>3.0438750621522672</v>
          </cell>
          <cell r="G10">
            <v>2.481637343438706</v>
          </cell>
        </row>
        <row r="11">
          <cell r="C11" t="str">
            <v>Investitionen</v>
          </cell>
          <cell r="D11">
            <v>4.3354688087553797</v>
          </cell>
          <cell r="E11">
            <v>4.228267353581117</v>
          </cell>
          <cell r="F11">
            <v>-5.3975162483936288</v>
          </cell>
          <cell r="G11">
            <v>1.9781042347604654</v>
          </cell>
        </row>
        <row r="12">
          <cell r="C12" t="str">
            <v>Ausfuhren</v>
          </cell>
          <cell r="D12">
            <v>7.4694081356171864</v>
          </cell>
          <cell r="E12">
            <v>2.6812563374213312</v>
          </cell>
          <cell r="F12">
            <v>-15.323124024080073</v>
          </cell>
          <cell r="G12">
            <v>3.5227652214562397</v>
          </cell>
        </row>
        <row r="13">
          <cell r="C13" t="str">
            <v>Einfuhren</v>
          </cell>
          <cell r="D13">
            <v>5.0251020196336356</v>
          </cell>
          <cell r="E13">
            <v>3.9893339736054116</v>
          </cell>
          <cell r="F13">
            <v>-10.641622467567657</v>
          </cell>
          <cell r="G13">
            <v>3.0388274843835887</v>
          </cell>
        </row>
        <row r="14">
          <cell r="C14" t="str">
            <v>Ausfuhren</v>
          </cell>
          <cell r="D14">
            <v>13.734113352115912</v>
          </cell>
          <cell r="E14">
            <v>8.1999999999999993</v>
          </cell>
          <cell r="F14">
            <v>4.8163164346008642</v>
          </cell>
          <cell r="G14">
            <v>6.5145391291893304</v>
          </cell>
        </row>
        <row r="15">
          <cell r="B15" t="str">
            <v>Andere Indikatoren</v>
          </cell>
          <cell r="C15" t="str">
            <v>Einfuhren</v>
          </cell>
          <cell r="D15">
            <v>11.708312283973285</v>
          </cell>
          <cell r="E15">
            <v>7.2</v>
          </cell>
          <cell r="F15">
            <v>5.4755373801901612</v>
          </cell>
          <cell r="G15">
            <v>7.4166863833503101</v>
          </cell>
        </row>
        <row r="16">
          <cell r="C16" t="str">
            <v>Inflationsrate (HVPI)</v>
          </cell>
          <cell r="D16">
            <v>2.2999999999999998</v>
          </cell>
          <cell r="E16">
            <v>2.7542033626901663</v>
          </cell>
          <cell r="F16">
            <v>0.7</v>
          </cell>
          <cell r="G16">
            <v>1.6</v>
          </cell>
        </row>
        <row r="17">
          <cell r="B17" t="str">
            <v>ANDERE INDIKATOREN</v>
          </cell>
          <cell r="C17" t="str">
            <v>Arbeitslosenquote</v>
          </cell>
          <cell r="D17">
            <v>9</v>
          </cell>
          <cell r="E17">
            <v>7.8</v>
          </cell>
          <cell r="F17">
            <v>8.6999999999999993</v>
          </cell>
          <cell r="G17">
            <v>10</v>
          </cell>
        </row>
        <row r="18">
          <cell r="C18" t="str">
            <v>Leistungsbilanzsaldo *</v>
          </cell>
          <cell r="D18">
            <v>7.6</v>
          </cell>
          <cell r="E18">
            <v>6.9</v>
          </cell>
          <cell r="F18">
            <v>3.8</v>
          </cell>
          <cell r="G18">
            <v>4.4000000000000004</v>
          </cell>
        </row>
        <row r="19">
          <cell r="C19" t="str">
            <v>Budgetsaldo *</v>
          </cell>
          <cell r="D19">
            <v>-0.2</v>
          </cell>
          <cell r="E19">
            <v>-0.1</v>
          </cell>
          <cell r="F19">
            <v>-3.9</v>
          </cell>
          <cell r="G19">
            <v>-4.2</v>
          </cell>
        </row>
        <row r="20">
          <cell r="C20" t="str">
            <v>Leistungsbilanzsaldo **</v>
          </cell>
          <cell r="D20">
            <v>5.7</v>
          </cell>
          <cell r="E20">
            <v>5.0999999999999996</v>
          </cell>
          <cell r="F20">
            <v>4.7</v>
          </cell>
          <cell r="G20">
            <v>4.3</v>
          </cell>
        </row>
        <row r="21">
          <cell r="B21" t="str">
            <v>Nachrichtlich: Consensus-Prognosen</v>
          </cell>
          <cell r="C21" t="str">
            <v>Budgetsaldo **</v>
          </cell>
          <cell r="D21">
            <v>-4.3</v>
          </cell>
          <cell r="E21">
            <v>-1</v>
          </cell>
          <cell r="F21">
            <v>-1.5</v>
          </cell>
          <cell r="G21">
            <v>-1</v>
          </cell>
        </row>
        <row r="22">
          <cell r="C22" t="str">
            <v>Umfrage vom 09.03.09</v>
          </cell>
        </row>
        <row r="23">
          <cell r="B23" t="str">
            <v>NACHRICHTLICH: CONSENSUS-PROGNOSEN</v>
          </cell>
          <cell r="C23" t="str">
            <v>BIP-Wachstum</v>
          </cell>
          <cell r="D23">
            <v>2.9</v>
          </cell>
          <cell r="E23">
            <v>1.3</v>
          </cell>
          <cell r="F23">
            <v>-3.2</v>
          </cell>
          <cell r="G23">
            <v>0.7</v>
          </cell>
        </row>
        <row r="24">
          <cell r="C24" t="str">
            <v>Inflationsrate</v>
          </cell>
          <cell r="D24">
            <v>1.6</v>
          </cell>
          <cell r="E24">
            <v>2.6</v>
          </cell>
          <cell r="F24">
            <v>0.5</v>
          </cell>
          <cell r="G24">
            <v>1.2</v>
          </cell>
        </row>
        <row r="25">
          <cell r="C25" t="str">
            <v>BIP-Wachstum</v>
          </cell>
          <cell r="E25">
            <v>3</v>
          </cell>
          <cell r="F25">
            <v>0.5</v>
          </cell>
        </row>
        <row r="26">
          <cell r="C26" t="str">
            <v>Inflationsrate</v>
          </cell>
          <cell r="E26">
            <v>2.2999999999999998</v>
          </cell>
          <cell r="F26">
            <v>1.8</v>
          </cell>
        </row>
        <row r="27">
          <cell r="B27" t="str">
            <v>*) in Prozent des BIP</v>
          </cell>
        </row>
        <row r="34">
          <cell r="B34" t="str">
            <v>Frankreich - Konjunkturprognose</v>
          </cell>
        </row>
        <row r="36">
          <cell r="B36" t="str">
            <v>FRANKREICH – KONJUNKTURPROGNOSE</v>
          </cell>
          <cell r="D36">
            <v>2007</v>
          </cell>
          <cell r="E36">
            <v>2008</v>
          </cell>
          <cell r="F36">
            <v>2009</v>
          </cell>
          <cell r="G36">
            <v>2010</v>
          </cell>
        </row>
        <row r="38">
          <cell r="B38" t="str">
            <v>Bruttoinlandsprodukt</v>
          </cell>
          <cell r="D38">
            <v>2.1</v>
          </cell>
          <cell r="E38">
            <v>0.7</v>
          </cell>
          <cell r="F38">
            <v>-2</v>
          </cell>
          <cell r="G38">
            <v>1</v>
          </cell>
        </row>
        <row r="39">
          <cell r="C39" t="str">
            <v>Privater Verbrauch</v>
          </cell>
          <cell r="D39">
            <v>2010</v>
          </cell>
          <cell r="E39">
            <v>2011</v>
          </cell>
          <cell r="F39">
            <v>2012</v>
          </cell>
          <cell r="G39">
            <v>2013</v>
          </cell>
        </row>
        <row r="40">
          <cell r="C40" t="str">
            <v>Staatsverbrauch</v>
          </cell>
          <cell r="D40">
            <v>1.3</v>
          </cell>
          <cell r="E40">
            <v>1.6</v>
          </cell>
          <cell r="F40">
            <v>1.6</v>
          </cell>
          <cell r="G40">
            <v>2.1</v>
          </cell>
        </row>
        <row r="41">
          <cell r="C41" t="str">
            <v>Investitionen</v>
          </cell>
          <cell r="D41">
            <v>4.9000000000000004</v>
          </cell>
          <cell r="E41">
            <v>0.4</v>
          </cell>
          <cell r="F41">
            <v>-4</v>
          </cell>
          <cell r="G41">
            <v>0.6</v>
          </cell>
        </row>
        <row r="42">
          <cell r="B42" t="str">
            <v>BRUTTOINLANDSPRODUKT*</v>
          </cell>
          <cell r="C42" t="str">
            <v>Ausfuhren</v>
          </cell>
          <cell r="D42">
            <v>3.2</v>
          </cell>
          <cell r="E42">
            <v>1.1000000000000001</v>
          </cell>
          <cell r="F42">
            <v>-7.4</v>
          </cell>
          <cell r="G42">
            <v>1.2</v>
          </cell>
        </row>
        <row r="43">
          <cell r="C43" t="str">
            <v>Einfuhren</v>
          </cell>
          <cell r="D43">
            <v>5.9</v>
          </cell>
          <cell r="E43">
            <v>2</v>
          </cell>
          <cell r="F43">
            <v>-3.5</v>
          </cell>
          <cell r="G43">
            <v>1.8</v>
          </cell>
        </row>
        <row r="44">
          <cell r="C44" t="str">
            <v>Staatsverbrauch</v>
          </cell>
          <cell r="D44">
            <v>1.2</v>
          </cell>
          <cell r="E44">
            <v>0.8</v>
          </cell>
          <cell r="F44">
            <v>0.7</v>
          </cell>
          <cell r="G44">
            <v>0.2</v>
          </cell>
        </row>
        <row r="45">
          <cell r="B45" t="str">
            <v>Andere Indikatoren</v>
          </cell>
          <cell r="C45" t="str">
            <v>Investitionen</v>
          </cell>
          <cell r="D45">
            <v>-1.4</v>
          </cell>
          <cell r="E45">
            <v>2.9</v>
          </cell>
          <cell r="F45">
            <v>1.8</v>
          </cell>
          <cell r="G45">
            <v>2.6</v>
          </cell>
        </row>
        <row r="46">
          <cell r="C46" t="str">
            <v>Inflationsrate (HVPI)</v>
          </cell>
          <cell r="D46">
            <v>1.6</v>
          </cell>
          <cell r="E46">
            <v>3.2</v>
          </cell>
          <cell r="F46">
            <v>0.5</v>
          </cell>
          <cell r="G46">
            <v>1.8</v>
          </cell>
        </row>
        <row r="47">
          <cell r="C47" t="str">
            <v>Arbeitslosenquote</v>
          </cell>
          <cell r="D47">
            <v>8.3000000000000007</v>
          </cell>
          <cell r="E47">
            <v>8.1</v>
          </cell>
          <cell r="F47">
            <v>8.8000000000000007</v>
          </cell>
          <cell r="G47">
            <v>9.3000000000000007</v>
          </cell>
        </row>
        <row r="48">
          <cell r="C48" t="str">
            <v>Leistungsbilanzsaldo *</v>
          </cell>
          <cell r="D48">
            <v>-1.2</v>
          </cell>
          <cell r="E48">
            <v>-2.4</v>
          </cell>
          <cell r="F48">
            <v>-3.5</v>
          </cell>
          <cell r="G48">
            <v>-2.7</v>
          </cell>
        </row>
        <row r="49">
          <cell r="B49" t="str">
            <v>ANDERE INDIKATOREN</v>
          </cell>
          <cell r="C49" t="str">
            <v>Budgetsaldo *</v>
          </cell>
          <cell r="D49">
            <v>-2.7</v>
          </cell>
          <cell r="E49">
            <v>-2.9</v>
          </cell>
          <cell r="F49">
            <v>-5</v>
          </cell>
          <cell r="G49">
            <v>-5.2</v>
          </cell>
        </row>
        <row r="50">
          <cell r="C50" t="str">
            <v>Inflationsrate (HVPI)*</v>
          </cell>
          <cell r="D50">
            <v>1.7355320375941119</v>
          </cell>
          <cell r="E50">
            <v>2.2000000000000002</v>
          </cell>
          <cell r="F50">
            <v>2.1</v>
          </cell>
          <cell r="G50">
            <v>2.2000000000000002</v>
          </cell>
        </row>
        <row r="51">
          <cell r="B51" t="str">
            <v>Nachrichtlich: Consensus-Prognosen</v>
          </cell>
          <cell r="C51" t="str">
            <v>Arbeitslosenquote</v>
          </cell>
          <cell r="D51">
            <v>9.8000000000000007</v>
          </cell>
          <cell r="E51">
            <v>9.8000000000000007</v>
          </cell>
          <cell r="F51">
            <v>9.6999999999999993</v>
          </cell>
          <cell r="G51">
            <v>9.6</v>
          </cell>
        </row>
        <row r="52">
          <cell r="C52" t="str">
            <v>Umfrage vom 09.03.09</v>
          </cell>
          <cell r="D52">
            <v>-1.8</v>
          </cell>
          <cell r="E52">
            <v>-2.2000000000000002</v>
          </cell>
          <cell r="F52">
            <v>-2.2999999999999998</v>
          </cell>
          <cell r="G52">
            <v>-2</v>
          </cell>
        </row>
        <row r="53">
          <cell r="C53" t="str">
            <v>BIP-Wachstum</v>
          </cell>
          <cell r="D53">
            <v>2.4</v>
          </cell>
          <cell r="E53">
            <v>0.7</v>
          </cell>
          <cell r="F53">
            <v>-2</v>
          </cell>
          <cell r="G53">
            <v>0.6</v>
          </cell>
        </row>
        <row r="54">
          <cell r="C54" t="str">
            <v>Inflationsrate</v>
          </cell>
          <cell r="D54">
            <v>1.7</v>
          </cell>
          <cell r="E54">
            <v>2.8</v>
          </cell>
          <cell r="F54">
            <v>0.4</v>
          </cell>
          <cell r="G54">
            <v>1.4</v>
          </cell>
        </row>
        <row r="55">
          <cell r="B55" t="str">
            <v>NACHRICHTLICH: CONSENSUS-PROGNOSEN</v>
          </cell>
        </row>
        <row r="56">
          <cell r="C56" t="str">
            <v>Umfrage vom 09.01.12</v>
          </cell>
        </row>
        <row r="57">
          <cell r="B57" t="str">
            <v>*) in Prozent des BIP</v>
          </cell>
          <cell r="C57" t="str">
            <v>BIP-Wachstum</v>
          </cell>
          <cell r="E57">
            <v>1.6</v>
          </cell>
          <cell r="F57">
            <v>0</v>
          </cell>
        </row>
        <row r="64">
          <cell r="B64" t="str">
            <v>Italien - Konjunkturprognose</v>
          </cell>
        </row>
        <row r="66">
          <cell r="D66">
            <v>2007</v>
          </cell>
          <cell r="E66">
            <v>2008</v>
          </cell>
          <cell r="F66">
            <v>2009</v>
          </cell>
          <cell r="G66">
            <v>2010</v>
          </cell>
        </row>
        <row r="68">
          <cell r="B68" t="str">
            <v>Bruttoinlandsprodukt</v>
          </cell>
          <cell r="D68">
            <v>1.4645151241982433</v>
          </cell>
          <cell r="E68">
            <v>-1.0430330601321458</v>
          </cell>
          <cell r="F68">
            <v>-3.6355034156631945</v>
          </cell>
          <cell r="G68">
            <v>0.94931158320309805</v>
          </cell>
        </row>
        <row r="69">
          <cell r="C69" t="str">
            <v>Privater Verbrauch</v>
          </cell>
          <cell r="D69">
            <v>1.1898919523399627</v>
          </cell>
          <cell r="E69">
            <v>-0.87390811177542105</v>
          </cell>
          <cell r="F69">
            <v>-1.1922958788328799</v>
          </cell>
          <cell r="G69">
            <v>1.1806193095010258</v>
          </cell>
        </row>
        <row r="70">
          <cell r="C70" t="str">
            <v>Staatsverbrauch</v>
          </cell>
          <cell r="D70">
            <v>1.0215155232613284</v>
          </cell>
          <cell r="E70">
            <v>0.64648965071651787</v>
          </cell>
          <cell r="F70">
            <v>1.617092980331222</v>
          </cell>
          <cell r="G70">
            <v>2.0648284310574354</v>
          </cell>
        </row>
        <row r="71">
          <cell r="C71" t="str">
            <v>Investitionen</v>
          </cell>
          <cell r="D71">
            <v>2010</v>
          </cell>
          <cell r="E71">
            <v>2011</v>
          </cell>
          <cell r="F71">
            <v>2012</v>
          </cell>
          <cell r="G71">
            <v>2013</v>
          </cell>
        </row>
        <row r="72">
          <cell r="C72" t="str">
            <v>Ausfuhren</v>
          </cell>
          <cell r="D72">
            <v>4.0139586634748241</v>
          </cell>
          <cell r="E72">
            <v>-3.7137284775009931</v>
          </cell>
          <cell r="F72">
            <v>-11.801977766550891</v>
          </cell>
          <cell r="G72">
            <v>2.5431162163721979</v>
          </cell>
        </row>
        <row r="73">
          <cell r="C73" t="str">
            <v>Einfuhren</v>
          </cell>
          <cell r="D73">
            <v>3.3246968026460877</v>
          </cell>
          <cell r="E73">
            <v>-4.4704451238055611</v>
          </cell>
          <cell r="F73">
            <v>-7.8589297109535323</v>
          </cell>
          <cell r="G73">
            <v>3.8549272854530443</v>
          </cell>
        </row>
        <row r="74">
          <cell r="B74" t="str">
            <v>BRUTTOINLANDSPRODUKT*</v>
          </cell>
          <cell r="D74">
            <v>1.2490043146366077</v>
          </cell>
          <cell r="E74">
            <v>0.83059460756595627</v>
          </cell>
          <cell r="F74">
            <v>-0.5</v>
          </cell>
          <cell r="G74">
            <v>0</v>
          </cell>
        </row>
        <row r="75">
          <cell r="B75" t="str">
            <v>Andere Indikatoren</v>
          </cell>
          <cell r="C75" t="str">
            <v>Privater Verbrauch</v>
          </cell>
          <cell r="D75">
            <v>0.96037548761084679</v>
          </cell>
          <cell r="E75">
            <v>0.8</v>
          </cell>
          <cell r="F75">
            <v>-0.9</v>
          </cell>
          <cell r="G75">
            <v>-0.1</v>
          </cell>
        </row>
        <row r="76">
          <cell r="C76" t="str">
            <v>Inflationsrate (HVPI)</v>
          </cell>
          <cell r="D76">
            <v>2</v>
          </cell>
          <cell r="E76">
            <v>3.4931193151728746</v>
          </cell>
          <cell r="F76">
            <v>0.8</v>
          </cell>
          <cell r="G76">
            <v>1.8252046209949284</v>
          </cell>
        </row>
        <row r="77">
          <cell r="C77" t="str">
            <v>Arbeitslosenquote</v>
          </cell>
          <cell r="D77">
            <v>6.2</v>
          </cell>
          <cell r="E77">
            <v>6.8</v>
          </cell>
          <cell r="F77">
            <v>7.9</v>
          </cell>
          <cell r="G77">
            <v>8.5</v>
          </cell>
        </row>
        <row r="78">
          <cell r="C78" t="str">
            <v>Leistungsbilanzsaldo *</v>
          </cell>
          <cell r="D78">
            <v>-2.4</v>
          </cell>
          <cell r="E78">
            <v>-3.1</v>
          </cell>
          <cell r="F78">
            <v>-3.5</v>
          </cell>
          <cell r="G78">
            <v>-3.8</v>
          </cell>
        </row>
        <row r="79">
          <cell r="C79" t="str">
            <v>Budgetsaldo *</v>
          </cell>
          <cell r="D79">
            <v>-1.5</v>
          </cell>
          <cell r="E79">
            <v>-2.5</v>
          </cell>
          <cell r="F79">
            <v>-4.4000000000000004</v>
          </cell>
          <cell r="G79">
            <v>-3.6</v>
          </cell>
        </row>
        <row r="81">
          <cell r="B81" t="str">
            <v>Nachrichtlich: Consensus-Prognosen</v>
          </cell>
        </row>
        <row r="82">
          <cell r="C82" t="str">
            <v>Umfrage vom 09.03.09</v>
          </cell>
          <cell r="D82">
            <v>1.6376498669738317</v>
          </cell>
          <cell r="E82">
            <v>2.9</v>
          </cell>
          <cell r="F82">
            <v>2.2000000000000002</v>
          </cell>
          <cell r="G82">
            <v>2.2999999999999998</v>
          </cell>
        </row>
        <row r="83">
          <cell r="C83" t="str">
            <v>BIP-Wachstum</v>
          </cell>
          <cell r="D83">
            <v>1.9</v>
          </cell>
          <cell r="E83">
            <v>-1</v>
          </cell>
          <cell r="F83">
            <v>-2.8</v>
          </cell>
          <cell r="G83">
            <v>0.3</v>
          </cell>
        </row>
        <row r="84">
          <cell r="C84" t="str">
            <v>Inflationsrate</v>
          </cell>
          <cell r="D84">
            <v>2.1</v>
          </cell>
          <cell r="E84">
            <v>3.3</v>
          </cell>
          <cell r="F84">
            <v>0.9</v>
          </cell>
          <cell r="G84">
            <v>1.6</v>
          </cell>
        </row>
        <row r="85">
          <cell r="C85" t="str">
            <v>Budgetsaldo **</v>
          </cell>
          <cell r="D85">
            <v>-4.5999999999999996</v>
          </cell>
          <cell r="E85">
            <v>-4.4000000000000004</v>
          </cell>
          <cell r="F85">
            <v>-2.5</v>
          </cell>
          <cell r="G85">
            <v>-1.5</v>
          </cell>
        </row>
        <row r="87">
          <cell r="B87" t="str">
            <v>*) in Prozent des BIP</v>
          </cell>
        </row>
        <row r="94">
          <cell r="B94" t="str">
            <v>Spanien - Konjunkturprognose</v>
          </cell>
        </row>
        <row r="96">
          <cell r="D96">
            <v>2007</v>
          </cell>
          <cell r="E96">
            <v>2008</v>
          </cell>
          <cell r="F96">
            <v>2009</v>
          </cell>
          <cell r="G96">
            <v>2010</v>
          </cell>
        </row>
        <row r="98">
          <cell r="B98" t="str">
            <v>Bruttoinlandsprodukt</v>
          </cell>
          <cell r="D98">
            <v>3.6619022226846454</v>
          </cell>
          <cell r="E98">
            <v>1.1585278641383212</v>
          </cell>
          <cell r="F98">
            <v>-2.604869584469057</v>
          </cell>
          <cell r="G98">
            <v>0.54124731986152597</v>
          </cell>
        </row>
        <row r="99">
          <cell r="C99" t="str">
            <v>Privater Verbrauch</v>
          </cell>
          <cell r="D99">
            <v>3.4582784195157359</v>
          </cell>
          <cell r="E99">
            <v>0.11531504528299763</v>
          </cell>
          <cell r="F99">
            <v>-2.7859910754021513</v>
          </cell>
          <cell r="G99">
            <v>0.26481073609193118</v>
          </cell>
        </row>
        <row r="100">
          <cell r="B100" t="str">
            <v>SPANIEN – KONJUNKTURPROGNOSE</v>
          </cell>
          <cell r="C100" t="str">
            <v>Staatsverbrauch</v>
          </cell>
          <cell r="D100">
            <v>4.8555912974300526</v>
          </cell>
          <cell r="E100">
            <v>5.2812487629804536</v>
          </cell>
          <cell r="F100">
            <v>8.0118420623202127</v>
          </cell>
          <cell r="G100">
            <v>7.3854987767007003</v>
          </cell>
        </row>
        <row r="101">
          <cell r="C101" t="str">
            <v>Investitionen</v>
          </cell>
          <cell r="D101">
            <v>5.3410919565777704</v>
          </cell>
          <cell r="E101">
            <v>-2.992374530001797</v>
          </cell>
          <cell r="F101">
            <v>-12.790952575854178</v>
          </cell>
          <cell r="G101">
            <v>-2.3961873831854774</v>
          </cell>
        </row>
        <row r="102">
          <cell r="C102" t="str">
            <v>Ausfuhren</v>
          </cell>
          <cell r="D102">
            <v>4.856021170285004</v>
          </cell>
          <cell r="E102">
            <v>0.65376297667621941</v>
          </cell>
          <cell r="F102">
            <v>-13.893489474943095</v>
          </cell>
          <cell r="G102">
            <v>2.5927536958089092</v>
          </cell>
        </row>
        <row r="103">
          <cell r="C103" t="str">
            <v>Einfuhren</v>
          </cell>
          <cell r="D103">
            <v>2010</v>
          </cell>
          <cell r="E103">
            <v>2011</v>
          </cell>
          <cell r="F103">
            <v>2012</v>
          </cell>
          <cell r="G103">
            <v>2013</v>
          </cell>
        </row>
        <row r="105">
          <cell r="B105" t="str">
            <v>Andere Indikatoren</v>
          </cell>
        </row>
        <row r="106">
          <cell r="B106" t="str">
            <v>BRUTTOINLANDSPRODUKT*</v>
          </cell>
          <cell r="C106" t="str">
            <v>Inflationsrate (HVPI)</v>
          </cell>
          <cell r="D106">
            <v>2.8</v>
          </cell>
          <cell r="E106">
            <v>4.0999999999999996</v>
          </cell>
          <cell r="F106">
            <v>0.5</v>
          </cell>
          <cell r="G106">
            <v>2.5</v>
          </cell>
        </row>
        <row r="107">
          <cell r="C107" t="str">
            <v>Arbeitslosenquote</v>
          </cell>
          <cell r="D107">
            <v>8.3000000000000007</v>
          </cell>
          <cell r="E107">
            <v>11.3</v>
          </cell>
          <cell r="F107">
            <v>16</v>
          </cell>
          <cell r="G107">
            <v>18</v>
          </cell>
        </row>
        <row r="108">
          <cell r="C108" t="str">
            <v>Leistungsbilanzsaldo *</v>
          </cell>
          <cell r="D108">
            <v>-10.1</v>
          </cell>
          <cell r="E108">
            <v>-9.6</v>
          </cell>
          <cell r="F108">
            <v>-7.6201507265813717</v>
          </cell>
          <cell r="G108">
            <v>-6.6676318857587002</v>
          </cell>
        </row>
        <row r="109">
          <cell r="C109" t="str">
            <v>Budgetsaldo *</v>
          </cell>
          <cell r="D109">
            <v>2.2000000000000002</v>
          </cell>
          <cell r="E109">
            <v>-1.5</v>
          </cell>
          <cell r="F109">
            <v>-6.5</v>
          </cell>
          <cell r="G109">
            <v>-5.5</v>
          </cell>
        </row>
        <row r="110">
          <cell r="C110" t="str">
            <v>Ausfuhren</v>
          </cell>
          <cell r="D110">
            <v>13.5</v>
          </cell>
          <cell r="E110">
            <v>9.3000000000000007</v>
          </cell>
          <cell r="F110">
            <v>4.9000000000000004</v>
          </cell>
          <cell r="G110">
            <v>3.5</v>
          </cell>
        </row>
        <row r="111">
          <cell r="B111" t="str">
            <v>Nachrichtlich: Consensus-Prognosen</v>
          </cell>
          <cell r="C111" t="str">
            <v>Einfuhren</v>
          </cell>
          <cell r="D111">
            <v>8.9</v>
          </cell>
          <cell r="E111">
            <v>2.2000000000000002</v>
          </cell>
          <cell r="F111">
            <v>3.2</v>
          </cell>
          <cell r="G111">
            <v>3.8</v>
          </cell>
        </row>
        <row r="112">
          <cell r="C112" t="str">
            <v>Umfrage vom 09.03.09</v>
          </cell>
        </row>
        <row r="113">
          <cell r="B113" t="str">
            <v>ANDERE INDIKATOREN</v>
          </cell>
          <cell r="C113" t="str">
            <v>BIP-Wachstum</v>
          </cell>
          <cell r="D113">
            <v>3.9</v>
          </cell>
          <cell r="E113">
            <v>1.2</v>
          </cell>
          <cell r="F113">
            <v>-2.5</v>
          </cell>
          <cell r="G113">
            <v>-0.1</v>
          </cell>
        </row>
        <row r="114">
          <cell r="C114" t="str">
            <v>Inflationsrate</v>
          </cell>
          <cell r="D114">
            <v>3.5</v>
          </cell>
          <cell r="E114">
            <v>4.0999999999999996</v>
          </cell>
          <cell r="F114">
            <v>0.6</v>
          </cell>
          <cell r="G114">
            <v>1.9</v>
          </cell>
        </row>
        <row r="115">
          <cell r="C115" t="str">
            <v>Arbeitslosenquote</v>
          </cell>
          <cell r="D115">
            <v>20.100000000000001</v>
          </cell>
          <cell r="E115">
            <v>21.5</v>
          </cell>
          <cell r="F115">
            <v>23.2</v>
          </cell>
          <cell r="G115">
            <v>23.4</v>
          </cell>
        </row>
        <row r="116">
          <cell r="C116" t="str">
            <v>Leistungsbilanzsaldo **</v>
          </cell>
          <cell r="D116">
            <v>-4.5999999999999996</v>
          </cell>
          <cell r="E116">
            <v>-4.7</v>
          </cell>
          <cell r="F116">
            <v>-4.7</v>
          </cell>
          <cell r="G116">
            <v>-4.8</v>
          </cell>
        </row>
        <row r="117">
          <cell r="B117" t="str">
            <v>*) in Prozent des BIP</v>
          </cell>
          <cell r="C117" t="str">
            <v>Budgetsaldo **</v>
          </cell>
          <cell r="D117">
            <v>-9.3000000000000007</v>
          </cell>
          <cell r="E117">
            <v>-7</v>
          </cell>
          <cell r="F117">
            <v>-4.4000000000000004</v>
          </cell>
          <cell r="G117">
            <v>-3</v>
          </cell>
        </row>
        <row r="124">
          <cell r="B124" t="str">
            <v>Großbritannien - Konjunkturprognose</v>
          </cell>
        </row>
        <row r="125">
          <cell r="B125" t="str">
            <v>*) in Prozent gegenüber Vorjahr   **) in Prozent des BIP</v>
          </cell>
        </row>
        <row r="126">
          <cell r="D126">
            <v>2007</v>
          </cell>
          <cell r="E126">
            <v>2008</v>
          </cell>
          <cell r="F126">
            <v>2009</v>
          </cell>
          <cell r="G126">
            <v>2010</v>
          </cell>
        </row>
        <row r="128">
          <cell r="B128" t="str">
            <v>Bruttoinlandsprodukt</v>
          </cell>
          <cell r="D128">
            <v>3</v>
          </cell>
          <cell r="E128">
            <v>0.7</v>
          </cell>
          <cell r="F128">
            <v>-3</v>
          </cell>
          <cell r="G128">
            <v>0</v>
          </cell>
        </row>
        <row r="129">
          <cell r="C129" t="str">
            <v>Privater Verbrauch</v>
          </cell>
          <cell r="D129">
            <v>3.1</v>
          </cell>
          <cell r="E129">
            <v>1.7</v>
          </cell>
          <cell r="F129">
            <v>-2.7</v>
          </cell>
          <cell r="G129">
            <v>-1.4</v>
          </cell>
        </row>
        <row r="130">
          <cell r="C130" t="str">
            <v>Staatsverbrauch</v>
          </cell>
          <cell r="D130">
            <v>1.7</v>
          </cell>
          <cell r="E130">
            <v>3.5</v>
          </cell>
          <cell r="F130">
            <v>3.5</v>
          </cell>
          <cell r="G130">
            <v>2</v>
          </cell>
        </row>
        <row r="131">
          <cell r="C131" t="str">
            <v>Investitionen</v>
          </cell>
          <cell r="D131">
            <v>7.2</v>
          </cell>
          <cell r="E131">
            <v>-4.3</v>
          </cell>
          <cell r="F131">
            <v>-7.4</v>
          </cell>
          <cell r="G131">
            <v>-0.6</v>
          </cell>
        </row>
        <row r="132">
          <cell r="B132" t="str">
            <v>GROSSBRITANNIEN – KONJUNKTURPROGNOSE</v>
          </cell>
          <cell r="C132" t="str">
            <v>Ausfuhren</v>
          </cell>
          <cell r="D132">
            <v>-4.2</v>
          </cell>
          <cell r="E132">
            <v>-0.1</v>
          </cell>
          <cell r="F132">
            <v>-8.9</v>
          </cell>
          <cell r="G132">
            <v>1</v>
          </cell>
        </row>
        <row r="133">
          <cell r="C133" t="str">
            <v>Einfuhren</v>
          </cell>
          <cell r="D133">
            <v>-1.6</v>
          </cell>
          <cell r="E133">
            <v>-0.5</v>
          </cell>
          <cell r="F133">
            <v>-7.9</v>
          </cell>
          <cell r="G133">
            <v>-0.1</v>
          </cell>
        </row>
        <row r="135">
          <cell r="B135" t="str">
            <v>Andere Indikatoren</v>
          </cell>
          <cell r="D135">
            <v>2010</v>
          </cell>
          <cell r="E135">
            <v>2011</v>
          </cell>
          <cell r="F135">
            <v>2012</v>
          </cell>
          <cell r="G135">
            <v>2013</v>
          </cell>
        </row>
        <row r="136">
          <cell r="C136" t="str">
            <v>Inflationsrate (HVPI)</v>
          </cell>
          <cell r="D136">
            <v>2.2999999999999998</v>
          </cell>
          <cell r="E136">
            <v>3.6</v>
          </cell>
          <cell r="F136">
            <v>1.8</v>
          </cell>
          <cell r="G136">
            <v>2.2000000000000002</v>
          </cell>
        </row>
        <row r="137">
          <cell r="C137" t="str">
            <v>Arbeitslosenquote</v>
          </cell>
          <cell r="D137">
            <v>5.4</v>
          </cell>
          <cell r="E137">
            <v>5.7</v>
          </cell>
          <cell r="F137">
            <v>7.5</v>
          </cell>
          <cell r="G137">
            <v>8.1</v>
          </cell>
        </row>
        <row r="138">
          <cell r="B138" t="str">
            <v>BRUTTOINLANDSPRODUKT*</v>
          </cell>
          <cell r="C138" t="str">
            <v>Leistungsbilanzsaldo *</v>
          </cell>
          <cell r="D138">
            <v>-2.8</v>
          </cell>
          <cell r="E138">
            <v>-1.9</v>
          </cell>
          <cell r="F138">
            <v>-1.8</v>
          </cell>
          <cell r="G138">
            <v>-1.8</v>
          </cell>
        </row>
        <row r="139">
          <cell r="C139" t="str">
            <v>Budgetsaldo *</v>
          </cell>
          <cell r="D139">
            <v>-2.8</v>
          </cell>
          <cell r="E139">
            <v>-4.3</v>
          </cell>
          <cell r="F139">
            <v>-9.5</v>
          </cell>
          <cell r="G139">
            <v>-8.5</v>
          </cell>
        </row>
        <row r="140">
          <cell r="C140" t="str">
            <v>Staatsverbrauch</v>
          </cell>
          <cell r="D140">
            <v>1.5</v>
          </cell>
          <cell r="E140">
            <v>2.1</v>
          </cell>
          <cell r="F140">
            <v>0.8</v>
          </cell>
          <cell r="G140">
            <v>0</v>
          </cell>
        </row>
        <row r="141">
          <cell r="B141" t="str">
            <v>Nachrichtlich: Consensus-Prognosen</v>
          </cell>
          <cell r="C141" t="str">
            <v>Investitionen</v>
          </cell>
          <cell r="D141">
            <v>2.6</v>
          </cell>
          <cell r="E141">
            <v>-1.6</v>
          </cell>
          <cell r="F141">
            <v>3.1</v>
          </cell>
          <cell r="G141">
            <v>0.2</v>
          </cell>
        </row>
        <row r="142">
          <cell r="C142" t="str">
            <v>Umfrage vom 09.03.09</v>
          </cell>
          <cell r="D142">
            <v>6.2</v>
          </cell>
          <cell r="E142">
            <v>3.9</v>
          </cell>
          <cell r="F142">
            <v>1.9</v>
          </cell>
          <cell r="G142">
            <v>4</v>
          </cell>
        </row>
        <row r="143">
          <cell r="C143" t="str">
            <v>BIP-Wachstum</v>
          </cell>
          <cell r="D143">
            <v>2.9</v>
          </cell>
          <cell r="E143">
            <v>0.7</v>
          </cell>
          <cell r="F143">
            <v>-3</v>
          </cell>
          <cell r="G143">
            <v>0.5</v>
          </cell>
        </row>
        <row r="144">
          <cell r="C144" t="str">
            <v>Inflationsrate</v>
          </cell>
          <cell r="D144">
            <v>2.2999999999999998</v>
          </cell>
          <cell r="E144">
            <v>3.6</v>
          </cell>
          <cell r="F144">
            <v>1</v>
          </cell>
          <cell r="G144">
            <v>1.8</v>
          </cell>
        </row>
        <row r="145">
          <cell r="B145" t="str">
            <v>ANDERE INDIKATOREN</v>
          </cell>
        </row>
        <row r="146">
          <cell r="C146" t="str">
            <v>Inflationsrate (HVPI)*</v>
          </cell>
          <cell r="D146">
            <v>3.3</v>
          </cell>
          <cell r="E146">
            <v>4.5</v>
          </cell>
          <cell r="F146">
            <v>2.4</v>
          </cell>
          <cell r="G146">
            <v>2.2999999999999998</v>
          </cell>
        </row>
        <row r="147">
          <cell r="B147" t="str">
            <v>*) in Prozent des BIP</v>
          </cell>
          <cell r="C147" t="str">
            <v>Arbeitslosenquote</v>
          </cell>
          <cell r="D147">
            <v>7.9</v>
          </cell>
          <cell r="E147">
            <v>8.1</v>
          </cell>
          <cell r="F147">
            <v>8.1</v>
          </cell>
          <cell r="G147">
            <v>8</v>
          </cell>
        </row>
        <row r="154">
          <cell r="B154" t="str">
            <v>Schweiz - Konjunkturprognose</v>
          </cell>
          <cell r="C154" t="str">
            <v>Inflationsrate</v>
          </cell>
          <cell r="E154">
            <v>4.4000000000000004</v>
          </cell>
          <cell r="F154">
            <v>2.7</v>
          </cell>
        </row>
        <row r="156">
          <cell r="D156">
            <v>2007</v>
          </cell>
          <cell r="E156">
            <v>2008</v>
          </cell>
          <cell r="F156">
            <v>2009</v>
          </cell>
          <cell r="G156">
            <v>2010</v>
          </cell>
        </row>
        <row r="157">
          <cell r="B157" t="str">
            <v>*) in Prozent gegenüber Vorjahr   **) in Prozent des BIP</v>
          </cell>
        </row>
        <row r="158">
          <cell r="B158" t="str">
            <v>Bruttoinlandsprodukt</v>
          </cell>
          <cell r="D158">
            <v>3.3259622327499683</v>
          </cell>
          <cell r="E158">
            <v>1.6322572929694967</v>
          </cell>
          <cell r="F158">
            <v>-2.3754782244474915</v>
          </cell>
          <cell r="G158">
            <v>0.81034665397337058</v>
          </cell>
        </row>
        <row r="159">
          <cell r="C159" t="str">
            <v>Privater Verbrauch</v>
          </cell>
          <cell r="D159">
            <v>2.1226461339792113</v>
          </cell>
          <cell r="E159">
            <v>1.7265884419623845</v>
          </cell>
          <cell r="F159">
            <v>0.31194918747614597</v>
          </cell>
          <cell r="G159">
            <v>0.82784873035230966</v>
          </cell>
        </row>
        <row r="160">
          <cell r="C160" t="str">
            <v>Staatsverbrauch</v>
          </cell>
          <cell r="D160">
            <v>-1.0991998754137144</v>
          </cell>
          <cell r="E160">
            <v>1.987193108716756E-2</v>
          </cell>
          <cell r="F160">
            <v>3.7611544798018537</v>
          </cell>
          <cell r="G160">
            <v>1.731453770584257</v>
          </cell>
        </row>
        <row r="161">
          <cell r="C161" t="str">
            <v>Investitionen</v>
          </cell>
          <cell r="D161">
            <v>5.3720042965236914</v>
          </cell>
          <cell r="E161">
            <v>-1.6899742216178293</v>
          </cell>
          <cell r="F161">
            <v>-6.8244994154444178</v>
          </cell>
          <cell r="G161">
            <v>0.52341111770934923</v>
          </cell>
        </row>
        <row r="162">
          <cell r="C162" t="str">
            <v>Ausfuhren</v>
          </cell>
          <cell r="D162">
            <v>9.4190391930794917</v>
          </cell>
          <cell r="E162">
            <v>2.345079469641731</v>
          </cell>
          <cell r="F162">
            <v>-11.685765310678576</v>
          </cell>
          <cell r="G162">
            <v>2.4146470306420253</v>
          </cell>
        </row>
        <row r="163">
          <cell r="C163" t="str">
            <v>Einfuhren</v>
          </cell>
          <cell r="D163">
            <v>5.9141878045813279</v>
          </cell>
          <cell r="E163">
            <v>-0.21345224144142527</v>
          </cell>
          <cell r="F163">
            <v>-8.8407614292947976</v>
          </cell>
          <cell r="G163">
            <v>2.8493697013133312</v>
          </cell>
        </row>
        <row r="164">
          <cell r="B164" t="str">
            <v>SCHWEIZ – KONJUNKTURPROGNOSE</v>
          </cell>
        </row>
        <row r="165">
          <cell r="B165" t="str">
            <v>Andere Indikatoren</v>
          </cell>
        </row>
        <row r="166">
          <cell r="C166" t="str">
            <v>Inflationsrate</v>
          </cell>
          <cell r="D166">
            <v>0.7</v>
          </cell>
          <cell r="E166">
            <v>2.4</v>
          </cell>
          <cell r="F166">
            <v>-0.4</v>
          </cell>
          <cell r="G166">
            <v>0.7</v>
          </cell>
        </row>
        <row r="167">
          <cell r="C167" t="str">
            <v>Arbeitslosenquote</v>
          </cell>
          <cell r="D167">
            <v>2010</v>
          </cell>
          <cell r="E167">
            <v>2011</v>
          </cell>
          <cell r="F167">
            <v>2012</v>
          </cell>
          <cell r="G167">
            <v>2013</v>
          </cell>
        </row>
        <row r="168">
          <cell r="C168" t="str">
            <v>Leistungsbilanzsaldo *</v>
          </cell>
          <cell r="D168">
            <v>15.8</v>
          </cell>
          <cell r="E168">
            <v>15</v>
          </cell>
          <cell r="F168">
            <v>14</v>
          </cell>
          <cell r="G168">
            <v>14.5</v>
          </cell>
        </row>
        <row r="169">
          <cell r="C169" t="str">
            <v>Budgetsaldo *</v>
          </cell>
          <cell r="D169">
            <v>-0.1</v>
          </cell>
          <cell r="E169">
            <v>-0.9</v>
          </cell>
          <cell r="F169">
            <v>-3</v>
          </cell>
          <cell r="G169">
            <v>-2.2000000000000002</v>
          </cell>
        </row>
        <row r="170">
          <cell r="B170" t="str">
            <v>BRUTTOINLANDSPRODUKT*</v>
          </cell>
          <cell r="D170">
            <v>2.7140447254496269</v>
          </cell>
          <cell r="E170">
            <v>1.8033582348498056</v>
          </cell>
          <cell r="F170">
            <v>1.050254102987247</v>
          </cell>
          <cell r="G170">
            <v>1.5939896065803483</v>
          </cell>
        </row>
        <row r="171">
          <cell r="B171" t="str">
            <v>Nachrichtlich: Consensus-Prognosen</v>
          </cell>
          <cell r="C171" t="str">
            <v>Privater Verbrauch</v>
          </cell>
          <cell r="D171">
            <v>1.7152660794982788</v>
          </cell>
          <cell r="E171">
            <v>0.9113641281618845</v>
          </cell>
          <cell r="F171">
            <v>0.96073001799199531</v>
          </cell>
          <cell r="G171">
            <v>1.2054108080999937</v>
          </cell>
        </row>
        <row r="172">
          <cell r="C172" t="str">
            <v>Umfrage vom 09.03.09</v>
          </cell>
          <cell r="D172">
            <v>0.82043676858578607</v>
          </cell>
          <cell r="E172">
            <v>1.5634847031125165</v>
          </cell>
          <cell r="F172">
            <v>1.5655209059902031</v>
          </cell>
          <cell r="G172">
            <v>0.80240320160001044</v>
          </cell>
        </row>
        <row r="173">
          <cell r="C173" t="str">
            <v>BIP-Wachstum</v>
          </cell>
          <cell r="D173">
            <v>3.2</v>
          </cell>
          <cell r="E173">
            <v>1.6</v>
          </cell>
          <cell r="F173">
            <v>-1.6</v>
          </cell>
          <cell r="G173">
            <v>0.6</v>
          </cell>
        </row>
        <row r="174">
          <cell r="C174" t="str">
            <v>Inflationsrate</v>
          </cell>
          <cell r="D174">
            <v>1.1000000000000001</v>
          </cell>
          <cell r="E174">
            <v>2.4</v>
          </cell>
          <cell r="F174">
            <v>0</v>
          </cell>
          <cell r="G174">
            <v>0.8</v>
          </cell>
        </row>
        <row r="175">
          <cell r="C175" t="str">
            <v>Einfuhren</v>
          </cell>
          <cell r="D175">
            <v>7.3228916362763963</v>
          </cell>
          <cell r="E175">
            <v>2.3927502069936324</v>
          </cell>
          <cell r="F175">
            <v>2.4738789091402147</v>
          </cell>
          <cell r="G175">
            <v>4.6241596928455531</v>
          </cell>
        </row>
        <row r="177">
          <cell r="B177" t="str">
            <v>*) in Prozent des BIP</v>
          </cell>
        </row>
        <row r="184">
          <cell r="B184" t="str">
            <v>USA - Konjunkturprognose</v>
          </cell>
          <cell r="C184" t="str">
            <v>Umfrage vom 09.01.12</v>
          </cell>
        </row>
        <row r="185">
          <cell r="C185" t="str">
            <v>BIP-Wachstum</v>
          </cell>
          <cell r="E185">
            <v>1.7</v>
          </cell>
          <cell r="F185">
            <v>0.2</v>
          </cell>
        </row>
        <row r="186">
          <cell r="C186" t="str">
            <v>Inflationsrate</v>
          </cell>
          <cell r="D186">
            <v>2007</v>
          </cell>
          <cell r="E186">
            <v>2008</v>
          </cell>
          <cell r="F186">
            <v>2009</v>
          </cell>
          <cell r="G186">
            <v>2010</v>
          </cell>
        </row>
        <row r="188">
          <cell r="B188" t="str">
            <v>Bruttoinlandsprodukt</v>
          </cell>
          <cell r="D188">
            <v>2.027689549463787</v>
          </cell>
          <cell r="E188">
            <v>1.1113859023421071</v>
          </cell>
          <cell r="F188">
            <v>-2.1460452330808977</v>
          </cell>
          <cell r="G188">
            <v>1.4024600465342303</v>
          </cell>
        </row>
        <row r="189">
          <cell r="B189" t="str">
            <v>*) in Prozent gegenüber Vorjahr   **) in Prozent des BIP</v>
          </cell>
          <cell r="C189" t="str">
            <v>Privater Verbrauch</v>
          </cell>
          <cell r="D189">
            <v>2.7883558508766697</v>
          </cell>
          <cell r="E189">
            <v>0.23416295075611515</v>
          </cell>
          <cell r="F189">
            <v>-2.6416932357571881</v>
          </cell>
          <cell r="G189">
            <v>0.83943973636769442</v>
          </cell>
        </row>
        <row r="190">
          <cell r="C190" t="str">
            <v>Staatsverbrauch</v>
          </cell>
          <cell r="D190">
            <v>1.8781231145283783</v>
          </cell>
          <cell r="E190">
            <v>2.7986576162057872</v>
          </cell>
          <cell r="F190">
            <v>4.9893272459632811</v>
          </cell>
          <cell r="G190">
            <v>3.4545013067526469</v>
          </cell>
        </row>
        <row r="191">
          <cell r="C191" t="str">
            <v>Investitionen</v>
          </cell>
          <cell r="D191">
            <v>-2.0937345387487198</v>
          </cell>
          <cell r="E191">
            <v>-3.4478006201906624</v>
          </cell>
          <cell r="F191">
            <v>-8.397302677960198</v>
          </cell>
          <cell r="G191">
            <v>1.7030690189245234</v>
          </cell>
        </row>
        <row r="192">
          <cell r="C192" t="str">
            <v>Ausfuhren</v>
          </cell>
          <cell r="D192">
            <v>8.4477316804198495</v>
          </cell>
          <cell r="E192">
            <v>6.1819520662026122</v>
          </cell>
          <cell r="F192">
            <v>-5.5438042498469571</v>
          </cell>
          <cell r="G192">
            <v>2.4760966987043957</v>
          </cell>
        </row>
        <row r="193">
          <cell r="C193" t="str">
            <v>Einfuhren</v>
          </cell>
          <cell r="D193">
            <v>2.1703940637909369</v>
          </cell>
          <cell r="E193">
            <v>-3.4551377111930748</v>
          </cell>
          <cell r="F193">
            <v>-7.6775467198265801</v>
          </cell>
          <cell r="G193">
            <v>2.1203908815373325</v>
          </cell>
        </row>
        <row r="195">
          <cell r="B195" t="str">
            <v>Andere Indikatoren</v>
          </cell>
        </row>
        <row r="196">
          <cell r="B196" t="str">
            <v>USA – KONJUNKTURPROGNOSE</v>
          </cell>
          <cell r="C196" t="str">
            <v>Inflationsrate</v>
          </cell>
          <cell r="D196">
            <v>2.9</v>
          </cell>
          <cell r="E196">
            <v>3.8</v>
          </cell>
          <cell r="F196">
            <v>-0.2</v>
          </cell>
          <cell r="G196">
            <v>2.7</v>
          </cell>
        </row>
        <row r="197">
          <cell r="C197" t="str">
            <v>Arbeitslosenquote</v>
          </cell>
          <cell r="D197">
            <v>4.5999999999999996</v>
          </cell>
          <cell r="E197">
            <v>5.8</v>
          </cell>
          <cell r="F197">
            <v>9.1999999999999993</v>
          </cell>
          <cell r="G197">
            <v>9.6</v>
          </cell>
        </row>
        <row r="198">
          <cell r="C198" t="str">
            <v>Leistungsbilanzsaldo *</v>
          </cell>
          <cell r="D198">
            <v>-5.3</v>
          </cell>
          <cell r="E198">
            <v>-4.7</v>
          </cell>
          <cell r="F198">
            <v>-3.6</v>
          </cell>
          <cell r="G198">
            <v>-3.5</v>
          </cell>
        </row>
        <row r="199">
          <cell r="C199" t="str">
            <v>Budgetsaldo *</v>
          </cell>
          <cell r="D199">
            <v>2010</v>
          </cell>
          <cell r="E199">
            <v>2011</v>
          </cell>
          <cell r="F199">
            <v>2012</v>
          </cell>
          <cell r="G199">
            <v>2013</v>
          </cell>
        </row>
        <row r="201">
          <cell r="B201" t="str">
            <v>Nachrichtlich: Consensus-Prognosen</v>
          </cell>
        </row>
        <row r="202">
          <cell r="B202" t="str">
            <v>BRUTTOINLANDSPRODUKT*</v>
          </cell>
          <cell r="C202" t="str">
            <v>Umfrage vom 09.03.09</v>
          </cell>
          <cell r="D202">
            <v>3.0295694956949575</v>
          </cell>
          <cell r="E202">
            <v>1.7</v>
          </cell>
          <cell r="F202">
            <v>2</v>
          </cell>
          <cell r="G202">
            <v>2</v>
          </cell>
        </row>
        <row r="203">
          <cell r="C203" t="str">
            <v>BIP-Wachstum</v>
          </cell>
          <cell r="D203">
            <v>2.9</v>
          </cell>
          <cell r="E203">
            <v>1.1000000000000001</v>
          </cell>
          <cell r="F203">
            <v>-2.8</v>
          </cell>
          <cell r="G203">
            <v>1.7</v>
          </cell>
        </row>
        <row r="204">
          <cell r="C204" t="str">
            <v>Inflationsrate</v>
          </cell>
          <cell r="D204">
            <v>3.2</v>
          </cell>
          <cell r="E204">
            <v>3.8</v>
          </cell>
          <cell r="F204">
            <v>-0.9</v>
          </cell>
          <cell r="G204">
            <v>1.5</v>
          </cell>
        </row>
        <row r="205">
          <cell r="C205" t="str">
            <v>Investitionen</v>
          </cell>
          <cell r="D205">
            <v>2.0913222988618543</v>
          </cell>
          <cell r="E205">
            <v>4.1552094083763365</v>
          </cell>
          <cell r="F205">
            <v>5.6605900915063501</v>
          </cell>
          <cell r="G205">
            <v>5.3081023212234868</v>
          </cell>
        </row>
        <row r="206">
          <cell r="C206" t="str">
            <v>Ausfuhren</v>
          </cell>
          <cell r="D206">
            <v>11.323438362811856</v>
          </cell>
          <cell r="E206">
            <v>6.6575156325156257</v>
          </cell>
          <cell r="F206">
            <v>5.5149308316063212</v>
          </cell>
          <cell r="G206">
            <v>8.5732028845167747</v>
          </cell>
        </row>
        <row r="207">
          <cell r="B207" t="str">
            <v>*) in Prozent des BIP</v>
          </cell>
          <cell r="C207" t="str">
            <v>Einfuhren</v>
          </cell>
          <cell r="D207">
            <v>12.527997409396335</v>
          </cell>
          <cell r="E207">
            <v>4.8874596817707783</v>
          </cell>
          <cell r="F207">
            <v>4.9729227016293294</v>
          </cell>
          <cell r="G207">
            <v>7.3361186012524229</v>
          </cell>
        </row>
        <row r="214">
          <cell r="B214" t="str">
            <v>Japan - Konjunkturprognose</v>
          </cell>
        </row>
        <row r="215">
          <cell r="B215" t="str">
            <v>NACHRICHTLICH: CONSENSUS-PROGNOSEN</v>
          </cell>
        </row>
        <row r="216">
          <cell r="C216" t="str">
            <v>Umfrage vom 09.01.12</v>
          </cell>
          <cell r="D216">
            <v>2007</v>
          </cell>
          <cell r="E216">
            <v>2008</v>
          </cell>
          <cell r="F216">
            <v>2009</v>
          </cell>
          <cell r="G216">
            <v>2010</v>
          </cell>
        </row>
        <row r="217">
          <cell r="C217" t="str">
            <v>BIP-Wachstum</v>
          </cell>
          <cell r="E217">
            <v>1.8</v>
          </cell>
          <cell r="F217">
            <v>2.2000000000000002</v>
          </cell>
        </row>
        <row r="218">
          <cell r="B218" t="str">
            <v>Bruttoinlandsprodukt</v>
          </cell>
          <cell r="C218" t="str">
            <v>Inflationsrate</v>
          </cell>
          <cell r="D218">
            <v>2.3577945693686075</v>
          </cell>
          <cell r="E218">
            <v>-0.74361233919537995</v>
          </cell>
          <cell r="F218">
            <v>-5.2</v>
          </cell>
          <cell r="G218">
            <v>0.8</v>
          </cell>
        </row>
        <row r="219">
          <cell r="C219" t="str">
            <v>Privater Verbrauch</v>
          </cell>
          <cell r="D219">
            <v>0.65673450611093642</v>
          </cell>
          <cell r="E219">
            <v>0.54433647574472843</v>
          </cell>
          <cell r="F219">
            <v>-0.9</v>
          </cell>
          <cell r="G219">
            <v>0.4</v>
          </cell>
        </row>
        <row r="220">
          <cell r="C220" t="str">
            <v>Staatsverbrauch</v>
          </cell>
          <cell r="D220">
            <v>1.993515979529235</v>
          </cell>
          <cell r="E220">
            <v>0.9</v>
          </cell>
          <cell r="F220">
            <v>3.6</v>
          </cell>
          <cell r="G220">
            <v>2.1</v>
          </cell>
        </row>
        <row r="221">
          <cell r="B221" t="str">
            <v>*) in Prozent gegenüber Vorjahr   **) in Prozent des BIP</v>
          </cell>
          <cell r="C221" t="str">
            <v>Investitionen</v>
          </cell>
          <cell r="D221">
            <v>1.2001417552969116</v>
          </cell>
          <cell r="E221">
            <v>-4.7</v>
          </cell>
          <cell r="F221">
            <v>-8.4</v>
          </cell>
          <cell r="G221">
            <v>0.7</v>
          </cell>
        </row>
        <row r="222">
          <cell r="C222" t="str">
            <v>Ausfuhren</v>
          </cell>
          <cell r="D222">
            <v>8.407256790071429</v>
          </cell>
          <cell r="E222">
            <v>1.8688981549975665</v>
          </cell>
          <cell r="F222">
            <v>-20.399999999999999</v>
          </cell>
          <cell r="G222">
            <v>1.6</v>
          </cell>
        </row>
        <row r="223">
          <cell r="C223" t="str">
            <v>Einfuhren</v>
          </cell>
          <cell r="D223">
            <v>1.4904290910537696</v>
          </cell>
          <cell r="E223">
            <v>1.0921767085067557</v>
          </cell>
          <cell r="F223">
            <v>2.5</v>
          </cell>
          <cell r="G223">
            <v>1.7509764221271098</v>
          </cell>
        </row>
        <row r="225">
          <cell r="B225" t="str">
            <v>Andere Indikatoren</v>
          </cell>
        </row>
        <row r="226">
          <cell r="C226" t="str">
            <v>Inflationsrate</v>
          </cell>
          <cell r="D226">
            <v>0</v>
          </cell>
          <cell r="E226">
            <v>1.4</v>
          </cell>
          <cell r="F226">
            <v>-0.4</v>
          </cell>
          <cell r="G226">
            <v>0.1</v>
          </cell>
        </row>
        <row r="227">
          <cell r="C227" t="str">
            <v>Arbeitslosenquote</v>
          </cell>
          <cell r="D227">
            <v>3.9</v>
          </cell>
          <cell r="E227">
            <v>4</v>
          </cell>
          <cell r="F227">
            <v>5</v>
          </cell>
          <cell r="G227">
            <v>5</v>
          </cell>
        </row>
        <row r="228">
          <cell r="B228" t="str">
            <v>JAPAN – KONJUNKTURPROGNOSE</v>
          </cell>
          <cell r="C228" t="str">
            <v>Leistungsbilanzsaldo *</v>
          </cell>
          <cell r="D228">
            <v>4.9000000000000004</v>
          </cell>
          <cell r="E228">
            <v>3.2</v>
          </cell>
          <cell r="F228">
            <v>1.8</v>
          </cell>
          <cell r="G228">
            <v>2.5</v>
          </cell>
        </row>
        <row r="229">
          <cell r="C229" t="str">
            <v>Budgetsaldo *</v>
          </cell>
          <cell r="D229">
            <v>-2.4</v>
          </cell>
          <cell r="E229">
            <v>-3.7</v>
          </cell>
          <cell r="F229">
            <v>-5</v>
          </cell>
          <cell r="G229">
            <v>-3.3</v>
          </cell>
        </row>
        <row r="231">
          <cell r="B231" t="str">
            <v>Nachrichtlich: Consensus-Prognosen</v>
          </cell>
          <cell r="D231">
            <v>2010</v>
          </cell>
          <cell r="E231">
            <v>2011</v>
          </cell>
          <cell r="F231">
            <v>2012</v>
          </cell>
          <cell r="G231">
            <v>2013</v>
          </cell>
        </row>
        <row r="232">
          <cell r="C232" t="str">
            <v>Umfrage vom 09.03.09</v>
          </cell>
        </row>
        <row r="233">
          <cell r="C233" t="str">
            <v>BIP-Wachstum</v>
          </cell>
          <cell r="D233">
            <v>2.4</v>
          </cell>
          <cell r="E233">
            <v>-0.7</v>
          </cell>
          <cell r="F233">
            <v>-5.8</v>
          </cell>
          <cell r="G233">
            <v>0.7</v>
          </cell>
        </row>
        <row r="234">
          <cell r="B234" t="str">
            <v>BRUTTOINLANDSPRODUKT*</v>
          </cell>
          <cell r="C234" t="str">
            <v>Inflationsrate</v>
          </cell>
          <cell r="D234">
            <v>0.2</v>
          </cell>
          <cell r="E234">
            <v>1.4</v>
          </cell>
          <cell r="F234">
            <v>-1.1000000000000001</v>
          </cell>
          <cell r="G234">
            <v>-0.4</v>
          </cell>
        </row>
        <row r="235">
          <cell r="C235" t="str">
            <v>Privater Verbrauch</v>
          </cell>
          <cell r="D235">
            <v>2.6351462530641019</v>
          </cell>
          <cell r="E235">
            <v>-7.4327200360670531E-2</v>
          </cell>
          <cell r="F235">
            <v>1.6208180175476201</v>
          </cell>
          <cell r="G235">
            <v>1.5266736642422956</v>
          </cell>
        </row>
        <row r="236">
          <cell r="C236" t="str">
            <v>Staatsverbrauch</v>
          </cell>
          <cell r="D236">
            <v>2.1063953232640813</v>
          </cell>
          <cell r="E236">
            <v>2.0686854016597493</v>
          </cell>
          <cell r="F236">
            <v>2.1356082688561031</v>
          </cell>
          <cell r="G236">
            <v>1.5979067852711637</v>
          </cell>
        </row>
        <row r="237">
          <cell r="B237" t="str">
            <v>*) in Prozent des BIP</v>
          </cell>
          <cell r="C237" t="str">
            <v>Investitionen</v>
          </cell>
          <cell r="D237">
            <v>-0.1026104004352959</v>
          </cell>
          <cell r="E237">
            <v>-7.2003009052664879E-2</v>
          </cell>
          <cell r="F237">
            <v>3.0522135246052216</v>
          </cell>
          <cell r="G237">
            <v>2.5688677625714433</v>
          </cell>
        </row>
        <row r="244">
          <cell r="B244" t="str">
            <v>Niederlande - Konjunkturprognose</v>
          </cell>
          <cell r="C244" t="str">
            <v>Leistungsbilanzsaldo **</v>
          </cell>
          <cell r="D244">
            <v>3.6</v>
          </cell>
          <cell r="E244">
            <v>2</v>
          </cell>
          <cell r="F244">
            <v>2.5</v>
          </cell>
          <cell r="G244">
            <v>2.8</v>
          </cell>
        </row>
        <row r="245">
          <cell r="C245" t="str">
            <v>Budgetsaldo **</v>
          </cell>
          <cell r="D245">
            <v>-8.4</v>
          </cell>
          <cell r="E245">
            <v>-9.8000000000000007</v>
          </cell>
          <cell r="F245">
            <v>-8</v>
          </cell>
          <cell r="G245">
            <v>-8</v>
          </cell>
        </row>
        <row r="246">
          <cell r="D246">
            <v>2007</v>
          </cell>
          <cell r="E246">
            <v>2008</v>
          </cell>
          <cell r="F246">
            <v>2009</v>
          </cell>
          <cell r="G246">
            <v>2010</v>
          </cell>
        </row>
        <row r="247">
          <cell r="B247" t="str">
            <v>NACHRICHTLICH: CONSENSUS-PROGNOSEN</v>
          </cell>
        </row>
        <row r="248">
          <cell r="B248" t="str">
            <v>Bruttoinlandsprodukt</v>
          </cell>
          <cell r="C248" t="str">
            <v>Umfrage vom 09.01.12</v>
          </cell>
          <cell r="D248">
            <v>3.5</v>
          </cell>
          <cell r="E248">
            <v>2</v>
          </cell>
          <cell r="F248">
            <v>-3.1</v>
          </cell>
          <cell r="G248">
            <v>0.3</v>
          </cell>
        </row>
        <row r="249">
          <cell r="C249" t="str">
            <v>Privater Verbrauch</v>
          </cell>
          <cell r="D249">
            <v>2.1</v>
          </cell>
          <cell r="E249">
            <v>-0.8</v>
          </cell>
          <cell r="F249">
            <v>1.9</v>
          </cell>
          <cell r="G249">
            <v>1.1000000000000001</v>
          </cell>
        </row>
        <row r="250">
          <cell r="C250" t="str">
            <v>Staatsverbrauch</v>
          </cell>
          <cell r="D250">
            <v>3</v>
          </cell>
          <cell r="E250">
            <v>-0.3</v>
          </cell>
          <cell r="F250">
            <v>-0.3</v>
          </cell>
          <cell r="G250">
            <v>1.5</v>
          </cell>
        </row>
        <row r="251">
          <cell r="C251" t="str">
            <v>Investitionen</v>
          </cell>
          <cell r="D251">
            <v>5.2</v>
          </cell>
          <cell r="E251">
            <v>6.5</v>
          </cell>
          <cell r="F251">
            <v>-5.7</v>
          </cell>
          <cell r="G251">
            <v>0.9</v>
          </cell>
        </row>
        <row r="252">
          <cell r="C252" t="str">
            <v>Ausfuhren</v>
          </cell>
          <cell r="D252">
            <v>6.5</v>
          </cell>
          <cell r="E252">
            <v>3</v>
          </cell>
          <cell r="F252">
            <v>-5</v>
          </cell>
          <cell r="G252">
            <v>2.1</v>
          </cell>
        </row>
        <row r="253">
          <cell r="B253" t="str">
            <v>*) in Prozent gegenüber Vorjahr   **) in Prozent des BIP</v>
          </cell>
          <cell r="C253" t="str">
            <v>Einfuhren</v>
          </cell>
          <cell r="D253">
            <v>5.7</v>
          </cell>
          <cell r="E253">
            <v>4.4000000000000004</v>
          </cell>
          <cell r="F253">
            <v>-4</v>
          </cell>
          <cell r="G253">
            <v>2.2999999999999998</v>
          </cell>
        </row>
        <row r="255">
          <cell r="B255" t="str">
            <v>Andere Indikatoren</v>
          </cell>
        </row>
        <row r="256">
          <cell r="C256" t="str">
            <v>Inflationsrate</v>
          </cell>
          <cell r="D256">
            <v>1.6</v>
          </cell>
          <cell r="E256">
            <v>2.2000000000000002</v>
          </cell>
          <cell r="F256">
            <v>1.1000000000000001</v>
          </cell>
          <cell r="G256">
            <v>2.2000000000000002</v>
          </cell>
        </row>
        <row r="257">
          <cell r="C257" t="str">
            <v>Arbeitslosenquote</v>
          </cell>
          <cell r="D257">
            <v>3.2</v>
          </cell>
          <cell r="E257">
            <v>2.8</v>
          </cell>
          <cell r="F257">
            <v>4.0999999999999996</v>
          </cell>
          <cell r="G257">
            <v>4.8</v>
          </cell>
        </row>
        <row r="258">
          <cell r="C258" t="str">
            <v>Leistungsbilanzsaldo *</v>
          </cell>
          <cell r="D258">
            <v>7.7</v>
          </cell>
          <cell r="E258">
            <v>5</v>
          </cell>
          <cell r="F258">
            <v>2.8</v>
          </cell>
          <cell r="G258">
            <v>4.5</v>
          </cell>
        </row>
        <row r="259">
          <cell r="C259" t="str">
            <v>Budgetsaldo *</v>
          </cell>
          <cell r="D259">
            <v>0.3</v>
          </cell>
          <cell r="E259">
            <v>0.5</v>
          </cell>
          <cell r="F259">
            <v>-2.2000000000000002</v>
          </cell>
          <cell r="G259">
            <v>-2.4</v>
          </cell>
        </row>
        <row r="260">
          <cell r="B260" t="str">
            <v>NIEDERLANDE – KONJUNKTURPROGNOSE</v>
          </cell>
        </row>
        <row r="261">
          <cell r="B261" t="str">
            <v>Nachrichtlich: Consensus-Prognosen</v>
          </cell>
        </row>
        <row r="262">
          <cell r="C262" t="str">
            <v>Umfrage vom 09.03.09</v>
          </cell>
        </row>
        <row r="263">
          <cell r="C263" t="str">
            <v>BIP-Wachstum</v>
          </cell>
          <cell r="D263">
            <v>2010</v>
          </cell>
          <cell r="E263">
            <v>2011</v>
          </cell>
          <cell r="F263">
            <v>2012</v>
          </cell>
          <cell r="G263">
            <v>2013</v>
          </cell>
        </row>
        <row r="264">
          <cell r="C264" t="str">
            <v>Inflationsrate</v>
          </cell>
          <cell r="D264">
            <v>1.4</v>
          </cell>
          <cell r="E264">
            <v>2.5</v>
          </cell>
          <cell r="F264">
            <v>1.1000000000000001</v>
          </cell>
          <cell r="G264">
            <v>1.1000000000000001</v>
          </cell>
        </row>
        <row r="266">
          <cell r="B266" t="str">
            <v>BRUTTOINLANDSPRODUKT*</v>
          </cell>
          <cell r="D266">
            <v>1.6</v>
          </cell>
          <cell r="E266">
            <v>1.4</v>
          </cell>
          <cell r="F266">
            <v>0.7</v>
          </cell>
          <cell r="G266">
            <v>1.3</v>
          </cell>
        </row>
        <row r="267">
          <cell r="B267" t="str">
            <v>*) in Prozent des BIP</v>
          </cell>
          <cell r="C267" t="str">
            <v>Privater Verbrauch</v>
          </cell>
          <cell r="D267">
            <v>0.4</v>
          </cell>
          <cell r="E267">
            <v>-0.6</v>
          </cell>
          <cell r="F267">
            <v>0.3</v>
          </cell>
          <cell r="G267">
            <v>1.1000000000000001</v>
          </cell>
        </row>
        <row r="271">
          <cell r="B271" t="str">
            <v>China - Konjunkturprognose</v>
          </cell>
          <cell r="C271" t="str">
            <v>Einfuhren</v>
          </cell>
          <cell r="D271">
            <v>10.6</v>
          </cell>
          <cell r="E271">
            <v>4.4000000000000004</v>
          </cell>
          <cell r="F271">
            <v>1.9</v>
          </cell>
          <cell r="G271">
            <v>4.7</v>
          </cell>
        </row>
        <row r="273">
          <cell r="B273" t="str">
            <v>ANDERE INDIKATOREN</v>
          </cell>
          <cell r="D273">
            <v>2007</v>
          </cell>
          <cell r="E273">
            <v>2008</v>
          </cell>
          <cell r="F273">
            <v>2009</v>
          </cell>
          <cell r="G273">
            <v>2010</v>
          </cell>
        </row>
        <row r="274">
          <cell r="C274" t="str">
            <v>Inflationsrate*</v>
          </cell>
          <cell r="D274">
            <v>0.9</v>
          </cell>
          <cell r="E274">
            <v>2.5</v>
          </cell>
          <cell r="F274">
            <v>2.2000000000000002</v>
          </cell>
          <cell r="G274">
            <v>2</v>
          </cell>
        </row>
        <row r="275">
          <cell r="B275" t="str">
            <v>Bruttoinlandsprodukt</v>
          </cell>
          <cell r="C275" t="str">
            <v>Arbeitslosenquote</v>
          </cell>
          <cell r="D275">
            <v>13</v>
          </cell>
          <cell r="E275">
            <v>9</v>
          </cell>
          <cell r="F275">
            <v>6</v>
          </cell>
          <cell r="G275">
            <v>8</v>
          </cell>
        </row>
        <row r="276">
          <cell r="C276" t="str">
            <v>Inflationsrate</v>
          </cell>
          <cell r="D276">
            <v>4.8</v>
          </cell>
          <cell r="E276">
            <v>5.9</v>
          </cell>
          <cell r="F276">
            <v>-0.1</v>
          </cell>
          <cell r="G276">
            <v>1.5</v>
          </cell>
        </row>
        <row r="277">
          <cell r="C277" t="str">
            <v>Arbeitslosenquote</v>
          </cell>
          <cell r="D277">
            <v>4</v>
          </cell>
          <cell r="E277">
            <v>4.2</v>
          </cell>
          <cell r="F277">
            <v>4.7</v>
          </cell>
          <cell r="G277">
            <v>4.5</v>
          </cell>
        </row>
        <row r="278">
          <cell r="C278" t="str">
            <v>Leistungsbilanzsaldo *</v>
          </cell>
          <cell r="D278">
            <v>11</v>
          </cell>
          <cell r="E278">
            <v>10.199999999999999</v>
          </cell>
          <cell r="F278">
            <v>9.6999999999999993</v>
          </cell>
          <cell r="G278">
            <v>9.3000000000000007</v>
          </cell>
        </row>
        <row r="279">
          <cell r="B279" t="str">
            <v>NACHRICHTLICH: CONSENSUS-PROGNOSEN</v>
          </cell>
          <cell r="C279" t="str">
            <v>Budgetsaldo *</v>
          </cell>
          <cell r="D279">
            <v>0.6</v>
          </cell>
          <cell r="E279">
            <v>-0.7</v>
          </cell>
          <cell r="F279">
            <v>-3</v>
          </cell>
          <cell r="G279">
            <v>-2</v>
          </cell>
        </row>
        <row r="280">
          <cell r="C280" t="str">
            <v>Umfrage vom 09.01.12</v>
          </cell>
        </row>
        <row r="281">
          <cell r="C281" t="str">
            <v>BIP-Wachstum</v>
          </cell>
          <cell r="E281">
            <v>1.5</v>
          </cell>
          <cell r="F281">
            <v>-0.3</v>
          </cell>
        </row>
        <row r="282">
          <cell r="B282" t="str">
            <v>*) in Prozent des BIP</v>
          </cell>
          <cell r="C282" t="str">
            <v>Inflationsrate</v>
          </cell>
          <cell r="E282">
            <v>2.2999999999999998</v>
          </cell>
          <cell r="F282">
            <v>1.7</v>
          </cell>
        </row>
        <row r="286">
          <cell r="B286" t="str">
            <v>Germany - Macroeconomic Forecast</v>
          </cell>
          <cell r="C286" t="str">
            <v>Germany - Macroeconomic Forecast</v>
          </cell>
        </row>
        <row r="288">
          <cell r="D288">
            <v>2007</v>
          </cell>
          <cell r="E288">
            <v>2008</v>
          </cell>
          <cell r="F288">
            <v>2009</v>
          </cell>
          <cell r="G288">
            <v>2010</v>
          </cell>
        </row>
        <row r="289">
          <cell r="B289" t="str">
            <v>CHINA – KONJUNKTURPROGNOSE</v>
          </cell>
        </row>
        <row r="290">
          <cell r="B290" t="str">
            <v>Real GDP growth</v>
          </cell>
          <cell r="D290">
            <v>2.4603373382962559</v>
          </cell>
          <cell r="E290">
            <v>1.2949067773285776</v>
          </cell>
          <cell r="F290">
            <v>-3.8488681494667389</v>
          </cell>
          <cell r="G290">
            <v>1.3797103089027161</v>
          </cell>
        </row>
        <row r="291">
          <cell r="C291" t="str">
            <v>Private consumption</v>
          </cell>
          <cell r="D291">
            <v>-0.36837237110785281</v>
          </cell>
          <cell r="E291">
            <v>-8.1452529139554031E-2</v>
          </cell>
          <cell r="F291">
            <v>-0.65452128367624596</v>
          </cell>
          <cell r="G291">
            <v>0.60647158834792947</v>
          </cell>
        </row>
        <row r="292">
          <cell r="C292" t="str">
            <v>Public consumption</v>
          </cell>
          <cell r="D292">
            <v>2010</v>
          </cell>
          <cell r="E292">
            <v>2011</v>
          </cell>
          <cell r="F292">
            <v>2012</v>
          </cell>
          <cell r="G292">
            <v>2013</v>
          </cell>
        </row>
        <row r="293">
          <cell r="C293" t="str">
            <v>Investment</v>
          </cell>
          <cell r="D293">
            <v>4.3354688087553797</v>
          </cell>
          <cell r="E293">
            <v>4.228267353581117</v>
          </cell>
          <cell r="F293">
            <v>-5.3975162483936288</v>
          </cell>
          <cell r="G293">
            <v>1.9781042347604654</v>
          </cell>
        </row>
        <row r="294">
          <cell r="C294" t="str">
            <v>Exports</v>
          </cell>
          <cell r="D294">
            <v>7.4694081356171864</v>
          </cell>
          <cell r="E294">
            <v>2.6812563374213312</v>
          </cell>
          <cell r="F294">
            <v>-15.323124024080073</v>
          </cell>
          <cell r="G294">
            <v>3.5227652214562397</v>
          </cell>
        </row>
        <row r="295">
          <cell r="B295" t="str">
            <v>BRUTTOINLANDSPRODUKT*</v>
          </cell>
          <cell r="C295" t="str">
            <v>Imports</v>
          </cell>
          <cell r="D295">
            <v>5.0251020196336356</v>
          </cell>
          <cell r="E295">
            <v>3.9893339736054116</v>
          </cell>
          <cell r="F295">
            <v>-10.641622467567657</v>
          </cell>
          <cell r="G295">
            <v>3.0388274843835887</v>
          </cell>
        </row>
        <row r="296">
          <cell r="C296" t="str">
            <v>Inflationsrate*</v>
          </cell>
          <cell r="D296">
            <v>3.3</v>
          </cell>
          <cell r="E296">
            <v>5.4</v>
          </cell>
          <cell r="F296">
            <v>3</v>
          </cell>
          <cell r="G296">
            <v>3.4</v>
          </cell>
        </row>
        <row r="297">
          <cell r="B297" t="str">
            <v>Other Indicators</v>
          </cell>
          <cell r="C297" t="str">
            <v>Arbeitslosenquote</v>
          </cell>
          <cell r="D297">
            <v>4.0999999999999996</v>
          </cell>
          <cell r="E297">
            <v>4.2</v>
          </cell>
          <cell r="F297">
            <v>4.4000000000000004</v>
          </cell>
          <cell r="G297">
            <v>4.4000000000000004</v>
          </cell>
        </row>
        <row r="298">
          <cell r="C298" t="str">
            <v>Inflation rate (HICP)</v>
          </cell>
          <cell r="D298">
            <v>2.2999999999999998</v>
          </cell>
          <cell r="E298">
            <v>2.7542033626901663</v>
          </cell>
          <cell r="F298">
            <v>0.7</v>
          </cell>
          <cell r="G298">
            <v>1.6</v>
          </cell>
        </row>
        <row r="299">
          <cell r="C299" t="str">
            <v>Unemployment rate</v>
          </cell>
          <cell r="D299">
            <v>9</v>
          </cell>
          <cell r="E299">
            <v>7.8</v>
          </cell>
          <cell r="F299">
            <v>8.6999999999999993</v>
          </cell>
          <cell r="G299">
            <v>10</v>
          </cell>
        </row>
        <row r="300">
          <cell r="C300" t="str">
            <v>Curr. account balance*</v>
          </cell>
          <cell r="D300">
            <v>7.6</v>
          </cell>
          <cell r="E300">
            <v>6.9</v>
          </cell>
          <cell r="F300">
            <v>3.8</v>
          </cell>
          <cell r="G300">
            <v>4.4000000000000004</v>
          </cell>
        </row>
        <row r="301">
          <cell r="B301" t="str">
            <v>NACHRICHTLICH: CONSENSUS-PROGNOSEN</v>
          </cell>
          <cell r="C301" t="str">
            <v>Public budget balance*</v>
          </cell>
          <cell r="D301">
            <v>-0.2</v>
          </cell>
          <cell r="E301">
            <v>-0.1</v>
          </cell>
          <cell r="F301">
            <v>-3.9</v>
          </cell>
          <cell r="G301">
            <v>-4.2</v>
          </cell>
        </row>
        <row r="302">
          <cell r="C302" t="str">
            <v>Umfrage vom Januar 2012</v>
          </cell>
        </row>
        <row r="303">
          <cell r="B303" t="str">
            <v>Consensus forecasts</v>
          </cell>
          <cell r="C303" t="str">
            <v>BIP-Wachstum</v>
          </cell>
          <cell r="E303">
            <v>9.1</v>
          </cell>
          <cell r="F303">
            <v>8.5</v>
          </cell>
          <cell r="G303">
            <v>8.6</v>
          </cell>
        </row>
        <row r="304">
          <cell r="C304" t="str">
            <v>Date of survey: March 9, 09</v>
          </cell>
          <cell r="E304">
            <v>5.4</v>
          </cell>
          <cell r="F304">
            <v>3.7</v>
          </cell>
          <cell r="G304">
            <v>3.6</v>
          </cell>
        </row>
        <row r="305">
          <cell r="C305" t="str">
            <v>Real GDP growth</v>
          </cell>
          <cell r="D305">
            <v>2.9</v>
          </cell>
          <cell r="E305">
            <v>1.3</v>
          </cell>
          <cell r="F305">
            <v>-3.2</v>
          </cell>
          <cell r="G305">
            <v>0.7</v>
          </cell>
        </row>
        <row r="306">
          <cell r="C306" t="str">
            <v>Inflation rate</v>
          </cell>
          <cell r="D306">
            <v>1.6</v>
          </cell>
          <cell r="E306">
            <v>2.6</v>
          </cell>
          <cell r="F306">
            <v>0.5</v>
          </cell>
          <cell r="G306">
            <v>1.2</v>
          </cell>
        </row>
        <row r="307">
          <cell r="B307" t="str">
            <v>*) in Prozent gegenüber Vorjahr   **) in Prozent des BIP</v>
          </cell>
        </row>
        <row r="309">
          <cell r="B309" t="str">
            <v>*) percent of GDP</v>
          </cell>
        </row>
        <row r="316">
          <cell r="B316" t="str">
            <v>France - Macroeconomic Forecast</v>
          </cell>
        </row>
        <row r="317">
          <cell r="B317" t="str">
            <v>REAL GDP GROWTH</v>
          </cell>
          <cell r="D317">
            <v>3.6928734022062457</v>
          </cell>
          <cell r="E317">
            <v>3</v>
          </cell>
          <cell r="F317">
            <v>1.3533078829624685</v>
          </cell>
          <cell r="G317">
            <v>1.5499926645872506</v>
          </cell>
        </row>
        <row r="318">
          <cell r="C318" t="str">
            <v>Private consumption</v>
          </cell>
          <cell r="D318">
            <v>2007</v>
          </cell>
          <cell r="E318">
            <v>2008</v>
          </cell>
          <cell r="F318">
            <v>2009</v>
          </cell>
          <cell r="G318">
            <v>2010</v>
          </cell>
        </row>
        <row r="319">
          <cell r="C319" t="str">
            <v>Public consumption</v>
          </cell>
          <cell r="D319">
            <v>1.734259665117122</v>
          </cell>
          <cell r="E319">
            <v>1.2</v>
          </cell>
          <cell r="F319">
            <v>1.1854322056001507</v>
          </cell>
          <cell r="G319">
            <v>0.75553076369071448</v>
          </cell>
        </row>
        <row r="320">
          <cell r="B320" t="str">
            <v>Real GDP growth</v>
          </cell>
          <cell r="C320" t="str">
            <v>Investment</v>
          </cell>
          <cell r="D320">
            <v>2.1</v>
          </cell>
          <cell r="E320">
            <v>0.7</v>
          </cell>
          <cell r="F320">
            <v>-2</v>
          </cell>
          <cell r="G320">
            <v>1</v>
          </cell>
        </row>
        <row r="321">
          <cell r="C321" t="str">
            <v>Private consumption</v>
          </cell>
          <cell r="D321">
            <v>2.4</v>
          </cell>
          <cell r="E321">
            <v>1.3</v>
          </cell>
          <cell r="F321">
            <v>0.4</v>
          </cell>
          <cell r="G321">
            <v>1</v>
          </cell>
        </row>
        <row r="322">
          <cell r="C322" t="str">
            <v>Public consumption</v>
          </cell>
          <cell r="D322">
            <v>1.3</v>
          </cell>
          <cell r="E322">
            <v>1.6</v>
          </cell>
          <cell r="F322">
            <v>1.6</v>
          </cell>
          <cell r="G322">
            <v>2.1</v>
          </cell>
        </row>
        <row r="323">
          <cell r="C323" t="str">
            <v>Investment</v>
          </cell>
          <cell r="D323">
            <v>4.9000000000000004</v>
          </cell>
          <cell r="E323">
            <v>0.4</v>
          </cell>
          <cell r="F323">
            <v>-4</v>
          </cell>
          <cell r="G323">
            <v>0.6</v>
          </cell>
        </row>
        <row r="324">
          <cell r="B324" t="str">
            <v>OTHER INDICATORS</v>
          </cell>
          <cell r="C324" t="str">
            <v>Exports</v>
          </cell>
          <cell r="D324">
            <v>3.2</v>
          </cell>
          <cell r="E324">
            <v>1.1000000000000001</v>
          </cell>
          <cell r="F324">
            <v>-7.4</v>
          </cell>
          <cell r="G324">
            <v>1.2</v>
          </cell>
        </row>
        <row r="325">
          <cell r="C325" t="str">
            <v>Imports</v>
          </cell>
          <cell r="D325">
            <v>5.9</v>
          </cell>
          <cell r="E325">
            <v>2</v>
          </cell>
          <cell r="F325">
            <v>-3.5</v>
          </cell>
          <cell r="G325">
            <v>1.8</v>
          </cell>
        </row>
        <row r="326">
          <cell r="C326" t="str">
            <v>Unemployment rate</v>
          </cell>
          <cell r="D326">
            <v>7.7</v>
          </cell>
          <cell r="E326">
            <v>7.1</v>
          </cell>
          <cell r="F326">
            <v>6.9</v>
          </cell>
          <cell r="G326">
            <v>6.4</v>
          </cell>
        </row>
        <row r="327">
          <cell r="B327" t="str">
            <v>Other Indicators</v>
          </cell>
          <cell r="C327" t="str">
            <v>Curr. account balance*</v>
          </cell>
          <cell r="D327">
            <v>5.7</v>
          </cell>
          <cell r="E327">
            <v>5.0999999999999996</v>
          </cell>
          <cell r="F327">
            <v>4.7</v>
          </cell>
          <cell r="G327">
            <v>4.3</v>
          </cell>
        </row>
        <row r="328">
          <cell r="C328" t="str">
            <v>Inflation rate (HICP)</v>
          </cell>
          <cell r="D328">
            <v>1.6</v>
          </cell>
          <cell r="E328">
            <v>3.2</v>
          </cell>
          <cell r="F328">
            <v>0.5</v>
          </cell>
          <cell r="G328">
            <v>1.8</v>
          </cell>
        </row>
        <row r="329">
          <cell r="C329" t="str">
            <v>Unemployment rate</v>
          </cell>
          <cell r="D329">
            <v>8.3000000000000007</v>
          </cell>
          <cell r="E329">
            <v>8.1</v>
          </cell>
          <cell r="F329">
            <v>8.8000000000000007</v>
          </cell>
          <cell r="G329">
            <v>9.3000000000000007</v>
          </cell>
        </row>
        <row r="330">
          <cell r="B330" t="str">
            <v>CONSENSUS FORECASTS</v>
          </cell>
          <cell r="C330" t="str">
            <v>Curr. account balance*</v>
          </cell>
          <cell r="D330">
            <v>-1.2</v>
          </cell>
          <cell r="E330">
            <v>-2.4</v>
          </cell>
          <cell r="F330">
            <v>-3.5</v>
          </cell>
          <cell r="G330">
            <v>-2.7</v>
          </cell>
        </row>
        <row r="331">
          <cell r="C331" t="str">
            <v>Public budget balance*</v>
          </cell>
          <cell r="D331">
            <v>-2.7</v>
          </cell>
          <cell r="E331">
            <v>-2.9</v>
          </cell>
          <cell r="F331">
            <v>-5</v>
          </cell>
          <cell r="G331">
            <v>-5.2</v>
          </cell>
        </row>
        <row r="332">
          <cell r="C332" t="str">
            <v>Real GDP growth</v>
          </cell>
          <cell r="E332">
            <v>3</v>
          </cell>
          <cell r="F332">
            <v>0.5</v>
          </cell>
        </row>
        <row r="333">
          <cell r="B333" t="str">
            <v>Consensus forecasts</v>
          </cell>
          <cell r="C333" t="str">
            <v>Inflation rate</v>
          </cell>
          <cell r="E333">
            <v>2.2999999999999998</v>
          </cell>
          <cell r="F333">
            <v>1.8</v>
          </cell>
        </row>
        <row r="334">
          <cell r="C334" t="str">
            <v>Date of survey: March 9, 09</v>
          </cell>
        </row>
        <row r="335">
          <cell r="C335" t="str">
            <v>Real GDP-growth</v>
          </cell>
          <cell r="D335">
            <v>2.4</v>
          </cell>
          <cell r="E335">
            <v>0.7</v>
          </cell>
          <cell r="F335">
            <v>-2</v>
          </cell>
          <cell r="G335">
            <v>0.6</v>
          </cell>
        </row>
        <row r="336">
          <cell r="B336" t="str">
            <v>*) percent of GDP</v>
          </cell>
          <cell r="C336" t="str">
            <v>Inflation rate</v>
          </cell>
          <cell r="D336">
            <v>1.7</v>
          </cell>
          <cell r="E336">
            <v>2.8</v>
          </cell>
          <cell r="F336">
            <v>0.4</v>
          </cell>
          <cell r="G336">
            <v>1.4</v>
          </cell>
        </row>
        <row r="339">
          <cell r="B339" t="str">
            <v>*) percent of GDP</v>
          </cell>
        </row>
        <row r="346">
          <cell r="B346" t="str">
            <v>Italy - Macroeconomic Forecast</v>
          </cell>
          <cell r="D346">
            <v>2010</v>
          </cell>
          <cell r="E346">
            <v>2011</v>
          </cell>
          <cell r="F346">
            <v>2012</v>
          </cell>
          <cell r="G346">
            <v>2013</v>
          </cell>
        </row>
        <row r="348">
          <cell r="D348">
            <v>2007</v>
          </cell>
          <cell r="E348">
            <v>2008</v>
          </cell>
          <cell r="F348">
            <v>2009</v>
          </cell>
          <cell r="G348">
            <v>2010</v>
          </cell>
        </row>
        <row r="349">
          <cell r="B349" t="str">
            <v>REAL GDP GROWTH</v>
          </cell>
          <cell r="D349">
            <v>1.4</v>
          </cell>
          <cell r="E349">
            <v>1.7</v>
          </cell>
          <cell r="F349">
            <v>0.7</v>
          </cell>
          <cell r="G349">
            <v>1.1000000000000001</v>
          </cell>
        </row>
        <row r="350">
          <cell r="B350" t="str">
            <v>Real GDP growth</v>
          </cell>
          <cell r="C350" t="str">
            <v>Private consumption</v>
          </cell>
          <cell r="D350">
            <v>1.4645151241982433</v>
          </cell>
          <cell r="E350">
            <v>-1.0430330601321458</v>
          </cell>
          <cell r="F350">
            <v>-3.6355034156631945</v>
          </cell>
          <cell r="G350">
            <v>0.94931158320309805</v>
          </cell>
        </row>
        <row r="351">
          <cell r="C351" t="str">
            <v>Private consumption</v>
          </cell>
          <cell r="D351">
            <v>1.1898919523399627</v>
          </cell>
          <cell r="E351">
            <v>-0.87390811177542105</v>
          </cell>
          <cell r="F351">
            <v>-1.1922958788328799</v>
          </cell>
          <cell r="G351">
            <v>1.1806193095010258</v>
          </cell>
        </row>
        <row r="352">
          <cell r="C352" t="str">
            <v>Public consumption</v>
          </cell>
          <cell r="D352">
            <v>1.0215155232613284</v>
          </cell>
          <cell r="E352">
            <v>0.64648965071651787</v>
          </cell>
          <cell r="F352">
            <v>1.617092980331222</v>
          </cell>
          <cell r="G352">
            <v>2.0648284310574354</v>
          </cell>
        </row>
        <row r="353">
          <cell r="C353" t="str">
            <v>Investment</v>
          </cell>
          <cell r="D353">
            <v>1.5885717235708228</v>
          </cell>
          <cell r="E353">
            <v>-2.9434291003466484</v>
          </cell>
          <cell r="F353">
            <v>-11.100395242110366</v>
          </cell>
          <cell r="G353">
            <v>0.94630647322222217</v>
          </cell>
        </row>
        <row r="354">
          <cell r="C354" t="str">
            <v>Exports</v>
          </cell>
          <cell r="D354">
            <v>4.0139586634748241</v>
          </cell>
          <cell r="E354">
            <v>-3.7137284775009931</v>
          </cell>
          <cell r="F354">
            <v>-11.801977766550891</v>
          </cell>
          <cell r="G354">
            <v>2.5431162163721979</v>
          </cell>
        </row>
        <row r="355">
          <cell r="C355" t="str">
            <v>Imports</v>
          </cell>
          <cell r="D355">
            <v>3.3246968026460877</v>
          </cell>
          <cell r="E355">
            <v>-4.4704451238055611</v>
          </cell>
          <cell r="F355">
            <v>-7.8589297109535323</v>
          </cell>
          <cell r="G355">
            <v>3.8549272854530443</v>
          </cell>
        </row>
        <row r="356">
          <cell r="B356" t="str">
            <v>OTHER INDICATORS</v>
          </cell>
        </row>
        <row r="357">
          <cell r="B357" t="str">
            <v>Other Indicators</v>
          </cell>
          <cell r="C357" t="str">
            <v>Inflation rate (HICP)</v>
          </cell>
          <cell r="D357">
            <v>1.7355320375941119</v>
          </cell>
          <cell r="E357">
            <v>2.2000000000000002</v>
          </cell>
          <cell r="F357">
            <v>2.1</v>
          </cell>
          <cell r="G357">
            <v>2.2000000000000002</v>
          </cell>
        </row>
        <row r="358">
          <cell r="C358" t="str">
            <v>Inflation rate (HICP)</v>
          </cell>
          <cell r="D358">
            <v>2</v>
          </cell>
          <cell r="E358">
            <v>3.4931193151728746</v>
          </cell>
          <cell r="F358">
            <v>0.8</v>
          </cell>
          <cell r="G358">
            <v>1.8252046209949284</v>
          </cell>
        </row>
        <row r="359">
          <cell r="C359" t="str">
            <v>Unemployment rate</v>
          </cell>
          <cell r="D359">
            <v>6.2</v>
          </cell>
          <cell r="E359">
            <v>6.8</v>
          </cell>
          <cell r="F359">
            <v>7.9</v>
          </cell>
          <cell r="G359">
            <v>8.5</v>
          </cell>
        </row>
        <row r="360">
          <cell r="C360" t="str">
            <v>Curr. account balance*</v>
          </cell>
          <cell r="D360">
            <v>-2.4</v>
          </cell>
          <cell r="E360">
            <v>-3.1</v>
          </cell>
          <cell r="F360">
            <v>-3.5</v>
          </cell>
          <cell r="G360">
            <v>-3.8</v>
          </cell>
        </row>
        <row r="361">
          <cell r="C361" t="str">
            <v>Public budget balance*</v>
          </cell>
          <cell r="D361">
            <v>-1.5</v>
          </cell>
          <cell r="E361">
            <v>-2.5</v>
          </cell>
          <cell r="F361">
            <v>-4.4000000000000004</v>
          </cell>
          <cell r="G361">
            <v>-3.6</v>
          </cell>
        </row>
        <row r="362">
          <cell r="B362" t="str">
            <v>CONSENSUS FORECASTS</v>
          </cell>
        </row>
        <row r="363">
          <cell r="B363" t="str">
            <v>Consensus forecasts</v>
          </cell>
          <cell r="C363" t="str">
            <v>Date of survey: Jan 09, 2012</v>
          </cell>
        </row>
        <row r="364">
          <cell r="C364" t="str">
            <v>Date of survey: March 9, 09</v>
          </cell>
          <cell r="E364">
            <v>1.6</v>
          </cell>
          <cell r="F364">
            <v>0</v>
          </cell>
        </row>
        <row r="365">
          <cell r="C365" t="str">
            <v>Real GDP-growth</v>
          </cell>
          <cell r="D365">
            <v>1.9</v>
          </cell>
          <cell r="E365">
            <v>2.1</v>
          </cell>
          <cell r="F365">
            <v>1.7</v>
          </cell>
          <cell r="G365">
            <v>0.3</v>
          </cell>
        </row>
        <row r="366">
          <cell r="C366" t="str">
            <v>Inflation rate</v>
          </cell>
          <cell r="D366">
            <v>2.1</v>
          </cell>
          <cell r="E366">
            <v>3.3</v>
          </cell>
          <cell r="F366">
            <v>0.9</v>
          </cell>
          <cell r="G366">
            <v>1.6</v>
          </cell>
        </row>
        <row r="368">
          <cell r="B368" t="str">
            <v>*) percent of GDP</v>
          </cell>
        </row>
        <row r="369">
          <cell r="B369" t="str">
            <v>*) percent of GDP</v>
          </cell>
        </row>
        <row r="376">
          <cell r="B376" t="str">
            <v>Spain - Macroeconomic Forecast</v>
          </cell>
        </row>
        <row r="378">
          <cell r="D378">
            <v>2007</v>
          </cell>
          <cell r="E378">
            <v>2008</v>
          </cell>
          <cell r="F378">
            <v>2009</v>
          </cell>
          <cell r="G378">
            <v>2010</v>
          </cell>
        </row>
        <row r="380">
          <cell r="B380" t="str">
            <v>Real GDP growth</v>
          </cell>
          <cell r="D380">
            <v>3.6619022226846454</v>
          </cell>
          <cell r="E380">
            <v>1.1585278641383212</v>
          </cell>
          <cell r="F380">
            <v>-2.604869584469057</v>
          </cell>
          <cell r="G380">
            <v>0.54124731986152597</v>
          </cell>
        </row>
        <row r="381">
          <cell r="B381" t="str">
            <v>REAL GDP GROWTH</v>
          </cell>
          <cell r="C381" t="str">
            <v>Private consumption</v>
          </cell>
          <cell r="D381">
            <v>3.4582784195157359</v>
          </cell>
          <cell r="E381">
            <v>0.11531504528299763</v>
          </cell>
          <cell r="F381">
            <v>-2.7859910754021513</v>
          </cell>
          <cell r="G381">
            <v>0.26481073609193118</v>
          </cell>
        </row>
        <row r="382">
          <cell r="C382" t="str">
            <v>Public consumption</v>
          </cell>
          <cell r="D382">
            <v>4.8555912974300526</v>
          </cell>
          <cell r="E382">
            <v>5.2812487629804536</v>
          </cell>
          <cell r="F382">
            <v>8.0118420623202127</v>
          </cell>
          <cell r="G382">
            <v>7.3854987767007003</v>
          </cell>
        </row>
        <row r="383">
          <cell r="C383" t="str">
            <v>Investment</v>
          </cell>
          <cell r="D383">
            <v>5.3410919565777704</v>
          </cell>
          <cell r="E383">
            <v>-2.992374530001797</v>
          </cell>
          <cell r="F383">
            <v>-12.790952575854178</v>
          </cell>
          <cell r="G383">
            <v>-2.3961873831854774</v>
          </cell>
        </row>
        <row r="384">
          <cell r="C384" t="str">
            <v>Exports</v>
          </cell>
          <cell r="D384">
            <v>4.856021170285004</v>
          </cell>
          <cell r="E384">
            <v>0.65376297667621941</v>
          </cell>
          <cell r="F384">
            <v>-13.893489474943095</v>
          </cell>
          <cell r="G384">
            <v>2.5927536958089092</v>
          </cell>
        </row>
        <row r="385">
          <cell r="C385" t="str">
            <v>Imports</v>
          </cell>
          <cell r="D385">
            <v>6.2163744228568447</v>
          </cell>
          <cell r="E385">
            <v>-2.5245598120048385</v>
          </cell>
          <cell r="F385">
            <v>-14.895785093929774</v>
          </cell>
          <cell r="G385">
            <v>3.8545497164515439</v>
          </cell>
        </row>
        <row r="386">
          <cell r="C386" t="str">
            <v>Imports</v>
          </cell>
          <cell r="D386">
            <v>10.290254538866662</v>
          </cell>
          <cell r="E386">
            <v>4.2</v>
          </cell>
          <cell r="F386">
            <v>2.2999999999999998</v>
          </cell>
          <cell r="G386">
            <v>1.9</v>
          </cell>
        </row>
        <row r="387">
          <cell r="B387" t="str">
            <v>Other Indicators</v>
          </cell>
        </row>
        <row r="388">
          <cell r="B388" t="str">
            <v>OTHER INDICATORS</v>
          </cell>
          <cell r="C388" t="str">
            <v>Inflation rate (HICP)</v>
          </cell>
          <cell r="D388">
            <v>2.8</v>
          </cell>
          <cell r="E388">
            <v>4.0999999999999996</v>
          </cell>
          <cell r="F388">
            <v>0.5</v>
          </cell>
          <cell r="G388">
            <v>2.5</v>
          </cell>
        </row>
        <row r="389">
          <cell r="C389" t="str">
            <v>Unemployment rate</v>
          </cell>
          <cell r="D389">
            <v>8.3000000000000007</v>
          </cell>
          <cell r="E389">
            <v>11.3</v>
          </cell>
          <cell r="F389">
            <v>16</v>
          </cell>
          <cell r="G389">
            <v>18</v>
          </cell>
        </row>
        <row r="390">
          <cell r="C390" t="str">
            <v>Curr. account balance*</v>
          </cell>
          <cell r="D390">
            <v>-10.1</v>
          </cell>
          <cell r="E390">
            <v>-9.6</v>
          </cell>
          <cell r="F390">
            <v>-7.6201507265813717</v>
          </cell>
          <cell r="G390">
            <v>-6.6676318857587002</v>
          </cell>
        </row>
        <row r="391">
          <cell r="C391" t="str">
            <v>Public budget balance*</v>
          </cell>
          <cell r="D391">
            <v>2.2000000000000002</v>
          </cell>
          <cell r="E391">
            <v>-1.5</v>
          </cell>
          <cell r="F391">
            <v>-6.5</v>
          </cell>
          <cell r="G391">
            <v>-5.5</v>
          </cell>
        </row>
        <row r="392">
          <cell r="C392" t="str">
            <v>Public budget balance*</v>
          </cell>
          <cell r="D392">
            <v>-4.5999999999999996</v>
          </cell>
          <cell r="E392">
            <v>-4.4000000000000004</v>
          </cell>
          <cell r="F392">
            <v>-2.5</v>
          </cell>
          <cell r="G392">
            <v>-1.5</v>
          </cell>
        </row>
        <row r="393">
          <cell r="B393" t="str">
            <v>Consensus forecasts</v>
          </cell>
        </row>
        <row r="394">
          <cell r="B394" t="str">
            <v>CONSENSUS FORECASTS</v>
          </cell>
          <cell r="C394" t="str">
            <v>Date of survey: March 9, 09</v>
          </cell>
        </row>
        <row r="395">
          <cell r="C395" t="str">
            <v>Real GDP-growth</v>
          </cell>
          <cell r="D395">
            <v>3.9</v>
          </cell>
          <cell r="E395">
            <v>1.2</v>
          </cell>
          <cell r="F395">
            <v>-2.5</v>
          </cell>
          <cell r="G395">
            <v>-0.1</v>
          </cell>
        </row>
        <row r="396">
          <cell r="C396" t="str">
            <v>Inflation rate</v>
          </cell>
          <cell r="D396">
            <v>3.5</v>
          </cell>
          <cell r="E396">
            <v>0.6</v>
          </cell>
          <cell r="F396">
            <v>-1.3</v>
          </cell>
          <cell r="G396">
            <v>1.9</v>
          </cell>
        </row>
        <row r="397">
          <cell r="C397" t="str">
            <v>Inflation rate</v>
          </cell>
          <cell r="E397">
            <v>2.7</v>
          </cell>
          <cell r="F397">
            <v>2.2999999999999998</v>
          </cell>
        </row>
        <row r="399">
          <cell r="B399" t="str">
            <v>*) percent of GDP</v>
          </cell>
        </row>
        <row r="406">
          <cell r="B406" t="str">
            <v>United Kingdom - Macroeconomic Forecast</v>
          </cell>
        </row>
        <row r="407">
          <cell r="B407" t="str">
            <v>SPAIN – MACROECONOMIC FORECAST</v>
          </cell>
        </row>
        <row r="408">
          <cell r="D408">
            <v>2007</v>
          </cell>
          <cell r="E408">
            <v>2008</v>
          </cell>
          <cell r="F408">
            <v>2009</v>
          </cell>
          <cell r="G408">
            <v>2010</v>
          </cell>
        </row>
        <row r="410">
          <cell r="B410" t="str">
            <v>Real GDP growth</v>
          </cell>
          <cell r="D410">
            <v>3</v>
          </cell>
          <cell r="E410">
            <v>0.7</v>
          </cell>
          <cell r="F410">
            <v>-3</v>
          </cell>
          <cell r="G410">
            <v>0</v>
          </cell>
        </row>
        <row r="411">
          <cell r="C411" t="str">
            <v>Private consumption</v>
          </cell>
          <cell r="D411">
            <v>3.1</v>
          </cell>
          <cell r="E411">
            <v>1.7</v>
          </cell>
          <cell r="F411">
            <v>-2.7</v>
          </cell>
          <cell r="G411">
            <v>-1.4</v>
          </cell>
        </row>
        <row r="412">
          <cell r="C412" t="str">
            <v>Public consumption</v>
          </cell>
          <cell r="D412">
            <v>1.7</v>
          </cell>
          <cell r="E412">
            <v>3.5</v>
          </cell>
          <cell r="F412">
            <v>3.5</v>
          </cell>
          <cell r="G412">
            <v>2</v>
          </cell>
        </row>
        <row r="413">
          <cell r="B413" t="str">
            <v>REAL GDP GROWTH</v>
          </cell>
          <cell r="C413" t="str">
            <v>Investment</v>
          </cell>
          <cell r="D413">
            <v>7.2</v>
          </cell>
          <cell r="E413">
            <v>-4.3</v>
          </cell>
          <cell r="F413">
            <v>-7.4</v>
          </cell>
          <cell r="G413">
            <v>-0.6</v>
          </cell>
        </row>
        <row r="414">
          <cell r="C414" t="str">
            <v>Exports</v>
          </cell>
          <cell r="D414">
            <v>-4.2</v>
          </cell>
          <cell r="E414">
            <v>-0.1</v>
          </cell>
          <cell r="F414">
            <v>-8.9</v>
          </cell>
          <cell r="G414">
            <v>1</v>
          </cell>
        </row>
        <row r="415">
          <cell r="C415" t="str">
            <v>Imports</v>
          </cell>
          <cell r="D415">
            <v>-1.6</v>
          </cell>
          <cell r="E415">
            <v>-0.5</v>
          </cell>
          <cell r="F415">
            <v>-7.9</v>
          </cell>
          <cell r="G415">
            <v>-0.1</v>
          </cell>
        </row>
        <row r="416">
          <cell r="C416" t="str">
            <v>Investment</v>
          </cell>
          <cell r="D416">
            <v>-6.3</v>
          </cell>
          <cell r="E416">
            <v>-4.2</v>
          </cell>
          <cell r="F416">
            <v>0.4</v>
          </cell>
          <cell r="G416">
            <v>1.8</v>
          </cell>
        </row>
        <row r="417">
          <cell r="B417" t="str">
            <v>Other Indicators</v>
          </cell>
          <cell r="C417" t="str">
            <v>Exports</v>
          </cell>
          <cell r="D417">
            <v>13.5</v>
          </cell>
          <cell r="E417">
            <v>9.3000000000000007</v>
          </cell>
          <cell r="F417">
            <v>4.9000000000000004</v>
          </cell>
          <cell r="G417">
            <v>3.5</v>
          </cell>
        </row>
        <row r="418">
          <cell r="C418" t="str">
            <v>Inflation rate (HICP)</v>
          </cell>
          <cell r="D418">
            <v>2.2999999999999998</v>
          </cell>
          <cell r="E418">
            <v>3.6</v>
          </cell>
          <cell r="F418">
            <v>1.8</v>
          </cell>
          <cell r="G418">
            <v>2.2000000000000002</v>
          </cell>
        </row>
        <row r="419">
          <cell r="C419" t="str">
            <v>Unemployment rate</v>
          </cell>
          <cell r="D419">
            <v>5.4</v>
          </cell>
          <cell r="E419">
            <v>5.7</v>
          </cell>
          <cell r="F419">
            <v>7.5</v>
          </cell>
          <cell r="G419">
            <v>8.1</v>
          </cell>
        </row>
        <row r="420">
          <cell r="B420" t="str">
            <v>OTHER INDICATORS</v>
          </cell>
          <cell r="C420" t="str">
            <v>Curr. account balance*</v>
          </cell>
          <cell r="D420">
            <v>-2.8</v>
          </cell>
          <cell r="E420">
            <v>-1.9</v>
          </cell>
          <cell r="F420">
            <v>-1.8</v>
          </cell>
          <cell r="G420">
            <v>-1.8</v>
          </cell>
        </row>
        <row r="421">
          <cell r="C421" t="str">
            <v>Public budget balance*</v>
          </cell>
          <cell r="D421">
            <v>-2.8</v>
          </cell>
          <cell r="E421">
            <v>-4.3</v>
          </cell>
          <cell r="F421">
            <v>-9.5</v>
          </cell>
          <cell r="G421">
            <v>-8.5</v>
          </cell>
        </row>
        <row r="422">
          <cell r="C422" t="str">
            <v>Unemployment rate</v>
          </cell>
          <cell r="D422">
            <v>20.100000000000001</v>
          </cell>
          <cell r="E422">
            <v>21.5</v>
          </cell>
          <cell r="F422">
            <v>23.2</v>
          </cell>
          <cell r="G422">
            <v>23.4</v>
          </cell>
        </row>
        <row r="423">
          <cell r="B423" t="str">
            <v>Consensus forecasts</v>
          </cell>
          <cell r="C423" t="str">
            <v>Curr. account balance*</v>
          </cell>
          <cell r="D423">
            <v>-4.5999999999999996</v>
          </cell>
          <cell r="E423">
            <v>-4.7</v>
          </cell>
          <cell r="F423">
            <v>-4.7</v>
          </cell>
          <cell r="G423">
            <v>-4.8</v>
          </cell>
        </row>
        <row r="424">
          <cell r="C424" t="str">
            <v>Date of survey: March 9, 09</v>
          </cell>
          <cell r="D424">
            <v>-9.3000000000000007</v>
          </cell>
          <cell r="E424">
            <v>-7</v>
          </cell>
          <cell r="F424">
            <v>-4.4000000000000004</v>
          </cell>
          <cell r="G424">
            <v>-3</v>
          </cell>
        </row>
        <row r="425">
          <cell r="C425" t="str">
            <v>Real GDP-growth</v>
          </cell>
          <cell r="D425">
            <v>2.9</v>
          </cell>
          <cell r="E425">
            <v>0.7</v>
          </cell>
          <cell r="F425">
            <v>-3</v>
          </cell>
          <cell r="G425">
            <v>0.5</v>
          </cell>
        </row>
        <row r="426">
          <cell r="B426" t="str">
            <v>CONSENSUS FORECASTS</v>
          </cell>
          <cell r="C426" t="str">
            <v>Inflation rate</v>
          </cell>
          <cell r="D426">
            <v>2.2999999999999998</v>
          </cell>
          <cell r="E426">
            <v>3.6</v>
          </cell>
          <cell r="F426">
            <v>1</v>
          </cell>
          <cell r="G426">
            <v>1.8</v>
          </cell>
        </row>
        <row r="427">
          <cell r="C427" t="str">
            <v>Date of survey: Jan 09, 2012</v>
          </cell>
        </row>
        <row r="428">
          <cell r="C428" t="str">
            <v>Real GDP-growth</v>
          </cell>
          <cell r="E428">
            <v>0.7</v>
          </cell>
          <cell r="F428">
            <v>-0.4</v>
          </cell>
        </row>
        <row r="429">
          <cell r="B429" t="str">
            <v>*) percent of GDP</v>
          </cell>
          <cell r="C429" t="str">
            <v>Inflation rate</v>
          </cell>
          <cell r="E429">
            <v>3.1</v>
          </cell>
          <cell r="F429">
            <v>1.6</v>
          </cell>
        </row>
        <row r="436">
          <cell r="B436" t="str">
            <v>Switzerland - Macroeconomic Forecast</v>
          </cell>
        </row>
        <row r="438">
          <cell r="D438">
            <v>2007</v>
          </cell>
          <cell r="E438">
            <v>2008</v>
          </cell>
          <cell r="F438">
            <v>2009</v>
          </cell>
          <cell r="G438">
            <v>2010</v>
          </cell>
        </row>
        <row r="439">
          <cell r="B439" t="str">
            <v>UNITED KINGDOM – MACROECONOMIC FORECAST</v>
          </cell>
        </row>
        <row r="440">
          <cell r="B440" t="str">
            <v>Real GDP growth</v>
          </cell>
          <cell r="D440">
            <v>3.3259622327499683</v>
          </cell>
          <cell r="E440">
            <v>1.6322572929694967</v>
          </cell>
          <cell r="F440">
            <v>-2.3754782244474915</v>
          </cell>
          <cell r="G440">
            <v>0.81034665397337058</v>
          </cell>
        </row>
        <row r="441">
          <cell r="C441" t="str">
            <v>Private consumption</v>
          </cell>
          <cell r="D441">
            <v>2.1226461339792113</v>
          </cell>
          <cell r="E441">
            <v>1.7265884419623845</v>
          </cell>
          <cell r="F441">
            <v>0.31194918747614597</v>
          </cell>
          <cell r="G441">
            <v>0.82784873035230966</v>
          </cell>
        </row>
        <row r="442">
          <cell r="C442" t="str">
            <v>Public consumption</v>
          </cell>
          <cell r="D442">
            <v>2010</v>
          </cell>
          <cell r="E442">
            <v>2011</v>
          </cell>
          <cell r="F442">
            <v>2012</v>
          </cell>
          <cell r="G442">
            <v>2013</v>
          </cell>
        </row>
        <row r="443">
          <cell r="C443" t="str">
            <v>Investment</v>
          </cell>
          <cell r="D443">
            <v>5.3720042965236914</v>
          </cell>
          <cell r="E443">
            <v>-1.6899742216178293</v>
          </cell>
          <cell r="F443">
            <v>-6.8244994154444178</v>
          </cell>
          <cell r="G443">
            <v>0.52341111770934923</v>
          </cell>
        </row>
        <row r="444">
          <cell r="C444" t="str">
            <v>Exports</v>
          </cell>
          <cell r="D444">
            <v>9.4190391930794917</v>
          </cell>
          <cell r="E444">
            <v>2.345079469641731</v>
          </cell>
          <cell r="F444">
            <v>-11.685765310678576</v>
          </cell>
          <cell r="G444">
            <v>2.4146470306420253</v>
          </cell>
        </row>
        <row r="445">
          <cell r="B445" t="str">
            <v>REAL GDP GROWTH</v>
          </cell>
          <cell r="C445" t="str">
            <v>Imports</v>
          </cell>
          <cell r="D445">
            <v>5.9141878045813279</v>
          </cell>
          <cell r="E445">
            <v>-0.21345224144142527</v>
          </cell>
          <cell r="F445">
            <v>-8.8407614292947976</v>
          </cell>
          <cell r="G445">
            <v>2.8493697013133312</v>
          </cell>
        </row>
        <row r="446">
          <cell r="C446" t="str">
            <v>Private consumption</v>
          </cell>
          <cell r="D446">
            <v>1.1000000000000001</v>
          </cell>
          <cell r="E446">
            <v>-1</v>
          </cell>
          <cell r="F446">
            <v>0.4</v>
          </cell>
          <cell r="G446">
            <v>0.2</v>
          </cell>
        </row>
        <row r="447">
          <cell r="B447" t="str">
            <v>Other Indicators</v>
          </cell>
          <cell r="C447" t="str">
            <v>Public consumption</v>
          </cell>
          <cell r="D447">
            <v>1.5</v>
          </cell>
          <cell r="E447">
            <v>2.1</v>
          </cell>
          <cell r="F447">
            <v>0.8</v>
          </cell>
          <cell r="G447">
            <v>0</v>
          </cell>
        </row>
        <row r="448">
          <cell r="C448" t="str">
            <v>Inflation rate</v>
          </cell>
          <cell r="D448">
            <v>0.7</v>
          </cell>
          <cell r="E448">
            <v>2.4</v>
          </cell>
          <cell r="F448">
            <v>-0.4</v>
          </cell>
          <cell r="G448">
            <v>0.7</v>
          </cell>
        </row>
        <row r="449">
          <cell r="C449" t="str">
            <v>Unemployment rate</v>
          </cell>
          <cell r="D449">
            <v>2.8</v>
          </cell>
          <cell r="E449">
            <v>2.6</v>
          </cell>
          <cell r="F449">
            <v>3.9</v>
          </cell>
          <cell r="G449">
            <v>4.8</v>
          </cell>
        </row>
        <row r="450">
          <cell r="C450" t="str">
            <v>Curr. account balance*</v>
          </cell>
          <cell r="D450">
            <v>15.8</v>
          </cell>
          <cell r="E450">
            <v>15</v>
          </cell>
          <cell r="F450">
            <v>14</v>
          </cell>
          <cell r="G450">
            <v>14.5</v>
          </cell>
        </row>
        <row r="451">
          <cell r="C451" t="str">
            <v>Public budget balance*</v>
          </cell>
          <cell r="D451">
            <v>-0.1</v>
          </cell>
          <cell r="E451">
            <v>-0.9</v>
          </cell>
          <cell r="F451">
            <v>-3</v>
          </cell>
          <cell r="G451">
            <v>-2.2000000000000002</v>
          </cell>
        </row>
        <row r="452">
          <cell r="B452" t="str">
            <v>OTHER INDICATORS</v>
          </cell>
        </row>
        <row r="453">
          <cell r="B453" t="str">
            <v>Consensus forecasts</v>
          </cell>
          <cell r="C453" t="str">
            <v>Inflation rate (HICP)</v>
          </cell>
          <cell r="D453">
            <v>3.3</v>
          </cell>
          <cell r="E453">
            <v>4.5</v>
          </cell>
          <cell r="F453">
            <v>2.4</v>
          </cell>
          <cell r="G453">
            <v>2.2999999999999998</v>
          </cell>
        </row>
        <row r="454">
          <cell r="C454" t="str">
            <v>Date of survey: March 9, 09</v>
          </cell>
          <cell r="D454">
            <v>7.9</v>
          </cell>
          <cell r="E454">
            <v>8.1</v>
          </cell>
          <cell r="F454">
            <v>8.1</v>
          </cell>
          <cell r="G454">
            <v>8</v>
          </cell>
        </row>
        <row r="455">
          <cell r="C455" t="str">
            <v>Real GDP-growth</v>
          </cell>
          <cell r="D455">
            <v>3.2</v>
          </cell>
          <cell r="E455">
            <v>1.6</v>
          </cell>
          <cell r="F455">
            <v>-1.6</v>
          </cell>
          <cell r="G455">
            <v>0.6</v>
          </cell>
        </row>
        <row r="456">
          <cell r="C456" t="str">
            <v>Inflation rate</v>
          </cell>
          <cell r="D456">
            <v>1.1000000000000001</v>
          </cell>
          <cell r="E456">
            <v>2.4</v>
          </cell>
          <cell r="F456">
            <v>0</v>
          </cell>
          <cell r="G456">
            <v>0.8</v>
          </cell>
        </row>
        <row r="458">
          <cell r="B458" t="str">
            <v>CONSENSUS FORECASTS</v>
          </cell>
        </row>
        <row r="459">
          <cell r="B459" t="str">
            <v>*) percent of GDP</v>
          </cell>
          <cell r="C459" t="str">
            <v>Date of survey: Jan 09, 2012</v>
          </cell>
        </row>
        <row r="466">
          <cell r="B466" t="str">
            <v>USA - Macroeconomic Forecast</v>
          </cell>
        </row>
        <row r="468">
          <cell r="D468">
            <v>2007</v>
          </cell>
          <cell r="E468">
            <v>2008</v>
          </cell>
          <cell r="F468">
            <v>2009</v>
          </cell>
          <cell r="G468">
            <v>2010</v>
          </cell>
        </row>
        <row r="470">
          <cell r="B470" t="str">
            <v>Real GDP growth</v>
          </cell>
          <cell r="D470">
            <v>2.027689549463787</v>
          </cell>
          <cell r="E470">
            <v>1.1113859023421071</v>
          </cell>
          <cell r="F470">
            <v>-2.1460452330808977</v>
          </cell>
          <cell r="G470">
            <v>1.4024600465342303</v>
          </cell>
        </row>
        <row r="471">
          <cell r="B471" t="str">
            <v>SWITZERLAND – MACROECONOMIC FORECAST</v>
          </cell>
          <cell r="C471" t="str">
            <v>Private consumption</v>
          </cell>
          <cell r="D471">
            <v>2.7883558508766697</v>
          </cell>
          <cell r="E471">
            <v>0.23416295075611515</v>
          </cell>
          <cell r="F471">
            <v>-2.6416932357571881</v>
          </cell>
          <cell r="G471">
            <v>0.83943973636769442</v>
          </cell>
        </row>
        <row r="472">
          <cell r="C472" t="str">
            <v>Public consumption</v>
          </cell>
          <cell r="D472">
            <v>1.8781231145283783</v>
          </cell>
          <cell r="E472">
            <v>2.7986576162057872</v>
          </cell>
          <cell r="F472">
            <v>4.9893272459632811</v>
          </cell>
          <cell r="G472">
            <v>3.4545013067526469</v>
          </cell>
        </row>
        <row r="473">
          <cell r="C473" t="str">
            <v>Investment</v>
          </cell>
          <cell r="D473">
            <v>-2.0937345387487198</v>
          </cell>
          <cell r="E473">
            <v>-3.4478006201906624</v>
          </cell>
          <cell r="F473">
            <v>-8.397302677960198</v>
          </cell>
          <cell r="G473">
            <v>1.7030690189245234</v>
          </cell>
        </row>
        <row r="474">
          <cell r="C474" t="str">
            <v>Exports</v>
          </cell>
          <cell r="D474">
            <v>2010</v>
          </cell>
          <cell r="E474">
            <v>2011</v>
          </cell>
          <cell r="F474">
            <v>2012</v>
          </cell>
          <cell r="G474">
            <v>2013</v>
          </cell>
        </row>
        <row r="475">
          <cell r="C475" t="str">
            <v>Imports</v>
          </cell>
          <cell r="D475">
            <v>2.1703940637909369</v>
          </cell>
          <cell r="E475">
            <v>-3.4551377111930748</v>
          </cell>
          <cell r="F475">
            <v>-7.6775467198265801</v>
          </cell>
          <cell r="G475">
            <v>2.1203908815373325</v>
          </cell>
        </row>
        <row r="477">
          <cell r="B477" t="str">
            <v>Other Indicators</v>
          </cell>
          <cell r="D477">
            <v>2.7140447254496269</v>
          </cell>
          <cell r="E477">
            <v>1.8033582348498056</v>
          </cell>
          <cell r="F477">
            <v>1.050254102987247</v>
          </cell>
          <cell r="G477">
            <v>1.5939896065803483</v>
          </cell>
        </row>
        <row r="478">
          <cell r="C478" t="str">
            <v>Inflation rate</v>
          </cell>
          <cell r="D478">
            <v>2.9</v>
          </cell>
          <cell r="E478">
            <v>3.8</v>
          </cell>
          <cell r="F478">
            <v>-0.2</v>
          </cell>
          <cell r="G478">
            <v>2.7</v>
          </cell>
        </row>
        <row r="479">
          <cell r="C479" t="str">
            <v>Unemployment rate</v>
          </cell>
          <cell r="D479">
            <v>4.5999999999999996</v>
          </cell>
          <cell r="E479">
            <v>5.8</v>
          </cell>
          <cell r="F479">
            <v>9.1999999999999993</v>
          </cell>
          <cell r="G479">
            <v>9.6</v>
          </cell>
        </row>
        <row r="480">
          <cell r="C480" t="str">
            <v>Curr. account balance*</v>
          </cell>
          <cell r="D480">
            <v>-5.3</v>
          </cell>
          <cell r="E480">
            <v>-4.7</v>
          </cell>
          <cell r="F480">
            <v>-3.6</v>
          </cell>
          <cell r="G480">
            <v>-3.5</v>
          </cell>
        </row>
        <row r="481">
          <cell r="C481" t="str">
            <v>Public budget balance*</v>
          </cell>
          <cell r="D481">
            <v>-1.2</v>
          </cell>
          <cell r="E481">
            <v>-3.2</v>
          </cell>
          <cell r="F481">
            <v>-12.5</v>
          </cell>
          <cell r="G481">
            <v>-8</v>
          </cell>
        </row>
        <row r="482">
          <cell r="C482" t="str">
            <v>Imports</v>
          </cell>
          <cell r="D482">
            <v>7.3228916362763963</v>
          </cell>
          <cell r="E482">
            <v>2.3927502069936324</v>
          </cell>
          <cell r="F482">
            <v>2.4738789091402147</v>
          </cell>
          <cell r="G482">
            <v>4.6241596928455531</v>
          </cell>
        </row>
        <row r="483">
          <cell r="B483" t="str">
            <v>Consensus forecasts</v>
          </cell>
        </row>
        <row r="484">
          <cell r="B484" t="str">
            <v>OTHER INDICATORS</v>
          </cell>
          <cell r="C484" t="str">
            <v>Date of survey: March 9, 09</v>
          </cell>
        </row>
        <row r="485">
          <cell r="C485" t="str">
            <v>Real GDP-growth</v>
          </cell>
          <cell r="D485">
            <v>2.9</v>
          </cell>
          <cell r="E485">
            <v>1.1000000000000001</v>
          </cell>
          <cell r="F485">
            <v>-2.8</v>
          </cell>
          <cell r="G485">
            <v>1.7</v>
          </cell>
        </row>
        <row r="486">
          <cell r="C486" t="str">
            <v>Inflation rate</v>
          </cell>
          <cell r="D486">
            <v>3.2</v>
          </cell>
          <cell r="E486">
            <v>3.8</v>
          </cell>
          <cell r="F486">
            <v>-0.9</v>
          </cell>
          <cell r="G486">
            <v>1.5</v>
          </cell>
        </row>
        <row r="487">
          <cell r="C487" t="str">
            <v>Curr. account balance*</v>
          </cell>
          <cell r="D487">
            <v>12.6</v>
          </cell>
          <cell r="E487">
            <v>10.5</v>
          </cell>
          <cell r="F487">
            <v>9</v>
          </cell>
          <cell r="G487">
            <v>8</v>
          </cell>
        </row>
        <row r="488">
          <cell r="C488" t="str">
            <v>Public budget balance*</v>
          </cell>
          <cell r="D488">
            <v>0.4</v>
          </cell>
          <cell r="E488">
            <v>0.8</v>
          </cell>
          <cell r="F488">
            <v>0</v>
          </cell>
          <cell r="G488">
            <v>0.3</v>
          </cell>
        </row>
        <row r="489">
          <cell r="B489" t="str">
            <v>*) percent of GDP</v>
          </cell>
        </row>
        <row r="496">
          <cell r="B496" t="str">
            <v>Japan - Macroeconomic Forecast</v>
          </cell>
        </row>
        <row r="498">
          <cell r="D498">
            <v>2007</v>
          </cell>
          <cell r="E498">
            <v>2008</v>
          </cell>
          <cell r="F498">
            <v>2009</v>
          </cell>
          <cell r="G498">
            <v>2010</v>
          </cell>
        </row>
        <row r="500">
          <cell r="B500" t="str">
            <v>Real GDP growth</v>
          </cell>
          <cell r="D500">
            <v>2.3577945693686075</v>
          </cell>
          <cell r="E500">
            <v>-0.74361233919537995</v>
          </cell>
          <cell r="F500">
            <v>-5.2</v>
          </cell>
          <cell r="G500">
            <v>0.8</v>
          </cell>
        </row>
        <row r="501">
          <cell r="C501" t="str">
            <v>Private consumption</v>
          </cell>
          <cell r="D501">
            <v>0.65673450611093642</v>
          </cell>
          <cell r="E501">
            <v>0.54433647574472843</v>
          </cell>
          <cell r="F501">
            <v>-0.9</v>
          </cell>
          <cell r="G501">
            <v>0.4</v>
          </cell>
        </row>
        <row r="502">
          <cell r="C502" t="str">
            <v>Public consumption</v>
          </cell>
          <cell r="D502">
            <v>1.993515979529235</v>
          </cell>
          <cell r="E502">
            <v>0.9</v>
          </cell>
          <cell r="F502">
            <v>3.6</v>
          </cell>
          <cell r="G502">
            <v>2.1</v>
          </cell>
        </row>
        <row r="503">
          <cell r="B503" t="str">
            <v>USA – MACROECONOMIC FORECAST</v>
          </cell>
          <cell r="C503" t="str">
            <v>Investment</v>
          </cell>
          <cell r="D503">
            <v>1.2001417552969116</v>
          </cell>
          <cell r="E503">
            <v>-4.7</v>
          </cell>
          <cell r="F503">
            <v>-8.4</v>
          </cell>
          <cell r="G503">
            <v>0.7</v>
          </cell>
        </row>
        <row r="504">
          <cell r="C504" t="str">
            <v>Exports</v>
          </cell>
          <cell r="D504">
            <v>8.407256790071429</v>
          </cell>
          <cell r="E504">
            <v>1.8688981549975665</v>
          </cell>
          <cell r="F504">
            <v>-20.399999999999999</v>
          </cell>
          <cell r="G504">
            <v>1.6</v>
          </cell>
        </row>
        <row r="505">
          <cell r="C505" t="str">
            <v>Imports</v>
          </cell>
          <cell r="D505">
            <v>1.4904290910537696</v>
          </cell>
          <cell r="E505">
            <v>1.0921767085067557</v>
          </cell>
          <cell r="F505">
            <v>2.5</v>
          </cell>
          <cell r="G505">
            <v>1.7509764221271098</v>
          </cell>
        </row>
        <row r="506">
          <cell r="D506">
            <v>2010</v>
          </cell>
          <cell r="E506">
            <v>2011</v>
          </cell>
          <cell r="F506">
            <v>2012</v>
          </cell>
          <cell r="G506">
            <v>2013</v>
          </cell>
        </row>
        <row r="507">
          <cell r="B507" t="str">
            <v>Other Indicators</v>
          </cell>
        </row>
        <row r="508">
          <cell r="C508" t="str">
            <v>Inflation rate</v>
          </cell>
          <cell r="D508">
            <v>0</v>
          </cell>
          <cell r="E508">
            <v>1.4</v>
          </cell>
          <cell r="F508">
            <v>-0.4</v>
          </cell>
          <cell r="G508">
            <v>0.1</v>
          </cell>
        </row>
        <row r="509">
          <cell r="B509" t="str">
            <v>REAL GDP GROWTH</v>
          </cell>
          <cell r="C509" t="str">
            <v>Unemployment rate</v>
          </cell>
          <cell r="D509">
            <v>3.9</v>
          </cell>
          <cell r="E509">
            <v>4</v>
          </cell>
          <cell r="F509">
            <v>5</v>
          </cell>
          <cell r="G509">
            <v>5</v>
          </cell>
        </row>
        <row r="510">
          <cell r="C510" t="str">
            <v>Curr. account balance*</v>
          </cell>
          <cell r="D510">
            <v>4.9000000000000004</v>
          </cell>
          <cell r="E510">
            <v>3.2</v>
          </cell>
          <cell r="F510">
            <v>1.8</v>
          </cell>
          <cell r="G510">
            <v>2.5</v>
          </cell>
        </row>
        <row r="511">
          <cell r="C511" t="str">
            <v>Public budget balance*</v>
          </cell>
          <cell r="D511">
            <v>-2.4</v>
          </cell>
          <cell r="E511">
            <v>-3.7</v>
          </cell>
          <cell r="F511">
            <v>-5</v>
          </cell>
          <cell r="G511">
            <v>-3.3</v>
          </cell>
        </row>
        <row r="512">
          <cell r="C512" t="str">
            <v>Investment</v>
          </cell>
          <cell r="D512">
            <v>2.0913222988618543</v>
          </cell>
          <cell r="E512">
            <v>4.1552094083763365</v>
          </cell>
          <cell r="F512">
            <v>5.6605900915063501</v>
          </cell>
          <cell r="G512">
            <v>5.3081023212234868</v>
          </cell>
        </row>
        <row r="513">
          <cell r="B513" t="str">
            <v>Consensus forecasts</v>
          </cell>
          <cell r="C513" t="str">
            <v>Exports</v>
          </cell>
          <cell r="D513">
            <v>11.323438362811856</v>
          </cell>
          <cell r="E513">
            <v>6.6575156325156257</v>
          </cell>
          <cell r="F513">
            <v>5.5149308316063212</v>
          </cell>
          <cell r="G513">
            <v>8.5732028845167747</v>
          </cell>
        </row>
        <row r="514">
          <cell r="C514" t="str">
            <v>Date of survey: March 9, 09</v>
          </cell>
          <cell r="D514">
            <v>12.527997409396335</v>
          </cell>
          <cell r="E514">
            <v>4.8874596817707783</v>
          </cell>
          <cell r="F514">
            <v>4.9729227016293294</v>
          </cell>
          <cell r="G514">
            <v>7.3361186012524229</v>
          </cell>
        </row>
        <row r="515">
          <cell r="C515" t="str">
            <v>Real GDP-growth</v>
          </cell>
          <cell r="D515">
            <v>2.4</v>
          </cell>
          <cell r="E515">
            <v>-0.7</v>
          </cell>
          <cell r="F515">
            <v>-5.8</v>
          </cell>
          <cell r="G515">
            <v>0.7</v>
          </cell>
        </row>
        <row r="516">
          <cell r="B516" t="str">
            <v>OTHER INDICATORS</v>
          </cell>
          <cell r="C516" t="str">
            <v>Inflation rate</v>
          </cell>
          <cell r="D516">
            <v>0.2</v>
          </cell>
          <cell r="E516">
            <v>1.4</v>
          </cell>
          <cell r="F516">
            <v>-1.1000000000000001</v>
          </cell>
          <cell r="G516">
            <v>-0.4</v>
          </cell>
        </row>
        <row r="517">
          <cell r="C517" t="str">
            <v>Inflation rate</v>
          </cell>
          <cell r="D517">
            <v>1.6</v>
          </cell>
          <cell r="E517">
            <v>3.2</v>
          </cell>
          <cell r="F517">
            <v>2.2999999999999998</v>
          </cell>
          <cell r="G517">
            <v>2.6</v>
          </cell>
        </row>
        <row r="518">
          <cell r="C518" t="str">
            <v>Unemployment rate</v>
          </cell>
          <cell r="D518">
            <v>9.6</v>
          </cell>
          <cell r="E518">
            <v>9</v>
          </cell>
          <cell r="F518">
            <v>8.6</v>
          </cell>
          <cell r="G518">
            <v>8.3000000000000007</v>
          </cell>
        </row>
        <row r="519">
          <cell r="B519" t="str">
            <v>*) percent of GDP</v>
          </cell>
          <cell r="C519" t="str">
            <v>Curr. account balance*</v>
          </cell>
          <cell r="D519">
            <v>-3.2</v>
          </cell>
          <cell r="E519">
            <v>-3.1</v>
          </cell>
          <cell r="F519">
            <v>-3.2</v>
          </cell>
          <cell r="G519">
            <v>-3.1</v>
          </cell>
        </row>
        <row r="526">
          <cell r="B526" t="str">
            <v>Netherlands - Macroeconomic Forecast</v>
          </cell>
        </row>
        <row r="528">
          <cell r="B528" t="str">
            <v>*) percent of GDP</v>
          </cell>
          <cell r="D528">
            <v>2007</v>
          </cell>
          <cell r="E528">
            <v>2008</v>
          </cell>
          <cell r="F528">
            <v>2009</v>
          </cell>
          <cell r="G528">
            <v>2010</v>
          </cell>
        </row>
        <row r="530">
          <cell r="B530" t="str">
            <v>Real GDP growth</v>
          </cell>
          <cell r="D530">
            <v>3.5</v>
          </cell>
          <cell r="E530">
            <v>2</v>
          </cell>
          <cell r="F530">
            <v>-3.1</v>
          </cell>
          <cell r="G530">
            <v>0.3</v>
          </cell>
        </row>
        <row r="531">
          <cell r="C531" t="str">
            <v>Private consumption</v>
          </cell>
          <cell r="D531">
            <v>2.1</v>
          </cell>
          <cell r="E531">
            <v>1.6</v>
          </cell>
          <cell r="F531">
            <v>1.1000000000000001</v>
          </cell>
          <cell r="G531">
            <v>1.1000000000000001</v>
          </cell>
        </row>
        <row r="532">
          <cell r="C532" t="str">
            <v>Public consumption</v>
          </cell>
          <cell r="D532">
            <v>3</v>
          </cell>
          <cell r="E532">
            <v>1.1000000000000001</v>
          </cell>
          <cell r="F532">
            <v>2.7</v>
          </cell>
          <cell r="G532">
            <v>1.5</v>
          </cell>
        </row>
        <row r="533">
          <cell r="C533" t="str">
            <v>Investment</v>
          </cell>
          <cell r="D533">
            <v>5.2</v>
          </cell>
          <cell r="E533">
            <v>6.5</v>
          </cell>
          <cell r="F533">
            <v>-5.7</v>
          </cell>
          <cell r="G533">
            <v>0.9</v>
          </cell>
        </row>
        <row r="534">
          <cell r="C534" t="str">
            <v>Exports</v>
          </cell>
          <cell r="D534">
            <v>6.5</v>
          </cell>
          <cell r="E534">
            <v>3</v>
          </cell>
          <cell r="F534">
            <v>-5</v>
          </cell>
          <cell r="G534">
            <v>2.1</v>
          </cell>
        </row>
        <row r="535">
          <cell r="B535" t="str">
            <v>JAPAN – MACROECONOMIC FORECAST</v>
          </cell>
          <cell r="C535" t="str">
            <v>Imports</v>
          </cell>
          <cell r="D535">
            <v>5.7</v>
          </cell>
          <cell r="E535">
            <v>4.4000000000000004</v>
          </cell>
          <cell r="F535">
            <v>-4</v>
          </cell>
          <cell r="G535">
            <v>2.2999999999999998</v>
          </cell>
        </row>
        <row r="537">
          <cell r="B537" t="str">
            <v>Other Indicators</v>
          </cell>
        </row>
        <row r="538">
          <cell r="C538" t="str">
            <v>Inflation rate</v>
          </cell>
          <cell r="D538">
            <v>2010</v>
          </cell>
          <cell r="E538">
            <v>2011</v>
          </cell>
          <cell r="F538">
            <v>2012</v>
          </cell>
          <cell r="G538">
            <v>2013</v>
          </cell>
        </row>
        <row r="539">
          <cell r="C539" t="str">
            <v>Unemployment rate</v>
          </cell>
          <cell r="D539">
            <v>3.2</v>
          </cell>
          <cell r="E539">
            <v>2.8</v>
          </cell>
          <cell r="F539">
            <v>4.0999999999999996</v>
          </cell>
          <cell r="G539">
            <v>4.8</v>
          </cell>
        </row>
        <row r="540">
          <cell r="C540" t="str">
            <v>Curr. account balance*</v>
          </cell>
          <cell r="D540">
            <v>7.7</v>
          </cell>
          <cell r="E540">
            <v>5</v>
          </cell>
          <cell r="F540">
            <v>2.8</v>
          </cell>
          <cell r="G540">
            <v>4.5</v>
          </cell>
        </row>
        <row r="541">
          <cell r="B541" t="str">
            <v>REAL GDP GROWTH</v>
          </cell>
          <cell r="C541" t="str">
            <v>Public budget balance*</v>
          </cell>
          <cell r="D541">
            <v>0.3</v>
          </cell>
          <cell r="E541">
            <v>0.5</v>
          </cell>
          <cell r="F541">
            <v>-2.2000000000000002</v>
          </cell>
          <cell r="G541">
            <v>-2.4</v>
          </cell>
        </row>
        <row r="542">
          <cell r="C542" t="str">
            <v>Private consumption</v>
          </cell>
          <cell r="D542">
            <v>2.6351462530641019</v>
          </cell>
          <cell r="E542">
            <v>-7.4327200360670531E-2</v>
          </cell>
          <cell r="F542">
            <v>1.6208180175476201</v>
          </cell>
          <cell r="G542">
            <v>1.5266736642422956</v>
          </cell>
        </row>
        <row r="543">
          <cell r="B543" t="str">
            <v>Consensus forecasts</v>
          </cell>
          <cell r="C543" t="str">
            <v>Public consumption</v>
          </cell>
          <cell r="D543">
            <v>2.1063953232640813</v>
          </cell>
          <cell r="E543">
            <v>2.0686854016597493</v>
          </cell>
          <cell r="F543">
            <v>2.1356082688561031</v>
          </cell>
          <cell r="G543">
            <v>1.5979067852711637</v>
          </cell>
        </row>
        <row r="544">
          <cell r="C544" t="str">
            <v>Date of survey: March 9, 09</v>
          </cell>
          <cell r="D544">
            <v>-0.1026104004352959</v>
          </cell>
          <cell r="E544">
            <v>-7.2003009052664879E-2</v>
          </cell>
          <cell r="F544">
            <v>3.0522135246052216</v>
          </cell>
          <cell r="G544">
            <v>2.5688677625714433</v>
          </cell>
        </row>
        <row r="545">
          <cell r="C545" t="str">
            <v>Real GDP-growth</v>
          </cell>
          <cell r="D545">
            <v>3</v>
          </cell>
          <cell r="E545">
            <v>2</v>
          </cell>
          <cell r="F545">
            <v>-2.4</v>
          </cell>
          <cell r="G545">
            <v>0.2</v>
          </cell>
        </row>
        <row r="546">
          <cell r="C546" t="str">
            <v>Inflation rate</v>
          </cell>
          <cell r="D546">
            <v>1.4</v>
          </cell>
          <cell r="E546">
            <v>2.5</v>
          </cell>
          <cell r="F546">
            <v>1.1000000000000001</v>
          </cell>
          <cell r="G546">
            <v>1.1000000000000001</v>
          </cell>
        </row>
        <row r="548">
          <cell r="B548" t="str">
            <v>OTHER INDICATORS</v>
          </cell>
        </row>
        <row r="549">
          <cell r="B549" t="str">
            <v>*) percent of GDP</v>
          </cell>
          <cell r="C549" t="str">
            <v>Inflation rate</v>
          </cell>
          <cell r="D549">
            <v>-0.7</v>
          </cell>
          <cell r="E549">
            <v>-0.3</v>
          </cell>
          <cell r="F549">
            <v>0</v>
          </cell>
          <cell r="G549">
            <v>0.1</v>
          </cell>
        </row>
        <row r="553">
          <cell r="B553" t="str">
            <v>China - Macroeconomic Forecast</v>
          </cell>
        </row>
        <row r="554">
          <cell r="B554" t="str">
            <v>CONSENSUS FORECASTS</v>
          </cell>
        </row>
        <row r="555">
          <cell r="C555" t="str">
            <v>Date of survey: Jan 09, 2012</v>
          </cell>
          <cell r="D555">
            <v>2007</v>
          </cell>
          <cell r="E555">
            <v>2008</v>
          </cell>
          <cell r="F555">
            <v>2009</v>
          </cell>
          <cell r="G555">
            <v>2010</v>
          </cell>
        </row>
        <row r="556">
          <cell r="C556" t="str">
            <v>Real GDP-growth</v>
          </cell>
          <cell r="E556">
            <v>-0.8</v>
          </cell>
          <cell r="F556">
            <v>1.9</v>
          </cell>
        </row>
        <row r="557">
          <cell r="B557" t="str">
            <v>Real GDP growth</v>
          </cell>
          <cell r="C557" t="str">
            <v>Inflation rate</v>
          </cell>
          <cell r="D557">
            <v>13</v>
          </cell>
          <cell r="E557">
            <v>9</v>
          </cell>
          <cell r="F557">
            <v>6</v>
          </cell>
          <cell r="G557">
            <v>8</v>
          </cell>
        </row>
        <row r="558">
          <cell r="C558" t="str">
            <v>Inflation rate</v>
          </cell>
          <cell r="D558">
            <v>4.8</v>
          </cell>
          <cell r="E558">
            <v>5.9</v>
          </cell>
          <cell r="F558">
            <v>-0.1</v>
          </cell>
          <cell r="G558">
            <v>1.5</v>
          </cell>
        </row>
        <row r="559">
          <cell r="C559" t="str">
            <v>Unemployment rate</v>
          </cell>
          <cell r="D559">
            <v>4</v>
          </cell>
          <cell r="E559">
            <v>4.2</v>
          </cell>
          <cell r="F559">
            <v>4.7</v>
          </cell>
          <cell r="G559">
            <v>4.5</v>
          </cell>
        </row>
        <row r="560">
          <cell r="B560" t="str">
            <v>*) percent of GDP</v>
          </cell>
          <cell r="C560" t="str">
            <v>Curr. account balance*</v>
          </cell>
          <cell r="D560">
            <v>11</v>
          </cell>
          <cell r="E560">
            <v>10.199999999999999</v>
          </cell>
          <cell r="F560">
            <v>9.6999999999999993</v>
          </cell>
          <cell r="G560">
            <v>9.3000000000000007</v>
          </cell>
        </row>
        <row r="561">
          <cell r="C561" t="str">
            <v>Public budget balance*</v>
          </cell>
          <cell r="D561">
            <v>0.6</v>
          </cell>
          <cell r="E561">
            <v>-0.7</v>
          </cell>
          <cell r="F561">
            <v>-3</v>
          </cell>
          <cell r="G561">
            <v>-2</v>
          </cell>
        </row>
        <row r="564">
          <cell r="B564" t="str">
            <v>*) percent of GDP</v>
          </cell>
        </row>
      </sheetData>
      <sheetData sheetId="20" refreshError="1">
        <row r="2">
          <cell r="D2">
            <v>2008</v>
          </cell>
          <cell r="E2">
            <v>2009</v>
          </cell>
          <cell r="F2">
            <v>2010</v>
          </cell>
          <cell r="G2" t="str">
            <v>2009 Q1</v>
          </cell>
          <cell r="H2" t="str">
            <v>Q2</v>
          </cell>
          <cell r="I2" t="str">
            <v>Q3</v>
          </cell>
          <cell r="J2" t="str">
            <v>Q4</v>
          </cell>
        </row>
        <row r="3">
          <cell r="B3" t="str">
            <v>PROGNOSE FÜR ANDERE LÄNDER</v>
          </cell>
        </row>
        <row r="4">
          <cell r="B4" t="str">
            <v>Norwegen</v>
          </cell>
        </row>
        <row r="5">
          <cell r="C5" t="str">
            <v>Wirtschaftswachstum (in % gg. Vj.)</v>
          </cell>
          <cell r="D5">
            <v>2</v>
          </cell>
          <cell r="E5">
            <v>0</v>
          </cell>
          <cell r="F5">
            <v>1.2</v>
          </cell>
          <cell r="G5">
            <v>0.1</v>
          </cell>
          <cell r="H5">
            <v>-0.3</v>
          </cell>
          <cell r="I5">
            <v>0.6</v>
          </cell>
          <cell r="J5">
            <v>-0.5</v>
          </cell>
        </row>
        <row r="6">
          <cell r="C6" t="str">
            <v>Inflation (in % gg. Vj.)</v>
          </cell>
          <cell r="D6">
            <v>3.4</v>
          </cell>
          <cell r="E6">
            <v>2.1</v>
          </cell>
          <cell r="F6">
            <v>1.7</v>
          </cell>
          <cell r="G6">
            <v>2.7</v>
          </cell>
          <cell r="H6">
            <v>3</v>
          </cell>
          <cell r="I6">
            <v>1.4</v>
          </cell>
          <cell r="J6">
            <v>1.5</v>
          </cell>
        </row>
        <row r="7">
          <cell r="C7" t="str">
            <v>Budgetsaldo (in % des BIP)</v>
          </cell>
          <cell r="D7">
            <v>2011</v>
          </cell>
          <cell r="E7">
            <v>2012</v>
          </cell>
          <cell r="F7">
            <v>2013</v>
          </cell>
          <cell r="G7" t="str">
            <v>2012 Q1</v>
          </cell>
          <cell r="H7" t="str">
            <v>Q2</v>
          </cell>
          <cell r="I7" t="str">
            <v>Q3</v>
          </cell>
          <cell r="J7" t="str">
            <v>Q4</v>
          </cell>
        </row>
        <row r="8">
          <cell r="C8" t="str">
            <v>Leistungsbilanz (in % des BIP)</v>
          </cell>
          <cell r="D8">
            <v>18.2</v>
          </cell>
          <cell r="E8">
            <v>15</v>
          </cell>
          <cell r="F8">
            <v>17</v>
          </cell>
        </row>
        <row r="9">
          <cell r="B9" t="str">
            <v>Norwegen</v>
          </cell>
        </row>
        <row r="10">
          <cell r="B10" t="str">
            <v>Schweden</v>
          </cell>
          <cell r="C10" t="str">
            <v>Wirtschaftswachstum (in % gg. Vj.)</v>
          </cell>
          <cell r="D10">
            <v>1.5</v>
          </cell>
          <cell r="E10">
            <v>1.7</v>
          </cell>
          <cell r="F10">
            <v>1.9</v>
          </cell>
          <cell r="G10">
            <v>2.2000000000000002</v>
          </cell>
          <cell r="H10">
            <v>2</v>
          </cell>
          <cell r="I10">
            <v>1.2</v>
          </cell>
          <cell r="J10">
            <v>1.4</v>
          </cell>
        </row>
        <row r="11">
          <cell r="C11" t="str">
            <v>Wirtschaftswachstum (in % gg. Vj.)</v>
          </cell>
          <cell r="D11">
            <v>-0.5</v>
          </cell>
          <cell r="E11">
            <v>-3.5</v>
          </cell>
          <cell r="F11">
            <v>1</v>
          </cell>
          <cell r="G11">
            <v>-4.5</v>
          </cell>
          <cell r="H11">
            <v>-4.5999999999999996</v>
          </cell>
          <cell r="I11">
            <v>-3.7</v>
          </cell>
          <cell r="J11">
            <v>-1.2</v>
          </cell>
        </row>
        <row r="12">
          <cell r="C12" t="str">
            <v>Inflation (in % gg. Vj.)</v>
          </cell>
          <cell r="D12">
            <v>3.4</v>
          </cell>
          <cell r="E12">
            <v>2</v>
          </cell>
          <cell r="F12">
            <v>2</v>
          </cell>
          <cell r="G12">
            <v>2.2999999999999998</v>
          </cell>
          <cell r="H12">
            <v>1.8</v>
          </cell>
          <cell r="I12">
            <v>1.7</v>
          </cell>
          <cell r="J12">
            <v>2.2999999999999998</v>
          </cell>
        </row>
        <row r="13">
          <cell r="C13" t="str">
            <v>Budgetsaldo (in % des BIP)</v>
          </cell>
          <cell r="D13">
            <v>2.7</v>
          </cell>
          <cell r="E13">
            <v>-3</v>
          </cell>
          <cell r="F13">
            <v>-2.5</v>
          </cell>
        </row>
        <row r="14">
          <cell r="C14" t="str">
            <v>Leistungsbilanz (in % des BIP)</v>
          </cell>
          <cell r="D14">
            <v>8</v>
          </cell>
          <cell r="E14">
            <v>6.5</v>
          </cell>
          <cell r="F14">
            <v>7.5</v>
          </cell>
        </row>
        <row r="15">
          <cell r="B15" t="str">
            <v>Schweden</v>
          </cell>
        </row>
        <row r="16">
          <cell r="B16" t="str">
            <v>Polen</v>
          </cell>
          <cell r="C16" t="str">
            <v>Wirtschaftswachstum (in % gg. Vj.)</v>
          </cell>
          <cell r="D16">
            <v>4.5999999999999996</v>
          </cell>
          <cell r="E16">
            <v>1.3</v>
          </cell>
          <cell r="F16">
            <v>1.7</v>
          </cell>
          <cell r="G16">
            <v>2.5</v>
          </cell>
          <cell r="H16">
            <v>1.6</v>
          </cell>
          <cell r="I16">
            <v>0.3</v>
          </cell>
          <cell r="J16">
            <v>0.8</v>
          </cell>
        </row>
        <row r="17">
          <cell r="C17" t="str">
            <v>Wirtschaftswachstum (in % gg. Vj.)</v>
          </cell>
          <cell r="D17">
            <v>4.8</v>
          </cell>
          <cell r="E17">
            <v>1.2</v>
          </cell>
          <cell r="F17">
            <v>3</v>
          </cell>
          <cell r="G17">
            <v>1.2</v>
          </cell>
          <cell r="H17">
            <v>0.6</v>
          </cell>
          <cell r="I17">
            <v>0.8</v>
          </cell>
          <cell r="J17">
            <v>2.2000000000000002</v>
          </cell>
        </row>
        <row r="18">
          <cell r="C18" t="str">
            <v>Inflation (in % gg. Vj.)</v>
          </cell>
          <cell r="D18">
            <v>4.2</v>
          </cell>
          <cell r="E18">
            <v>2.5</v>
          </cell>
          <cell r="F18">
            <v>2.2000000000000002</v>
          </cell>
          <cell r="G18">
            <v>3</v>
          </cell>
          <cell r="H18">
            <v>2.5</v>
          </cell>
          <cell r="I18">
            <v>2.2999999999999998</v>
          </cell>
          <cell r="J18">
            <v>2</v>
          </cell>
        </row>
        <row r="19">
          <cell r="C19" t="str">
            <v>Budgetsaldo (in % des BIP)</v>
          </cell>
          <cell r="D19">
            <v>-1.9</v>
          </cell>
          <cell r="E19">
            <v>-2.7</v>
          </cell>
          <cell r="F19">
            <v>-2.2999999999999998</v>
          </cell>
        </row>
        <row r="20">
          <cell r="C20" t="str">
            <v>Leistungsbilanz (in % des BIP)</v>
          </cell>
          <cell r="D20">
            <v>-5.5</v>
          </cell>
          <cell r="E20">
            <v>-5.9</v>
          </cell>
          <cell r="F20">
            <v>-5.3</v>
          </cell>
        </row>
        <row r="21">
          <cell r="B21" t="str">
            <v>Polen</v>
          </cell>
        </row>
        <row r="22">
          <cell r="B22" t="str">
            <v>Tschechien</v>
          </cell>
          <cell r="C22" t="str">
            <v>Wirtschaftswachstum (in % gg. Vj.)</v>
          </cell>
          <cell r="D22">
            <v>4.0999999999999996</v>
          </cell>
          <cell r="E22">
            <v>3.3</v>
          </cell>
          <cell r="F22">
            <v>3.8</v>
          </cell>
          <cell r="G22">
            <v>3.1</v>
          </cell>
          <cell r="H22">
            <v>3.3</v>
          </cell>
          <cell r="I22">
            <v>3.4</v>
          </cell>
          <cell r="J22">
            <v>3.6</v>
          </cell>
        </row>
        <row r="23">
          <cell r="C23" t="str">
            <v>Wirtschaftswachstum (in % gg. Vj.)</v>
          </cell>
          <cell r="D23">
            <v>3.1</v>
          </cell>
          <cell r="E23">
            <v>-0.8</v>
          </cell>
          <cell r="F23">
            <v>2.2999999999999998</v>
          </cell>
          <cell r="G23">
            <v>-1.1000000000000001</v>
          </cell>
          <cell r="H23">
            <v>-2</v>
          </cell>
          <cell r="I23">
            <v>-0.8</v>
          </cell>
          <cell r="J23">
            <v>0.5</v>
          </cell>
        </row>
        <row r="24">
          <cell r="C24" t="str">
            <v>Inflation (in % gg. Vj.)</v>
          </cell>
          <cell r="D24">
            <v>6.4</v>
          </cell>
          <cell r="E24">
            <v>1.5</v>
          </cell>
          <cell r="F24">
            <v>1.9</v>
          </cell>
          <cell r="G24">
            <v>2.1</v>
          </cell>
          <cell r="H24">
            <v>1.5</v>
          </cell>
          <cell r="I24">
            <v>1.1000000000000001</v>
          </cell>
          <cell r="J24">
            <v>1.3</v>
          </cell>
        </row>
        <row r="25">
          <cell r="C25" t="str">
            <v>Budgetsaldo (in % des BIP)</v>
          </cell>
          <cell r="D25">
            <v>-1.2</v>
          </cell>
          <cell r="E25">
            <v>-3.2</v>
          </cell>
          <cell r="F25">
            <v>-2.7</v>
          </cell>
        </row>
        <row r="26">
          <cell r="C26" t="str">
            <v>Leistungsbilanz (in % des BIP)</v>
          </cell>
          <cell r="D26">
            <v>-3.1</v>
          </cell>
          <cell r="E26">
            <v>-3.9</v>
          </cell>
          <cell r="F26">
            <v>-3.5</v>
          </cell>
        </row>
        <row r="27">
          <cell r="B27" t="str">
            <v>Tschechien</v>
          </cell>
        </row>
        <row r="28">
          <cell r="B28" t="str">
            <v>Ungarn</v>
          </cell>
          <cell r="C28" t="str">
            <v>Wirtschaftswachstum (in % gg. Vj.)</v>
          </cell>
          <cell r="D28">
            <v>1.7</v>
          </cell>
          <cell r="E28">
            <v>0.5</v>
          </cell>
          <cell r="F28">
            <v>1.3</v>
          </cell>
          <cell r="G28">
            <v>0.3</v>
          </cell>
          <cell r="H28">
            <v>0.4</v>
          </cell>
          <cell r="I28">
            <v>0.5</v>
          </cell>
          <cell r="J28">
            <v>0.7</v>
          </cell>
        </row>
        <row r="29">
          <cell r="C29" t="str">
            <v>Wirtschaftswachstum (in % gg. Vj.)</v>
          </cell>
          <cell r="D29">
            <v>0.5</v>
          </cell>
          <cell r="E29">
            <v>-4.3</v>
          </cell>
          <cell r="F29">
            <v>1.2</v>
          </cell>
          <cell r="G29">
            <v>-6.2</v>
          </cell>
          <cell r="H29">
            <v>-5.9</v>
          </cell>
          <cell r="I29">
            <v>-4</v>
          </cell>
          <cell r="J29">
            <v>-1.2</v>
          </cell>
        </row>
        <row r="30">
          <cell r="C30" t="str">
            <v>Inflation (in % gg. Vj.)</v>
          </cell>
          <cell r="D30">
            <v>6.1</v>
          </cell>
          <cell r="E30">
            <v>3.5</v>
          </cell>
          <cell r="F30">
            <v>3.4</v>
          </cell>
          <cell r="G30">
            <v>3</v>
          </cell>
          <cell r="H30">
            <v>2.9</v>
          </cell>
          <cell r="I30">
            <v>4.3</v>
          </cell>
          <cell r="J30">
            <v>3.9</v>
          </cell>
        </row>
        <row r="31">
          <cell r="C31" t="str">
            <v>Budgetsaldo (in % des BIP)</v>
          </cell>
          <cell r="D31">
            <v>-3.3</v>
          </cell>
          <cell r="E31">
            <v>-2.9</v>
          </cell>
          <cell r="F31">
            <v>-2.7</v>
          </cell>
        </row>
        <row r="32">
          <cell r="C32" t="str">
            <v>Leistungsbilanz (in % des BIP)</v>
          </cell>
          <cell r="D32">
            <v>-7.2</v>
          </cell>
          <cell r="E32">
            <v>-4.5</v>
          </cell>
          <cell r="F32">
            <v>-4.2</v>
          </cell>
        </row>
        <row r="33">
          <cell r="B33" t="str">
            <v>Ungarn</v>
          </cell>
        </row>
        <row r="34">
          <cell r="B34" t="str">
            <v>Türkei</v>
          </cell>
          <cell r="C34" t="str">
            <v>Wirtschaftswachstum (in % gg. Vj.)</v>
          </cell>
          <cell r="D34">
            <v>1.6</v>
          </cell>
          <cell r="E34">
            <v>0.5</v>
          </cell>
          <cell r="F34">
            <v>1.8</v>
          </cell>
          <cell r="G34">
            <v>-0.1</v>
          </cell>
          <cell r="H34">
            <v>0.4</v>
          </cell>
          <cell r="I34">
            <v>0.6</v>
          </cell>
          <cell r="J34">
            <v>1</v>
          </cell>
        </row>
        <row r="35">
          <cell r="C35" t="str">
            <v>Wirtschaftswachstum (in % gg. Vj.)</v>
          </cell>
          <cell r="D35">
            <v>1.3</v>
          </cell>
          <cell r="E35">
            <v>-2.5</v>
          </cell>
          <cell r="F35">
            <v>1.4</v>
          </cell>
          <cell r="G35">
            <v>-4.5</v>
          </cell>
          <cell r="H35">
            <v>-4.0999999999999996</v>
          </cell>
          <cell r="I35">
            <v>-1.5</v>
          </cell>
          <cell r="J35">
            <v>0</v>
          </cell>
        </row>
        <row r="36">
          <cell r="C36" t="str">
            <v>Inflation (in % gg. Vj.)</v>
          </cell>
          <cell r="D36">
            <v>10.4</v>
          </cell>
          <cell r="E36">
            <v>6.2</v>
          </cell>
          <cell r="F36">
            <v>6.9</v>
          </cell>
          <cell r="G36">
            <v>8.1</v>
          </cell>
          <cell r="H36">
            <v>5.5</v>
          </cell>
          <cell r="I36">
            <v>5.2</v>
          </cell>
          <cell r="J36">
            <v>5.8</v>
          </cell>
        </row>
        <row r="37">
          <cell r="C37" t="str">
            <v>Budgetsaldo (in % des BIP)</v>
          </cell>
          <cell r="D37">
            <v>-1.8</v>
          </cell>
          <cell r="E37">
            <v>-4</v>
          </cell>
          <cell r="F37">
            <v>-3.5</v>
          </cell>
        </row>
        <row r="38">
          <cell r="C38" t="str">
            <v>Leistungsbilanz (in % des BIP)</v>
          </cell>
          <cell r="D38">
            <v>-5.7</v>
          </cell>
          <cell r="E38">
            <v>-3.3</v>
          </cell>
          <cell r="F38">
            <v>-3.7</v>
          </cell>
        </row>
        <row r="39">
          <cell r="B39" t="str">
            <v>Türkei</v>
          </cell>
        </row>
        <row r="40">
          <cell r="B40" t="str">
            <v>Kanada</v>
          </cell>
          <cell r="C40" t="str">
            <v>Wirtschaftswachstum (in % gg. Vj.)</v>
          </cell>
          <cell r="D40">
            <v>7.7</v>
          </cell>
          <cell r="E40">
            <v>2.5</v>
          </cell>
          <cell r="F40">
            <v>3.3</v>
          </cell>
          <cell r="G40">
            <v>2</v>
          </cell>
          <cell r="H40">
            <v>2.5</v>
          </cell>
          <cell r="I40">
            <v>2.5</v>
          </cell>
          <cell r="J40">
            <v>2.8</v>
          </cell>
        </row>
        <row r="41">
          <cell r="C41" t="str">
            <v>Wirtschaftswachstum (in % gg. Vj.)</v>
          </cell>
          <cell r="D41">
            <v>0.57825719113724006</v>
          </cell>
          <cell r="E41">
            <v>-1.3</v>
          </cell>
          <cell r="F41">
            <v>1.657722228134773</v>
          </cell>
          <cell r="G41">
            <v>-1.2028594445852434</v>
          </cell>
          <cell r="H41">
            <v>-1.7260241622325196</v>
          </cell>
          <cell r="I41">
            <v>-1.7875444684100756</v>
          </cell>
          <cell r="J41">
            <v>-0.59794307862047447</v>
          </cell>
        </row>
        <row r="42">
          <cell r="C42" t="str">
            <v>Inflation (in % gg. Vj.)</v>
          </cell>
          <cell r="D42">
            <v>2.4</v>
          </cell>
          <cell r="E42">
            <v>1</v>
          </cell>
          <cell r="F42">
            <v>2.8</v>
          </cell>
          <cell r="G42">
            <v>1.2</v>
          </cell>
          <cell r="H42">
            <v>0.3</v>
          </cell>
          <cell r="I42">
            <v>0.1</v>
          </cell>
          <cell r="J42">
            <v>2.2999999999999998</v>
          </cell>
        </row>
        <row r="43">
          <cell r="C43" t="str">
            <v>Budgetsaldo (in % des BIP)</v>
          </cell>
          <cell r="D43">
            <v>0.1</v>
          </cell>
          <cell r="E43">
            <v>-0.2</v>
          </cell>
          <cell r="F43">
            <v>0.4</v>
          </cell>
        </row>
        <row r="44">
          <cell r="C44" t="str">
            <v>Leistungsbilanz (in % des BIP)</v>
          </cell>
          <cell r="D44">
            <v>0.7</v>
          </cell>
          <cell r="E44">
            <v>0.5</v>
          </cell>
          <cell r="F44">
            <v>0.9</v>
          </cell>
        </row>
        <row r="45">
          <cell r="B45" t="str">
            <v>Kanada</v>
          </cell>
        </row>
        <row r="46">
          <cell r="B46" t="str">
            <v>Australien</v>
          </cell>
          <cell r="C46" t="str">
            <v>Wirtschaftswachstum (in % gg. Vj.)</v>
          </cell>
          <cell r="D46">
            <v>2.3271901198192495</v>
          </cell>
          <cell r="E46">
            <v>2.3728169831287289</v>
          </cell>
          <cell r="F46">
            <v>2.6923381753683628</v>
          </cell>
          <cell r="G46">
            <v>1.7612933692422246</v>
          </cell>
          <cell r="H46">
            <v>2.5578204127347135</v>
          </cell>
          <cell r="I46">
            <v>2.407736631345017</v>
          </cell>
          <cell r="J46">
            <v>2.7601255898526347</v>
          </cell>
        </row>
        <row r="47">
          <cell r="C47" t="str">
            <v>Wirtschaftswachstum (in % gg. Vj.)</v>
          </cell>
          <cell r="D47">
            <v>2.0608801882691523</v>
          </cell>
          <cell r="E47">
            <v>0.41660132780592107</v>
          </cell>
          <cell r="F47">
            <v>2.1</v>
          </cell>
          <cell r="G47">
            <v>-0.14829670147885565</v>
          </cell>
          <cell r="H47">
            <v>-0.10072905495069051</v>
          </cell>
          <cell r="I47">
            <v>0.29137558880769632</v>
          </cell>
          <cell r="J47">
            <v>1.3872884913915868</v>
          </cell>
        </row>
        <row r="48">
          <cell r="C48" t="str">
            <v>Inflation (in % gg. Vj.)</v>
          </cell>
          <cell r="D48">
            <v>4.3</v>
          </cell>
          <cell r="E48">
            <v>2.5</v>
          </cell>
          <cell r="F48">
            <v>2.9</v>
          </cell>
          <cell r="G48">
            <v>2.5</v>
          </cell>
          <cell r="H48">
            <v>2.2999999999999998</v>
          </cell>
          <cell r="I48">
            <v>2.2999999999999998</v>
          </cell>
          <cell r="J48">
            <v>3.1</v>
          </cell>
        </row>
        <row r="49">
          <cell r="C49" t="str">
            <v>Budgetsaldo (in % des BIP)</v>
          </cell>
          <cell r="D49">
            <v>-0.6</v>
          </cell>
          <cell r="E49">
            <v>-0.5</v>
          </cell>
          <cell r="F49">
            <v>0.4</v>
          </cell>
        </row>
        <row r="50">
          <cell r="C50" t="str">
            <v>Leistungsbilanz (in % des BIP)</v>
          </cell>
          <cell r="D50">
            <v>-4.3</v>
          </cell>
          <cell r="E50">
            <v>-5.3</v>
          </cell>
          <cell r="F50">
            <v>-6</v>
          </cell>
        </row>
        <row r="51">
          <cell r="B51" t="str">
            <v>Australien</v>
          </cell>
        </row>
        <row r="52">
          <cell r="B52" t="str">
            <v>Neuseeland</v>
          </cell>
          <cell r="C52" t="str">
            <v>Wirtschaftswachstum (in % gg. Vj.)</v>
          </cell>
          <cell r="D52">
            <v>1.9797631022240552</v>
          </cell>
          <cell r="E52">
            <v>3.4422186738507463</v>
          </cell>
          <cell r="F52">
            <v>3.5325285704538345</v>
          </cell>
          <cell r="G52">
            <v>4.0084409184715497</v>
          </cell>
          <cell r="H52">
            <v>3.4272652444750094</v>
          </cell>
          <cell r="I52">
            <v>3.1697173924635393</v>
          </cell>
          <cell r="J52">
            <v>3.1784139560592024</v>
          </cell>
        </row>
        <row r="53">
          <cell r="C53" t="str">
            <v>Wirtschaftswachstum (in % gg. Vj.)</v>
          </cell>
          <cell r="D53">
            <v>-0.82424253472852627</v>
          </cell>
          <cell r="E53">
            <v>-0.28842140085045287</v>
          </cell>
          <cell r="F53">
            <v>1.394588560363843</v>
          </cell>
          <cell r="G53">
            <v>-1.4991424490034433</v>
          </cell>
          <cell r="H53">
            <v>-0.75626018671968609</v>
          </cell>
          <cell r="I53">
            <v>0.23693345691305012</v>
          </cell>
          <cell r="J53">
            <v>0.88486622051931363</v>
          </cell>
        </row>
        <row r="54">
          <cell r="C54" t="str">
            <v>Inflation (in % gg. Vj.)</v>
          </cell>
          <cell r="D54">
            <v>4</v>
          </cell>
          <cell r="E54">
            <v>2.2999999999999998</v>
          </cell>
          <cell r="F54">
            <v>2.6</v>
          </cell>
          <cell r="G54">
            <v>2.8</v>
          </cell>
          <cell r="H54">
            <v>1.7</v>
          </cell>
          <cell r="I54">
            <v>1.9</v>
          </cell>
          <cell r="J54">
            <v>2.4</v>
          </cell>
        </row>
        <row r="55">
          <cell r="C55" t="str">
            <v>Budgetsaldo (in % des BIP)</v>
          </cell>
          <cell r="D55">
            <v>2.5</v>
          </cell>
          <cell r="E55">
            <v>0.4</v>
          </cell>
          <cell r="F55">
            <v>0.6</v>
          </cell>
        </row>
        <row r="56">
          <cell r="C56" t="str">
            <v>Leistungsbilanz (in % des BIP)</v>
          </cell>
          <cell r="D56">
            <v>-6.5</v>
          </cell>
          <cell r="E56">
            <v>-6</v>
          </cell>
          <cell r="F56">
            <v>-5.8</v>
          </cell>
        </row>
        <row r="57">
          <cell r="B57" t="str">
            <v>Neuseeland</v>
          </cell>
        </row>
        <row r="58">
          <cell r="B58" t="str">
            <v>Russland</v>
          </cell>
          <cell r="C58" t="str">
            <v>Wirtschaftswachstum (in % gg. Vj.)</v>
          </cell>
          <cell r="D58">
            <v>1.2221674279205388</v>
          </cell>
          <cell r="E58">
            <v>2.3107278738530965</v>
          </cell>
          <cell r="F58">
            <v>2.7078982568260983</v>
          </cell>
          <cell r="G58">
            <v>1.7197079890967046</v>
          </cell>
          <cell r="H58">
            <v>2.29892279340622</v>
          </cell>
          <cell r="I58">
            <v>2.5931506100819774</v>
          </cell>
          <cell r="J58">
            <v>2.6268177307154303</v>
          </cell>
        </row>
        <row r="59">
          <cell r="C59" t="str">
            <v>Wirtschaftswachstum (in % gg. Vj.)</v>
          </cell>
          <cell r="D59">
            <v>5.6</v>
          </cell>
          <cell r="E59">
            <v>-3.1</v>
          </cell>
          <cell r="F59">
            <v>2.4</v>
          </cell>
          <cell r="G59">
            <v>-5</v>
          </cell>
          <cell r="H59">
            <v>-4.5</v>
          </cell>
          <cell r="I59">
            <v>-3.9</v>
          </cell>
          <cell r="J59">
            <v>1</v>
          </cell>
        </row>
        <row r="60">
          <cell r="C60" t="str">
            <v>Inflation (in % gg. Vj.)</v>
          </cell>
          <cell r="D60">
            <v>14.1</v>
          </cell>
          <cell r="E60">
            <v>13.8</v>
          </cell>
          <cell r="F60">
            <v>12.9</v>
          </cell>
          <cell r="G60">
            <v>13.8</v>
          </cell>
          <cell r="H60">
            <v>13.3</v>
          </cell>
          <cell r="I60">
            <v>13.8</v>
          </cell>
          <cell r="J60">
            <v>14.4</v>
          </cell>
        </row>
        <row r="61">
          <cell r="C61" t="str">
            <v>Budgetsaldo (in % des BIP)</v>
          </cell>
          <cell r="D61">
            <v>4</v>
          </cell>
          <cell r="E61">
            <v>-8.4</v>
          </cell>
          <cell r="F61">
            <v>-4.5</v>
          </cell>
        </row>
        <row r="62">
          <cell r="C62" t="str">
            <v>Leistungsbilanz (in % des BIP)</v>
          </cell>
          <cell r="D62">
            <v>5.9</v>
          </cell>
          <cell r="E62">
            <v>-0.5</v>
          </cell>
          <cell r="F62">
            <v>0.3</v>
          </cell>
        </row>
        <row r="63">
          <cell r="B63" t="str">
            <v>Russland</v>
          </cell>
        </row>
        <row r="64">
          <cell r="B64" t="str">
            <v>Südafrika</v>
          </cell>
          <cell r="C64" t="str">
            <v>Wirtschaftswachstum (in % gg. Vj.)</v>
          </cell>
          <cell r="D64">
            <v>4.0999999999999996</v>
          </cell>
          <cell r="E64">
            <v>3.9</v>
          </cell>
          <cell r="F64">
            <v>4.3</v>
          </cell>
          <cell r="G64">
            <v>3.8</v>
          </cell>
          <cell r="H64">
            <v>3.9</v>
          </cell>
          <cell r="I64">
            <v>4</v>
          </cell>
          <cell r="J64">
            <v>4</v>
          </cell>
        </row>
        <row r="65">
          <cell r="C65" t="str">
            <v>Wirtschaftswachstum (in % gg. Vj.)</v>
          </cell>
          <cell r="D65">
            <v>3.1</v>
          </cell>
          <cell r="E65">
            <v>0.7</v>
          </cell>
          <cell r="F65">
            <v>3.2</v>
          </cell>
          <cell r="G65">
            <v>0.5</v>
          </cell>
          <cell r="H65">
            <v>0.3</v>
          </cell>
          <cell r="I65">
            <v>0.7</v>
          </cell>
          <cell r="J65">
            <v>1.2</v>
          </cell>
        </row>
        <row r="66">
          <cell r="C66" t="str">
            <v>Inflation (in % gg. Vj.)</v>
          </cell>
          <cell r="D66">
            <v>11.3</v>
          </cell>
          <cell r="E66">
            <v>7.1</v>
          </cell>
          <cell r="F66">
            <v>6</v>
          </cell>
          <cell r="G66">
            <v>8.1999999999999993</v>
          </cell>
          <cell r="H66">
            <v>7.4</v>
          </cell>
          <cell r="I66">
            <v>6.8</v>
          </cell>
          <cell r="J66">
            <v>6.1</v>
          </cell>
        </row>
        <row r="67">
          <cell r="C67" t="str">
            <v>Budgetsaldo (in % des BIP)</v>
          </cell>
          <cell r="D67">
            <v>-1</v>
          </cell>
          <cell r="E67">
            <v>-4</v>
          </cell>
          <cell r="F67">
            <v>-1.8</v>
          </cell>
        </row>
        <row r="68">
          <cell r="C68" t="str">
            <v>Leistungsbilanz (in % des BIP)</v>
          </cell>
          <cell r="D68">
            <v>-7.4</v>
          </cell>
          <cell r="E68">
            <v>-7.2</v>
          </cell>
          <cell r="F68">
            <v>-6.5</v>
          </cell>
        </row>
        <row r="79">
          <cell r="D79">
            <v>2008</v>
          </cell>
          <cell r="E79">
            <v>2009</v>
          </cell>
          <cell r="F79">
            <v>2010</v>
          </cell>
          <cell r="G79" t="str">
            <v>2009 Q1</v>
          </cell>
          <cell r="H79" t="str">
            <v>Q2</v>
          </cell>
          <cell r="I79" t="str">
            <v>Q3</v>
          </cell>
          <cell r="J79" t="str">
            <v>Q4</v>
          </cell>
        </row>
        <row r="80">
          <cell r="B80" t="str">
            <v>Norway</v>
          </cell>
        </row>
        <row r="81">
          <cell r="B81" t="str">
            <v>Norway</v>
          </cell>
          <cell r="C81" t="str">
            <v>GDP growth (% year on year)</v>
          </cell>
          <cell r="D81">
            <v>1.5</v>
          </cell>
          <cell r="E81">
            <v>1.7</v>
          </cell>
          <cell r="F81">
            <v>1.9</v>
          </cell>
          <cell r="G81">
            <v>2.2000000000000002</v>
          </cell>
          <cell r="H81">
            <v>2</v>
          </cell>
          <cell r="I81">
            <v>1.2</v>
          </cell>
          <cell r="J81">
            <v>1.4</v>
          </cell>
        </row>
        <row r="82">
          <cell r="C82" t="str">
            <v>GDP growth (% year on year)</v>
          </cell>
          <cell r="D82">
            <v>2</v>
          </cell>
          <cell r="E82">
            <v>0</v>
          </cell>
          <cell r="F82">
            <v>1.2</v>
          </cell>
          <cell r="G82">
            <v>0.1</v>
          </cell>
          <cell r="H82">
            <v>-0.3</v>
          </cell>
          <cell r="I82">
            <v>0.6</v>
          </cell>
          <cell r="J82">
            <v>-0.5</v>
          </cell>
        </row>
        <row r="83">
          <cell r="C83" t="str">
            <v>Inflation (% year on year)</v>
          </cell>
          <cell r="D83">
            <v>3.4</v>
          </cell>
          <cell r="E83">
            <v>2.1</v>
          </cell>
          <cell r="F83">
            <v>1.7</v>
          </cell>
          <cell r="G83">
            <v>2.7</v>
          </cell>
          <cell r="H83">
            <v>3</v>
          </cell>
          <cell r="I83">
            <v>1.4</v>
          </cell>
          <cell r="J83">
            <v>1.5</v>
          </cell>
        </row>
        <row r="84">
          <cell r="C84" t="str">
            <v>Public budget balance (as percentage of GDP)</v>
          </cell>
          <cell r="D84">
            <v>-0.5</v>
          </cell>
          <cell r="E84">
            <v>-2.5</v>
          </cell>
          <cell r="F84">
            <v>-1.5</v>
          </cell>
        </row>
        <row r="85">
          <cell r="C85" t="str">
            <v>Current account balance (as percentage of GDP)</v>
          </cell>
          <cell r="D85">
            <v>18.2</v>
          </cell>
          <cell r="E85">
            <v>15</v>
          </cell>
          <cell r="F85">
            <v>17</v>
          </cell>
        </row>
        <row r="86">
          <cell r="B86" t="str">
            <v>Sweden</v>
          </cell>
        </row>
        <row r="87">
          <cell r="B87" t="str">
            <v>Sweden</v>
          </cell>
          <cell r="C87" t="str">
            <v>GDP growth (% year on year)</v>
          </cell>
          <cell r="D87">
            <v>4.5999999999999996</v>
          </cell>
          <cell r="E87">
            <v>1.3</v>
          </cell>
          <cell r="F87">
            <v>1.7</v>
          </cell>
          <cell r="G87">
            <v>2.5</v>
          </cell>
          <cell r="H87">
            <v>1.6</v>
          </cell>
          <cell r="I87">
            <v>0.3</v>
          </cell>
          <cell r="J87">
            <v>0.8</v>
          </cell>
        </row>
        <row r="88">
          <cell r="C88" t="str">
            <v>GDP growth (% year on year)</v>
          </cell>
          <cell r="D88">
            <v>-0.5</v>
          </cell>
          <cell r="E88">
            <v>-3.5</v>
          </cell>
          <cell r="F88">
            <v>1</v>
          </cell>
          <cell r="G88">
            <v>-4.5</v>
          </cell>
          <cell r="H88">
            <v>-4.5999999999999996</v>
          </cell>
          <cell r="I88">
            <v>-3.7</v>
          </cell>
          <cell r="J88">
            <v>-1.2</v>
          </cell>
        </row>
        <row r="89">
          <cell r="C89" t="str">
            <v>Inflation (% year on year)</v>
          </cell>
          <cell r="D89">
            <v>3.4</v>
          </cell>
          <cell r="E89">
            <v>2</v>
          </cell>
          <cell r="F89">
            <v>2</v>
          </cell>
          <cell r="G89">
            <v>2.2999999999999998</v>
          </cell>
          <cell r="H89">
            <v>1.8</v>
          </cell>
          <cell r="I89">
            <v>1.7</v>
          </cell>
          <cell r="J89">
            <v>2.2999999999999998</v>
          </cell>
        </row>
        <row r="90">
          <cell r="C90" t="str">
            <v>Public budget balance (as percentage of GDP)</v>
          </cell>
          <cell r="D90">
            <v>2.7</v>
          </cell>
          <cell r="E90">
            <v>-3</v>
          </cell>
          <cell r="F90">
            <v>-2.5</v>
          </cell>
        </row>
        <row r="91">
          <cell r="C91" t="str">
            <v>Current account balance (as percentage of GDP)</v>
          </cell>
          <cell r="D91">
            <v>8</v>
          </cell>
          <cell r="E91">
            <v>6.5</v>
          </cell>
          <cell r="F91">
            <v>7.5</v>
          </cell>
        </row>
        <row r="92">
          <cell r="B92" t="str">
            <v>Poland</v>
          </cell>
        </row>
        <row r="93">
          <cell r="B93" t="str">
            <v>Poland</v>
          </cell>
          <cell r="C93" t="str">
            <v>GDP growth (% year on year)</v>
          </cell>
          <cell r="D93">
            <v>4.0999999999999996</v>
          </cell>
          <cell r="E93">
            <v>3.3</v>
          </cell>
          <cell r="F93">
            <v>3.8</v>
          </cell>
          <cell r="G93">
            <v>3.1</v>
          </cell>
          <cell r="H93">
            <v>3.3</v>
          </cell>
          <cell r="I93">
            <v>3.4</v>
          </cell>
          <cell r="J93">
            <v>3.6</v>
          </cell>
        </row>
        <row r="94">
          <cell r="C94" t="str">
            <v>GDP growth (% year on year)</v>
          </cell>
          <cell r="D94">
            <v>4.8</v>
          </cell>
          <cell r="E94">
            <v>1.2</v>
          </cell>
          <cell r="F94">
            <v>3</v>
          </cell>
          <cell r="G94">
            <v>1.2</v>
          </cell>
          <cell r="H94">
            <v>0.6</v>
          </cell>
          <cell r="I94">
            <v>0.8</v>
          </cell>
          <cell r="J94">
            <v>2.2000000000000002</v>
          </cell>
        </row>
        <row r="95">
          <cell r="C95" t="str">
            <v>Inflation (% year on year)</v>
          </cell>
          <cell r="D95">
            <v>4.2</v>
          </cell>
          <cell r="E95">
            <v>2.5</v>
          </cell>
          <cell r="F95">
            <v>2.2000000000000002</v>
          </cell>
          <cell r="G95">
            <v>3</v>
          </cell>
          <cell r="H95">
            <v>2.5</v>
          </cell>
          <cell r="I95">
            <v>2.2999999999999998</v>
          </cell>
          <cell r="J95">
            <v>2</v>
          </cell>
        </row>
        <row r="96">
          <cell r="C96" t="str">
            <v>Public budget balance (as percentage of GDP)</v>
          </cell>
          <cell r="D96">
            <v>-1.9</v>
          </cell>
          <cell r="E96">
            <v>-2.7</v>
          </cell>
          <cell r="F96">
            <v>-2.2999999999999998</v>
          </cell>
        </row>
        <row r="97">
          <cell r="C97" t="str">
            <v>Current account balance (as percentage of GDP)</v>
          </cell>
          <cell r="D97">
            <v>-5.5</v>
          </cell>
          <cell r="E97">
            <v>-5.9</v>
          </cell>
          <cell r="F97">
            <v>-5.3</v>
          </cell>
        </row>
        <row r="98">
          <cell r="B98" t="str">
            <v>Czech Republic</v>
          </cell>
        </row>
        <row r="99">
          <cell r="B99" t="str">
            <v>Czech Republic</v>
          </cell>
          <cell r="C99" t="str">
            <v>GDP growth (% year on year)</v>
          </cell>
          <cell r="D99">
            <v>1.7</v>
          </cell>
          <cell r="E99">
            <v>0.5</v>
          </cell>
          <cell r="F99">
            <v>1.3</v>
          </cell>
          <cell r="G99">
            <v>0.3</v>
          </cell>
          <cell r="H99">
            <v>0.4</v>
          </cell>
          <cell r="I99">
            <v>0.5</v>
          </cell>
          <cell r="J99">
            <v>0.7</v>
          </cell>
        </row>
        <row r="100">
          <cell r="C100" t="str">
            <v>GDP growth (% year on year)</v>
          </cell>
          <cell r="D100">
            <v>3.1</v>
          </cell>
          <cell r="E100">
            <v>-0.8</v>
          </cell>
          <cell r="F100">
            <v>2.2999999999999998</v>
          </cell>
          <cell r="G100">
            <v>-1.1000000000000001</v>
          </cell>
          <cell r="H100">
            <v>-2</v>
          </cell>
          <cell r="I100">
            <v>-0.8</v>
          </cell>
          <cell r="J100">
            <v>0.5</v>
          </cell>
        </row>
        <row r="101">
          <cell r="C101" t="str">
            <v>Inflation (% year on year)</v>
          </cell>
          <cell r="D101">
            <v>6.4</v>
          </cell>
          <cell r="E101">
            <v>1.5</v>
          </cell>
          <cell r="F101">
            <v>1.9</v>
          </cell>
          <cell r="G101">
            <v>2.1</v>
          </cell>
          <cell r="H101">
            <v>1.5</v>
          </cell>
          <cell r="I101">
            <v>1.1000000000000001</v>
          </cell>
          <cell r="J101">
            <v>1.3</v>
          </cell>
        </row>
        <row r="102">
          <cell r="C102" t="str">
            <v>Public budget balance (as percentage of GDP)</v>
          </cell>
          <cell r="D102">
            <v>-1.2</v>
          </cell>
          <cell r="E102">
            <v>-3.2</v>
          </cell>
          <cell r="F102">
            <v>-2.7</v>
          </cell>
        </row>
        <row r="103">
          <cell r="C103" t="str">
            <v>Current account balance (as percentage of GDP)</v>
          </cell>
          <cell r="D103">
            <v>-3.1</v>
          </cell>
          <cell r="E103">
            <v>-3.9</v>
          </cell>
          <cell r="F103">
            <v>-3.5</v>
          </cell>
        </row>
        <row r="104">
          <cell r="B104" t="str">
            <v>Hungary</v>
          </cell>
        </row>
        <row r="105">
          <cell r="B105" t="str">
            <v>Hungary</v>
          </cell>
          <cell r="C105" t="str">
            <v>GDP growth (% year on year)</v>
          </cell>
          <cell r="D105">
            <v>1.6</v>
          </cell>
          <cell r="E105">
            <v>0.5</v>
          </cell>
          <cell r="F105">
            <v>1.8</v>
          </cell>
          <cell r="G105">
            <v>-0.1</v>
          </cell>
          <cell r="H105">
            <v>0.4</v>
          </cell>
          <cell r="I105">
            <v>0.6</v>
          </cell>
          <cell r="J105">
            <v>1</v>
          </cell>
        </row>
        <row r="106">
          <cell r="C106" t="str">
            <v>GDP growth (% year on year)</v>
          </cell>
          <cell r="D106">
            <v>0.5</v>
          </cell>
          <cell r="E106">
            <v>-4.3</v>
          </cell>
          <cell r="F106">
            <v>1.2</v>
          </cell>
          <cell r="G106">
            <v>-6.2</v>
          </cell>
          <cell r="H106">
            <v>-5.9</v>
          </cell>
          <cell r="I106">
            <v>-4</v>
          </cell>
          <cell r="J106">
            <v>-1.2</v>
          </cell>
        </row>
        <row r="107">
          <cell r="C107" t="str">
            <v>Inflation (% year on year)</v>
          </cell>
          <cell r="D107">
            <v>6.1</v>
          </cell>
          <cell r="E107">
            <v>3.5</v>
          </cell>
          <cell r="F107">
            <v>3.4</v>
          </cell>
          <cell r="G107">
            <v>3</v>
          </cell>
          <cell r="H107">
            <v>2.9</v>
          </cell>
          <cell r="I107">
            <v>4.3</v>
          </cell>
          <cell r="J107">
            <v>3.9</v>
          </cell>
        </row>
        <row r="108">
          <cell r="C108" t="str">
            <v>Public budget balance (as percentage of GDP)</v>
          </cell>
          <cell r="D108">
            <v>-3.3</v>
          </cell>
          <cell r="E108">
            <v>-2.9</v>
          </cell>
          <cell r="F108">
            <v>-2.7</v>
          </cell>
        </row>
        <row r="109">
          <cell r="C109" t="str">
            <v>Current account balance (as percentage of GDP)</v>
          </cell>
          <cell r="D109">
            <v>-7.2</v>
          </cell>
          <cell r="E109">
            <v>-4.5</v>
          </cell>
          <cell r="F109">
            <v>-4.2</v>
          </cell>
        </row>
        <row r="110">
          <cell r="B110" t="str">
            <v>Turkey</v>
          </cell>
        </row>
        <row r="111">
          <cell r="B111" t="str">
            <v>Turkey</v>
          </cell>
          <cell r="C111" t="str">
            <v>GDP growth (% year on year)</v>
          </cell>
          <cell r="D111">
            <v>7.7</v>
          </cell>
          <cell r="E111">
            <v>2.5</v>
          </cell>
          <cell r="F111">
            <v>3.3</v>
          </cell>
          <cell r="G111">
            <v>2</v>
          </cell>
          <cell r="H111">
            <v>2.5</v>
          </cell>
          <cell r="I111">
            <v>2.5</v>
          </cell>
          <cell r="J111">
            <v>2.8</v>
          </cell>
        </row>
        <row r="112">
          <cell r="C112" t="str">
            <v>GDP growth (% year on year)</v>
          </cell>
          <cell r="D112">
            <v>1.3</v>
          </cell>
          <cell r="E112">
            <v>-2.5</v>
          </cell>
          <cell r="F112">
            <v>1.4</v>
          </cell>
          <cell r="G112">
            <v>-4.5</v>
          </cell>
          <cell r="H112">
            <v>-4.0999999999999996</v>
          </cell>
          <cell r="I112">
            <v>-1.5</v>
          </cell>
          <cell r="J112">
            <v>0</v>
          </cell>
        </row>
        <row r="113">
          <cell r="C113" t="str">
            <v>Inflation (% year on year)</v>
          </cell>
          <cell r="D113">
            <v>10.4</v>
          </cell>
          <cell r="E113">
            <v>6.2</v>
          </cell>
          <cell r="F113">
            <v>6.9</v>
          </cell>
          <cell r="G113">
            <v>8.1</v>
          </cell>
          <cell r="H113">
            <v>5.5</v>
          </cell>
          <cell r="I113">
            <v>5.2</v>
          </cell>
          <cell r="J113">
            <v>5.8</v>
          </cell>
        </row>
        <row r="114">
          <cell r="C114" t="str">
            <v>Public budget balance (as percentage of GDP)</v>
          </cell>
          <cell r="D114">
            <v>-1.8</v>
          </cell>
          <cell r="E114">
            <v>-4</v>
          </cell>
          <cell r="F114">
            <v>-3.5</v>
          </cell>
        </row>
        <row r="115">
          <cell r="C115" t="str">
            <v>Current account balance (as percentage of GDP)</v>
          </cell>
          <cell r="D115">
            <v>-5.7</v>
          </cell>
          <cell r="E115">
            <v>-3.3</v>
          </cell>
          <cell r="F115">
            <v>-3.7</v>
          </cell>
        </row>
        <row r="116">
          <cell r="B116" t="str">
            <v>Canada</v>
          </cell>
        </row>
        <row r="117">
          <cell r="B117" t="str">
            <v>Canada</v>
          </cell>
          <cell r="C117" t="str">
            <v>GDP growth (% year on year)</v>
          </cell>
          <cell r="D117">
            <v>2.3271901198192495</v>
          </cell>
          <cell r="E117">
            <v>2.3728169831287289</v>
          </cell>
          <cell r="F117">
            <v>2.6923381753683628</v>
          </cell>
          <cell r="G117">
            <v>1.7612933692422246</v>
          </cell>
          <cell r="H117">
            <v>2.5578204127347135</v>
          </cell>
          <cell r="I117">
            <v>2.407736631345017</v>
          </cell>
          <cell r="J117">
            <v>2.7601255898526347</v>
          </cell>
        </row>
        <row r="118">
          <cell r="C118" t="str">
            <v>GDP growth (% year on year)</v>
          </cell>
          <cell r="D118">
            <v>0.57825719113724006</v>
          </cell>
          <cell r="E118">
            <v>-1.3</v>
          </cell>
          <cell r="F118">
            <v>1.657722228134773</v>
          </cell>
          <cell r="G118">
            <v>-1.2028594445852434</v>
          </cell>
          <cell r="H118">
            <v>-1.7260241622325196</v>
          </cell>
          <cell r="I118">
            <v>-1.7875444684100756</v>
          </cell>
          <cell r="J118">
            <v>-0.59794307862047447</v>
          </cell>
        </row>
        <row r="119">
          <cell r="C119" t="str">
            <v>Inflation (% year on year)</v>
          </cell>
          <cell r="D119">
            <v>2.4</v>
          </cell>
          <cell r="E119">
            <v>1</v>
          </cell>
          <cell r="F119">
            <v>2.8</v>
          </cell>
          <cell r="G119">
            <v>1.2</v>
          </cell>
          <cell r="H119">
            <v>0.3</v>
          </cell>
          <cell r="I119">
            <v>0.1</v>
          </cell>
          <cell r="J119">
            <v>2.2999999999999998</v>
          </cell>
        </row>
        <row r="120">
          <cell r="C120" t="str">
            <v>Public budget balance (as percentage of GDP)</v>
          </cell>
          <cell r="D120">
            <v>0.1</v>
          </cell>
          <cell r="E120">
            <v>-0.2</v>
          </cell>
          <cell r="F120">
            <v>0.4</v>
          </cell>
        </row>
        <row r="121">
          <cell r="C121" t="str">
            <v>Current account balance (as percentage of GDP)</v>
          </cell>
          <cell r="D121">
            <v>0.7</v>
          </cell>
          <cell r="E121">
            <v>0.5</v>
          </cell>
          <cell r="F121">
            <v>0.9</v>
          </cell>
        </row>
        <row r="122">
          <cell r="B122" t="str">
            <v>Australia</v>
          </cell>
        </row>
        <row r="123">
          <cell r="B123" t="str">
            <v>Australia</v>
          </cell>
          <cell r="C123" t="str">
            <v>GDP growth (% year on year)</v>
          </cell>
          <cell r="D123">
            <v>1.9797631022240552</v>
          </cell>
          <cell r="E123">
            <v>3.4422186738507463</v>
          </cell>
          <cell r="F123">
            <v>3.5325285704538345</v>
          </cell>
          <cell r="G123">
            <v>4.0084409184715497</v>
          </cell>
          <cell r="H123">
            <v>3.4272652444750094</v>
          </cell>
          <cell r="I123">
            <v>3.1697173924635393</v>
          </cell>
          <cell r="J123">
            <v>3.1784139560592024</v>
          </cell>
        </row>
        <row r="124">
          <cell r="C124" t="str">
            <v>GDP growth (% year on year)</v>
          </cell>
          <cell r="D124">
            <v>2.0608801882691523</v>
          </cell>
          <cell r="E124">
            <v>0.41660132780592107</v>
          </cell>
          <cell r="F124">
            <v>2.1</v>
          </cell>
          <cell r="G124">
            <v>-0.14829670147885565</v>
          </cell>
          <cell r="H124">
            <v>-0.10072905495069051</v>
          </cell>
          <cell r="I124">
            <v>0.29137558880769632</v>
          </cell>
          <cell r="J124">
            <v>1.3872884913915868</v>
          </cell>
        </row>
        <row r="125">
          <cell r="C125" t="str">
            <v>Inflation (% year on year)</v>
          </cell>
          <cell r="D125">
            <v>4.3</v>
          </cell>
          <cell r="E125">
            <v>2.5</v>
          </cell>
          <cell r="F125">
            <v>2.9</v>
          </cell>
          <cell r="G125">
            <v>2.5</v>
          </cell>
          <cell r="H125">
            <v>2.2999999999999998</v>
          </cell>
          <cell r="I125">
            <v>2.2999999999999998</v>
          </cell>
          <cell r="J125">
            <v>3.1</v>
          </cell>
        </row>
        <row r="126">
          <cell r="C126" t="str">
            <v>Public budget balance (as percentage of GDP)</v>
          </cell>
          <cell r="D126">
            <v>-0.6</v>
          </cell>
          <cell r="E126">
            <v>-0.5</v>
          </cell>
          <cell r="F126">
            <v>0.4</v>
          </cell>
        </row>
        <row r="127">
          <cell r="C127" t="str">
            <v>Current account balance (as percentage of GDP)</v>
          </cell>
          <cell r="D127">
            <v>-4.3</v>
          </cell>
          <cell r="E127">
            <v>-5.3</v>
          </cell>
          <cell r="F127">
            <v>-6</v>
          </cell>
        </row>
        <row r="128">
          <cell r="B128" t="str">
            <v>New Zealand</v>
          </cell>
        </row>
        <row r="129">
          <cell r="B129" t="str">
            <v>New Zealand</v>
          </cell>
          <cell r="C129" t="str">
            <v>GDP growth (% year on year)</v>
          </cell>
          <cell r="D129">
            <v>1.2221674279205388</v>
          </cell>
          <cell r="E129">
            <v>2.3107278738530965</v>
          </cell>
          <cell r="F129">
            <v>2.7078982568260983</v>
          </cell>
          <cell r="G129">
            <v>1.7197079890967046</v>
          </cell>
          <cell r="H129">
            <v>2.29892279340622</v>
          </cell>
          <cell r="I129">
            <v>2.5931506100819774</v>
          </cell>
          <cell r="J129">
            <v>2.6268177307154303</v>
          </cell>
        </row>
        <row r="130">
          <cell r="C130" t="str">
            <v>GDP growth (% year on year)</v>
          </cell>
          <cell r="D130">
            <v>-0.82424253472852627</v>
          </cell>
          <cell r="E130">
            <v>-0.28842140085045287</v>
          </cell>
          <cell r="F130">
            <v>1.394588560363843</v>
          </cell>
          <cell r="G130">
            <v>-1.4991424490034433</v>
          </cell>
          <cell r="H130">
            <v>-0.75626018671968609</v>
          </cell>
          <cell r="I130">
            <v>0.23693345691305012</v>
          </cell>
          <cell r="J130">
            <v>0.88486622051931363</v>
          </cell>
        </row>
        <row r="131">
          <cell r="C131" t="str">
            <v>Inflation (% year on year)</v>
          </cell>
          <cell r="D131">
            <v>4</v>
          </cell>
          <cell r="E131">
            <v>2.2999999999999998</v>
          </cell>
          <cell r="F131">
            <v>2.6</v>
          </cell>
          <cell r="G131">
            <v>2.8</v>
          </cell>
          <cell r="H131">
            <v>1.7</v>
          </cell>
          <cell r="I131">
            <v>1.9</v>
          </cell>
          <cell r="J131">
            <v>2.4</v>
          </cell>
        </row>
        <row r="132">
          <cell r="C132" t="str">
            <v>Public budget balance (as percentage of GDP)</v>
          </cell>
          <cell r="D132">
            <v>2.5</v>
          </cell>
          <cell r="E132">
            <v>0.4</v>
          </cell>
          <cell r="F132">
            <v>0.6</v>
          </cell>
        </row>
        <row r="133">
          <cell r="C133" t="str">
            <v>Current account balance (as percentage of GDP)</v>
          </cell>
          <cell r="D133">
            <v>-6.5</v>
          </cell>
          <cell r="E133">
            <v>-6</v>
          </cell>
          <cell r="F133">
            <v>-5.8</v>
          </cell>
        </row>
        <row r="134">
          <cell r="B134" t="str">
            <v>Russia</v>
          </cell>
        </row>
        <row r="135">
          <cell r="B135" t="str">
            <v>Russia</v>
          </cell>
          <cell r="C135" t="str">
            <v>GDP growth (% year on year)</v>
          </cell>
          <cell r="D135">
            <v>4.0999999999999996</v>
          </cell>
          <cell r="E135">
            <v>3.9</v>
          </cell>
          <cell r="F135">
            <v>4.3</v>
          </cell>
          <cell r="G135">
            <v>3.8</v>
          </cell>
          <cell r="H135">
            <v>3.9</v>
          </cell>
          <cell r="I135">
            <v>4</v>
          </cell>
          <cell r="J135">
            <v>4</v>
          </cell>
        </row>
        <row r="136">
          <cell r="C136" t="str">
            <v>GDP growth (% year on year)</v>
          </cell>
          <cell r="D136">
            <v>5.6</v>
          </cell>
          <cell r="E136">
            <v>-3.1</v>
          </cell>
          <cell r="F136">
            <v>2.4</v>
          </cell>
          <cell r="G136">
            <v>-5</v>
          </cell>
          <cell r="H136">
            <v>-4.5</v>
          </cell>
          <cell r="I136">
            <v>-3.9</v>
          </cell>
          <cell r="J136">
            <v>1</v>
          </cell>
        </row>
        <row r="137">
          <cell r="C137" t="str">
            <v>Inflation (% year on year)</v>
          </cell>
          <cell r="D137">
            <v>14.1</v>
          </cell>
          <cell r="E137">
            <v>13.8</v>
          </cell>
          <cell r="F137">
            <v>12.9</v>
          </cell>
          <cell r="G137">
            <v>13.8</v>
          </cell>
          <cell r="H137">
            <v>13.3</v>
          </cell>
          <cell r="I137">
            <v>13.8</v>
          </cell>
          <cell r="J137">
            <v>14.4</v>
          </cell>
        </row>
        <row r="138">
          <cell r="C138" t="str">
            <v>Public budget balance (as percentage of GDP)</v>
          </cell>
          <cell r="D138">
            <v>4</v>
          </cell>
          <cell r="E138">
            <v>-8.4</v>
          </cell>
          <cell r="F138">
            <v>-4.5</v>
          </cell>
        </row>
        <row r="139">
          <cell r="C139" t="str">
            <v>Current account balance (as percentage of GDP)</v>
          </cell>
          <cell r="D139">
            <v>5.9</v>
          </cell>
          <cell r="E139">
            <v>-0.5</v>
          </cell>
          <cell r="F139">
            <v>0.3</v>
          </cell>
        </row>
        <row r="141">
          <cell r="B141" t="str">
            <v>South Africa</v>
          </cell>
        </row>
        <row r="142">
          <cell r="C142" t="str">
            <v>GDP growth (% year on year)</v>
          </cell>
          <cell r="D142">
            <v>3.1</v>
          </cell>
          <cell r="E142">
            <v>0.7</v>
          </cell>
          <cell r="F142">
            <v>3.2</v>
          </cell>
          <cell r="G142">
            <v>0.5</v>
          </cell>
          <cell r="H142">
            <v>0.3</v>
          </cell>
          <cell r="I142">
            <v>0.7</v>
          </cell>
          <cell r="J142">
            <v>1.2</v>
          </cell>
        </row>
        <row r="143">
          <cell r="C143" t="str">
            <v>Inflation (% year on year)</v>
          </cell>
          <cell r="D143">
            <v>11.3</v>
          </cell>
          <cell r="E143">
            <v>7.1</v>
          </cell>
          <cell r="F143">
            <v>6</v>
          </cell>
          <cell r="G143">
            <v>8.1999999999999993</v>
          </cell>
          <cell r="H143">
            <v>7.4</v>
          </cell>
          <cell r="I143">
            <v>6.8</v>
          </cell>
          <cell r="J143">
            <v>6.1</v>
          </cell>
        </row>
        <row r="144">
          <cell r="C144" t="str">
            <v>Public budget balance (as percentage of GDP)</v>
          </cell>
          <cell r="D144">
            <v>-1</v>
          </cell>
          <cell r="E144">
            <v>-4</v>
          </cell>
          <cell r="F144">
            <v>-1.8</v>
          </cell>
        </row>
        <row r="145">
          <cell r="C145" t="str">
            <v>Current account balance (as percentage of GDP)</v>
          </cell>
          <cell r="D145">
            <v>-7.4</v>
          </cell>
          <cell r="E145">
            <v>-7.2</v>
          </cell>
          <cell r="F145">
            <v>-6.5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Spec"/>
      <sheetName val="Tabelle2"/>
      <sheetName val="BIP-Vergleich"/>
      <sheetName val="Auflagen"/>
      <sheetName val="Werbung"/>
      <sheetName val="Preisentwicklung"/>
      <sheetName val="Bip-Regionen"/>
      <sheetName val="Konsum-Regionen"/>
      <sheetName val="Insolvenzquoten"/>
    </sheetNames>
    <sheetDataSet>
      <sheetData sheetId="0" refreshError="1"/>
      <sheetData sheetId="1">
        <row r="1">
          <cell r="AA1" t="str">
            <v>Titel</v>
          </cell>
        </row>
      </sheetData>
      <sheetData sheetId="2">
        <row r="1">
          <cell r="A1" t="str">
            <v>Titel</v>
          </cell>
          <cell r="B1" t="str">
            <v>Deutschland, Gesamt</v>
          </cell>
          <cell r="C1" t="str">
            <v>Deutschland, Gesamt</v>
          </cell>
          <cell r="D1" t="str">
            <v>Deutschland, Gesamt</v>
          </cell>
          <cell r="E1" t="str">
            <v>Deutschland, Gesamt</v>
          </cell>
          <cell r="F1" t="str">
            <v>Deutschland, Gesamt</v>
          </cell>
          <cell r="G1" t="str">
            <v>Deutschland, Gesamt</v>
          </cell>
          <cell r="H1" t="str">
            <v>Deutschland, Gesamt</v>
          </cell>
          <cell r="I1" t="str">
            <v>Deutschland, Gesamt</v>
          </cell>
          <cell r="J1" t="str">
            <v>Deutschland, Gesamt</v>
          </cell>
          <cell r="K1" t="str">
            <v>Deutschland, Gesamt</v>
          </cell>
          <cell r="L1" t="str">
            <v>Deutschland, Gesamt</v>
          </cell>
          <cell r="M1" t="str">
            <v>Deutschland, Gesamt</v>
          </cell>
          <cell r="N1" t="str">
            <v>Deutschland, Gesamt</v>
          </cell>
          <cell r="O1" t="str">
            <v>Deutschland, Gesamt</v>
          </cell>
          <cell r="P1" t="str">
            <v>Deutschland, Gesamt</v>
          </cell>
          <cell r="Q1" t="str">
            <v>Deutschland, Gesamt</v>
          </cell>
          <cell r="R1" t="str">
            <v>Deutschland, Gesamt</v>
          </cell>
          <cell r="S1" t="str">
            <v>Deutschland, Gesamt</v>
          </cell>
        </row>
        <row r="2">
          <cell r="A2" t="str">
            <v>Untertitel</v>
          </cell>
          <cell r="B2" t="str">
            <v>Gross domestic product;  At chained 2000 prices, bn Euro;</v>
          </cell>
          <cell r="C2" t="str">
            <v>Gross domestic product;  At chained 2000 prices, bn Euro;</v>
          </cell>
          <cell r="D2" t="str">
            <v>Nettoproduktion, arb. ber.; H. v. Holz-, Zellstoff, Papier; 2000=100;</v>
          </cell>
          <cell r="E2" t="str">
            <v>Nettoproduktion, arb. ber.; H. v. Holz-, Zellstoff, Papier; 2000=100;</v>
          </cell>
          <cell r="F2" t="str">
            <v>Nettoproduktion, arb. ber.; Papier-,Karton-,Pappeverarbeitung; 2000=100;</v>
          </cell>
          <cell r="G2" t="str">
            <v>Nettoproduktion, arb. ber.; Papier-,Karton-,Pappeverarbeitung; 2000=100;</v>
          </cell>
          <cell r="H2" t="str">
            <v>Nettoproduktion, arb. ber.; Verlagsgewerbe; 2000=100;</v>
          </cell>
          <cell r="I2" t="str">
            <v>Nettoproduktion, arb. ber.; Verlagsgewerbe; 2000=100;</v>
          </cell>
          <cell r="J2" t="str">
            <v>Nettoproduktion, arb. ber.; Druckgewerbe; 2000=100;</v>
          </cell>
          <cell r="K2" t="str">
            <v>Nettoproduktion, arb. ber.; Druckgewerbe; 2000=100;</v>
          </cell>
          <cell r="L2" t="str">
            <v>Export, Volumen; H. v. Holz-, Zellstoff, Papier; Mio. Euro;</v>
          </cell>
          <cell r="M2" t="str">
            <v>Export, Volumen; H. v. Holz-, Zellstoff, Papier; Mio. Euro;</v>
          </cell>
          <cell r="N2" t="str">
            <v>Export, Volumen; Papier-,Karton-,Pappeverarbeitung; Mio. Euro;</v>
          </cell>
          <cell r="O2" t="str">
            <v>Export, Volumen; Papier-,Karton-,Pappeverarbeitung; Mio. Euro;</v>
          </cell>
          <cell r="P2" t="str">
            <v>Export, Volumen; Verlagsgewerbe; Mio. Euro;</v>
          </cell>
          <cell r="Q2" t="str">
            <v>Export, Volumen; Verlagsgewerbe; Mio. Euro;</v>
          </cell>
          <cell r="R2" t="str">
            <v>Export, Volumen; Druckgewerbe; Mio. Euro;</v>
          </cell>
          <cell r="S2" t="str">
            <v>Export, Volumen; Druckgewerbe; Mio. Euro;</v>
          </cell>
        </row>
        <row r="3">
          <cell r="A3" t="str">
            <v>Transformation</v>
          </cell>
          <cell r="B3" t="str">
            <v>-</v>
          </cell>
          <cell r="C3" t="str">
            <v>Kumulation laufendes Jahr (Veränderungsrate)</v>
          </cell>
          <cell r="D3" t="str">
            <v>-</v>
          </cell>
          <cell r="E3" t="str">
            <v>Kumulation laufendes Jahr (Veränderungsrate)</v>
          </cell>
          <cell r="F3" t="str">
            <v>-</v>
          </cell>
          <cell r="G3" t="str">
            <v>Kumulation laufendes Jahr (Veränderungsrate)</v>
          </cell>
          <cell r="H3" t="str">
            <v>-</v>
          </cell>
          <cell r="I3" t="str">
            <v>Kumulation laufendes Jahr (Veränderungsrate)</v>
          </cell>
          <cell r="J3" t="str">
            <v>-</v>
          </cell>
          <cell r="K3" t="str">
            <v>Kumulation laufendes Jahr (Veränderungsrate)</v>
          </cell>
          <cell r="L3" t="str">
            <v>-</v>
          </cell>
          <cell r="M3" t="str">
            <v>Kumulation laufendes Jahr (Veränderungsrate)</v>
          </cell>
          <cell r="N3" t="str">
            <v>-</v>
          </cell>
          <cell r="O3" t="str">
            <v>Kumulation laufendes Jahr (Veränderungsrate)</v>
          </cell>
          <cell r="P3" t="str">
            <v>-</v>
          </cell>
          <cell r="Q3" t="str">
            <v>Kumulation laufendes Jahr (Veränderungsrate)</v>
          </cell>
          <cell r="R3" t="str">
            <v>-</v>
          </cell>
          <cell r="S3" t="str">
            <v>Kumulation laufendes Jahr (Veränderungsrate)</v>
          </cell>
        </row>
        <row r="4">
          <cell r="A4" t="str">
            <v>1978</v>
          </cell>
          <cell r="B4">
            <v>1145.2550000000001</v>
          </cell>
          <cell r="C4">
            <v>3.0150000000000001</v>
          </cell>
          <cell r="D4">
            <v>46.1</v>
          </cell>
          <cell r="F4">
            <v>75.900000000000006</v>
          </cell>
          <cell r="J4">
            <v>68.7</v>
          </cell>
        </row>
        <row r="5">
          <cell r="A5" t="str">
            <v>1979</v>
          </cell>
          <cell r="B5">
            <v>1192.8979999999999</v>
          </cell>
          <cell r="C5">
            <v>4.16</v>
          </cell>
          <cell r="D5">
            <v>49.3</v>
          </cell>
          <cell r="E5">
            <v>6.9</v>
          </cell>
          <cell r="F5">
            <v>80.5</v>
          </cell>
          <cell r="G5">
            <v>6</v>
          </cell>
          <cell r="J5">
            <v>73.5</v>
          </cell>
          <cell r="K5">
            <v>6.9</v>
          </cell>
        </row>
        <row r="6">
          <cell r="A6" t="str">
            <v>1980</v>
          </cell>
          <cell r="B6">
            <v>1209.502</v>
          </cell>
          <cell r="C6">
            <v>1.3919999999999999</v>
          </cell>
          <cell r="D6">
            <v>49.7</v>
          </cell>
          <cell r="E6">
            <v>0.9</v>
          </cell>
          <cell r="F6">
            <v>84.1</v>
          </cell>
          <cell r="G6">
            <v>4.5</v>
          </cell>
          <cell r="J6">
            <v>74.3</v>
          </cell>
          <cell r="K6">
            <v>1.2</v>
          </cell>
        </row>
        <row r="7">
          <cell r="A7" t="str">
            <v>1981</v>
          </cell>
          <cell r="B7">
            <v>1215.998</v>
          </cell>
          <cell r="C7">
            <v>0.53700000000000003</v>
          </cell>
          <cell r="D7">
            <v>51.1</v>
          </cell>
          <cell r="E7">
            <v>2.8</v>
          </cell>
          <cell r="F7">
            <v>83</v>
          </cell>
          <cell r="G7">
            <v>-1.3</v>
          </cell>
          <cell r="J7">
            <v>72.5</v>
          </cell>
          <cell r="K7">
            <v>-2.4</v>
          </cell>
        </row>
        <row r="8">
          <cell r="A8" t="str">
            <v>1982</v>
          </cell>
          <cell r="B8">
            <v>1211.152</v>
          </cell>
          <cell r="C8">
            <v>-0.39900000000000002</v>
          </cell>
          <cell r="D8">
            <v>50.8</v>
          </cell>
          <cell r="E8">
            <v>-0.7</v>
          </cell>
          <cell r="F8">
            <v>83.3</v>
          </cell>
          <cell r="G8">
            <v>0.5</v>
          </cell>
          <cell r="J8">
            <v>70.400000000000006</v>
          </cell>
          <cell r="K8">
            <v>-3</v>
          </cell>
        </row>
        <row r="9">
          <cell r="A9" t="str">
            <v>1983</v>
          </cell>
          <cell r="B9">
            <v>1230.1780000000001</v>
          </cell>
          <cell r="C9">
            <v>1.571</v>
          </cell>
          <cell r="D9">
            <v>53.7</v>
          </cell>
          <cell r="E9">
            <v>5.6</v>
          </cell>
          <cell r="F9">
            <v>84.5</v>
          </cell>
          <cell r="G9">
            <v>1.4</v>
          </cell>
          <cell r="J9">
            <v>70</v>
          </cell>
          <cell r="K9">
            <v>-0.5</v>
          </cell>
        </row>
        <row r="10">
          <cell r="A10" t="str">
            <v>1984</v>
          </cell>
          <cell r="B10">
            <v>1264.931</v>
          </cell>
          <cell r="C10">
            <v>2.8250000000000002</v>
          </cell>
          <cell r="D10">
            <v>58.7</v>
          </cell>
          <cell r="E10">
            <v>9.4</v>
          </cell>
          <cell r="F10">
            <v>87.3</v>
          </cell>
          <cell r="G10">
            <v>3.3</v>
          </cell>
          <cell r="J10">
            <v>73.3</v>
          </cell>
          <cell r="K10">
            <v>4.7</v>
          </cell>
        </row>
        <row r="11">
          <cell r="A11" t="str">
            <v>1985</v>
          </cell>
          <cell r="B11">
            <v>1294.3219999999999</v>
          </cell>
          <cell r="C11">
            <v>2.323</v>
          </cell>
          <cell r="D11">
            <v>59.3</v>
          </cell>
          <cell r="E11">
            <v>1</v>
          </cell>
          <cell r="F11">
            <v>91.1</v>
          </cell>
          <cell r="G11">
            <v>4.3</v>
          </cell>
          <cell r="J11">
            <v>74.099999999999994</v>
          </cell>
          <cell r="K11">
            <v>1.1000000000000001</v>
          </cell>
        </row>
        <row r="12">
          <cell r="A12" t="str">
            <v>1986</v>
          </cell>
          <cell r="B12">
            <v>1323.9190000000001</v>
          </cell>
          <cell r="C12">
            <v>2.2869999999999999</v>
          </cell>
          <cell r="D12">
            <v>60.8</v>
          </cell>
          <cell r="E12">
            <v>2.5</v>
          </cell>
          <cell r="F12">
            <v>93.6</v>
          </cell>
          <cell r="G12">
            <v>2.8</v>
          </cell>
          <cell r="J12">
            <v>75.599999999999994</v>
          </cell>
          <cell r="K12">
            <v>2</v>
          </cell>
        </row>
        <row r="13">
          <cell r="A13" t="str">
            <v>1987</v>
          </cell>
          <cell r="B13">
            <v>1342.5329999999999</v>
          </cell>
          <cell r="C13">
            <v>1.4059999999999999</v>
          </cell>
          <cell r="D13">
            <v>64.5</v>
          </cell>
          <cell r="E13">
            <v>6.2</v>
          </cell>
          <cell r="F13">
            <v>97</v>
          </cell>
          <cell r="G13">
            <v>3.6</v>
          </cell>
          <cell r="J13">
            <v>78.099999999999994</v>
          </cell>
          <cell r="K13">
            <v>3.3</v>
          </cell>
        </row>
        <row r="14">
          <cell r="A14" t="str">
            <v>1988</v>
          </cell>
          <cell r="B14">
            <v>1392.2909999999999</v>
          </cell>
          <cell r="C14">
            <v>3.706</v>
          </cell>
          <cell r="D14">
            <v>69</v>
          </cell>
          <cell r="E14">
            <v>6.9</v>
          </cell>
          <cell r="F14">
            <v>102.1</v>
          </cell>
          <cell r="G14">
            <v>5.2</v>
          </cell>
          <cell r="J14">
            <v>80.400000000000006</v>
          </cell>
          <cell r="K14">
            <v>2.9</v>
          </cell>
          <cell r="L14">
            <v>4189.54</v>
          </cell>
          <cell r="N14">
            <v>2343.35</v>
          </cell>
        </row>
        <row r="15">
          <cell r="A15" t="str">
            <v>1989</v>
          </cell>
          <cell r="B15">
            <v>1446.6379999999999</v>
          </cell>
          <cell r="C15">
            <v>3.903</v>
          </cell>
          <cell r="D15">
            <v>72.7</v>
          </cell>
          <cell r="E15">
            <v>5.4</v>
          </cell>
          <cell r="F15">
            <v>107</v>
          </cell>
          <cell r="G15">
            <v>4.8</v>
          </cell>
          <cell r="J15">
            <v>84.5</v>
          </cell>
          <cell r="K15">
            <v>5.0999999999999996</v>
          </cell>
          <cell r="L15">
            <v>4419.6000000000004</v>
          </cell>
          <cell r="M15">
            <v>5.49</v>
          </cell>
          <cell r="N15">
            <v>2719.15</v>
          </cell>
          <cell r="O15">
            <v>16.04</v>
          </cell>
        </row>
        <row r="16">
          <cell r="A16" t="str">
            <v>1990</v>
          </cell>
          <cell r="B16">
            <v>1522.538</v>
          </cell>
          <cell r="C16">
            <v>5.2469999999999999</v>
          </cell>
          <cell r="D16">
            <v>75.099999999999994</v>
          </cell>
          <cell r="E16">
            <v>3.2</v>
          </cell>
          <cell r="F16">
            <v>118.6</v>
          </cell>
          <cell r="G16">
            <v>10.8</v>
          </cell>
          <cell r="J16">
            <v>90.7</v>
          </cell>
          <cell r="K16">
            <v>7.4</v>
          </cell>
          <cell r="L16">
            <v>4329.3999999999996</v>
          </cell>
          <cell r="M16">
            <v>-2.04</v>
          </cell>
          <cell r="N16">
            <v>2880.54</v>
          </cell>
          <cell r="O16">
            <v>5.94</v>
          </cell>
        </row>
        <row r="17">
          <cell r="A17" t="str">
            <v>1991</v>
          </cell>
          <cell r="B17">
            <v>1760.498</v>
          </cell>
          <cell r="C17">
            <v>15.629</v>
          </cell>
          <cell r="D17">
            <v>77.2</v>
          </cell>
          <cell r="E17">
            <v>2.9</v>
          </cell>
          <cell r="F17">
            <v>122.7</v>
          </cell>
          <cell r="G17">
            <v>3.5</v>
          </cell>
          <cell r="H17">
            <v>64.3</v>
          </cell>
          <cell r="J17">
            <v>96.8</v>
          </cell>
          <cell r="K17">
            <v>6.7</v>
          </cell>
          <cell r="L17">
            <v>4347.72</v>
          </cell>
          <cell r="M17">
            <v>0.42</v>
          </cell>
          <cell r="N17">
            <v>3010.77</v>
          </cell>
          <cell r="O17">
            <v>4.5199999999999996</v>
          </cell>
          <cell r="P17">
            <v>2026.82</v>
          </cell>
          <cell r="R17">
            <v>1149.1199999999999</v>
          </cell>
        </row>
        <row r="18">
          <cell r="A18" t="str">
            <v>1992</v>
          </cell>
          <cell r="B18">
            <v>1799.6859999999999</v>
          </cell>
          <cell r="C18">
            <v>2.226</v>
          </cell>
          <cell r="D18">
            <v>75.2</v>
          </cell>
          <cell r="E18">
            <v>-2.6</v>
          </cell>
          <cell r="F18">
            <v>120.3</v>
          </cell>
          <cell r="G18">
            <v>-1.9</v>
          </cell>
          <cell r="H18">
            <v>68.2</v>
          </cell>
          <cell r="I18">
            <v>6</v>
          </cell>
          <cell r="J18">
            <v>95.6</v>
          </cell>
          <cell r="K18">
            <v>-1.3</v>
          </cell>
          <cell r="L18">
            <v>4655.13</v>
          </cell>
          <cell r="M18">
            <v>7.07</v>
          </cell>
          <cell r="N18">
            <v>2976.72</v>
          </cell>
          <cell r="O18">
            <v>-1.1299999999999999</v>
          </cell>
          <cell r="P18">
            <v>2103.59</v>
          </cell>
          <cell r="Q18">
            <v>3.79</v>
          </cell>
          <cell r="R18">
            <v>1242.75</v>
          </cell>
          <cell r="S18">
            <v>8.15</v>
          </cell>
        </row>
        <row r="19">
          <cell r="A19" t="str">
            <v>1993</v>
          </cell>
          <cell r="B19">
            <v>1785.3520000000001</v>
          </cell>
          <cell r="C19">
            <v>-0.79600000000000004</v>
          </cell>
          <cell r="D19">
            <v>71.900000000000006</v>
          </cell>
          <cell r="E19">
            <v>-4.4000000000000004</v>
          </cell>
          <cell r="F19">
            <v>115.6</v>
          </cell>
          <cell r="G19">
            <v>-3.9</v>
          </cell>
          <cell r="H19">
            <v>72.2</v>
          </cell>
          <cell r="I19">
            <v>5.8</v>
          </cell>
          <cell r="J19">
            <v>91.7</v>
          </cell>
          <cell r="K19">
            <v>-4</v>
          </cell>
          <cell r="L19">
            <v>4597.43</v>
          </cell>
          <cell r="M19">
            <v>-1.24</v>
          </cell>
          <cell r="N19">
            <v>2897.89</v>
          </cell>
          <cell r="O19">
            <v>-2.65</v>
          </cell>
          <cell r="P19">
            <v>2106.71</v>
          </cell>
          <cell r="Q19">
            <v>0.15</v>
          </cell>
          <cell r="R19">
            <v>1017.8</v>
          </cell>
          <cell r="S19">
            <v>-18.100000000000001</v>
          </cell>
        </row>
        <row r="20">
          <cell r="A20" t="str">
            <v>1994</v>
          </cell>
          <cell r="B20">
            <v>1832.7380000000001</v>
          </cell>
          <cell r="C20">
            <v>2.6539999999999999</v>
          </cell>
          <cell r="D20">
            <v>78.900000000000006</v>
          </cell>
          <cell r="E20">
            <v>9.8000000000000007</v>
          </cell>
          <cell r="F20">
            <v>117.6</v>
          </cell>
          <cell r="G20">
            <v>1.7</v>
          </cell>
          <cell r="H20">
            <v>75.900000000000006</v>
          </cell>
          <cell r="I20">
            <v>5.0999999999999996</v>
          </cell>
          <cell r="J20">
            <v>90</v>
          </cell>
          <cell r="K20">
            <v>-1.8</v>
          </cell>
          <cell r="L20">
            <v>5618.83</v>
          </cell>
          <cell r="M20">
            <v>22.22</v>
          </cell>
          <cell r="N20">
            <v>3143.61</v>
          </cell>
          <cell r="O20">
            <v>8.48</v>
          </cell>
          <cell r="P20">
            <v>2191.34</v>
          </cell>
          <cell r="Q20">
            <v>4.0199999999999996</v>
          </cell>
          <cell r="R20">
            <v>1195.1199999999999</v>
          </cell>
          <cell r="S20">
            <v>17.420000000000002</v>
          </cell>
        </row>
        <row r="21">
          <cell r="A21" t="str">
            <v>1995</v>
          </cell>
          <cell r="B21">
            <v>1867.3879999999999</v>
          </cell>
          <cell r="C21">
            <v>1.891</v>
          </cell>
          <cell r="D21">
            <v>85.7</v>
          </cell>
          <cell r="E21">
            <v>8.6</v>
          </cell>
          <cell r="F21">
            <v>105.4</v>
          </cell>
          <cell r="G21">
            <v>-10.3</v>
          </cell>
          <cell r="H21">
            <v>78.099999999999994</v>
          </cell>
          <cell r="I21">
            <v>3</v>
          </cell>
          <cell r="J21">
            <v>90.5</v>
          </cell>
          <cell r="K21">
            <v>0.5</v>
          </cell>
          <cell r="L21">
            <v>6531.43</v>
          </cell>
          <cell r="M21">
            <v>16.239999999999998</v>
          </cell>
          <cell r="N21">
            <v>3346.83</v>
          </cell>
          <cell r="O21">
            <v>6.46</v>
          </cell>
          <cell r="P21">
            <v>2110.62</v>
          </cell>
          <cell r="Q21">
            <v>-3.68</v>
          </cell>
          <cell r="R21">
            <v>1210.3800000000001</v>
          </cell>
          <cell r="S21">
            <v>1.28</v>
          </cell>
        </row>
        <row r="22">
          <cell r="A22" t="str">
            <v>1996</v>
          </cell>
          <cell r="B22">
            <v>1885.8979999999999</v>
          </cell>
          <cell r="C22">
            <v>0.99099999999999999</v>
          </cell>
          <cell r="D22">
            <v>85.1</v>
          </cell>
          <cell r="E22">
            <v>-0.7</v>
          </cell>
          <cell r="F22">
            <v>104.7</v>
          </cell>
          <cell r="G22">
            <v>-0.7</v>
          </cell>
          <cell r="H22">
            <v>83</v>
          </cell>
          <cell r="I22">
            <v>6.2</v>
          </cell>
          <cell r="J22">
            <v>89.2</v>
          </cell>
          <cell r="K22">
            <v>-1.4</v>
          </cell>
          <cell r="L22">
            <v>6509.85</v>
          </cell>
          <cell r="M22">
            <v>-0.33</v>
          </cell>
          <cell r="N22">
            <v>3408.77</v>
          </cell>
          <cell r="O22">
            <v>1.85</v>
          </cell>
          <cell r="P22">
            <v>2372.6799999999998</v>
          </cell>
          <cell r="Q22">
            <v>12.42</v>
          </cell>
          <cell r="R22">
            <v>1178.76</v>
          </cell>
          <cell r="S22">
            <v>-2.61</v>
          </cell>
        </row>
        <row r="23">
          <cell r="A23" t="str">
            <v>1997</v>
          </cell>
          <cell r="B23">
            <v>1919.8779999999999</v>
          </cell>
          <cell r="C23">
            <v>1.802</v>
          </cell>
          <cell r="D23">
            <v>95.9</v>
          </cell>
          <cell r="E23">
            <v>12.6</v>
          </cell>
          <cell r="F23">
            <v>99.6</v>
          </cell>
          <cell r="G23">
            <v>-4.9000000000000004</v>
          </cell>
          <cell r="H23">
            <v>87.7</v>
          </cell>
          <cell r="I23">
            <v>5.7</v>
          </cell>
          <cell r="J23">
            <v>88.4</v>
          </cell>
          <cell r="K23">
            <v>-0.9</v>
          </cell>
          <cell r="L23">
            <v>7661.71</v>
          </cell>
          <cell r="M23">
            <v>17.690000000000001</v>
          </cell>
          <cell r="N23">
            <v>3295.97</v>
          </cell>
          <cell r="O23">
            <v>-3.31</v>
          </cell>
          <cell r="P23">
            <v>2366.7399999999998</v>
          </cell>
          <cell r="Q23">
            <v>-0.25</v>
          </cell>
          <cell r="R23">
            <v>1241.72</v>
          </cell>
          <cell r="S23">
            <v>5.34</v>
          </cell>
        </row>
        <row r="24">
          <cell r="A24" t="str">
            <v>1998</v>
          </cell>
          <cell r="B24">
            <v>1958.9110000000001</v>
          </cell>
          <cell r="C24">
            <v>2.0329999999999999</v>
          </cell>
          <cell r="D24">
            <v>97.8</v>
          </cell>
          <cell r="E24">
            <v>2</v>
          </cell>
          <cell r="F24">
            <v>97.7</v>
          </cell>
          <cell r="G24">
            <v>-1.9</v>
          </cell>
          <cell r="H24">
            <v>92.2</v>
          </cell>
          <cell r="I24">
            <v>5.2</v>
          </cell>
          <cell r="J24">
            <v>92.3</v>
          </cell>
          <cell r="K24">
            <v>4.4000000000000004</v>
          </cell>
          <cell r="L24">
            <v>7759.03</v>
          </cell>
          <cell r="M24">
            <v>1.27</v>
          </cell>
          <cell r="N24">
            <v>3871.68</v>
          </cell>
          <cell r="O24">
            <v>17.47</v>
          </cell>
          <cell r="P24">
            <v>2584.69</v>
          </cell>
          <cell r="Q24">
            <v>9.2100000000000009</v>
          </cell>
          <cell r="R24">
            <v>1409.59</v>
          </cell>
          <cell r="S24">
            <v>13.52</v>
          </cell>
        </row>
        <row r="25">
          <cell r="A25" t="str">
            <v>1999</v>
          </cell>
          <cell r="B25">
            <v>1998.4590000000001</v>
          </cell>
          <cell r="C25">
            <v>2.0190000000000001</v>
          </cell>
          <cell r="D25">
            <v>99.1</v>
          </cell>
          <cell r="E25">
            <v>1.3</v>
          </cell>
          <cell r="F25">
            <v>97.4</v>
          </cell>
          <cell r="G25">
            <v>-0.3</v>
          </cell>
          <cell r="H25">
            <v>95.1</v>
          </cell>
          <cell r="I25">
            <v>3.1</v>
          </cell>
          <cell r="J25">
            <v>97.9</v>
          </cell>
          <cell r="K25">
            <v>6.1</v>
          </cell>
          <cell r="L25">
            <v>8262.02</v>
          </cell>
          <cell r="M25">
            <v>6.48</v>
          </cell>
          <cell r="N25">
            <v>3967.9</v>
          </cell>
          <cell r="O25">
            <v>2.4900000000000002</v>
          </cell>
          <cell r="P25">
            <v>2763.47</v>
          </cell>
          <cell r="Q25">
            <v>6.92</v>
          </cell>
          <cell r="R25">
            <v>1505.24</v>
          </cell>
          <cell r="S25">
            <v>6.79</v>
          </cell>
        </row>
        <row r="26">
          <cell r="A26" t="str">
            <v>2000</v>
          </cell>
          <cell r="B26">
            <v>2062.6030000000001</v>
          </cell>
          <cell r="C26">
            <v>3.21</v>
          </cell>
          <cell r="D26">
            <v>100</v>
          </cell>
          <cell r="E26">
            <v>0.9</v>
          </cell>
          <cell r="F26">
            <v>100</v>
          </cell>
          <cell r="G26">
            <v>2.6</v>
          </cell>
          <cell r="H26">
            <v>100</v>
          </cell>
          <cell r="I26">
            <v>5.2</v>
          </cell>
          <cell r="J26">
            <v>100</v>
          </cell>
          <cell r="K26">
            <v>2.1</v>
          </cell>
          <cell r="L26">
            <v>9645.75</v>
          </cell>
          <cell r="M26">
            <v>16.75</v>
          </cell>
          <cell r="N26">
            <v>4690.67</v>
          </cell>
          <cell r="O26">
            <v>18.22</v>
          </cell>
          <cell r="P26">
            <v>2973.67</v>
          </cell>
          <cell r="Q26">
            <v>7.61</v>
          </cell>
          <cell r="R26">
            <v>1840.77</v>
          </cell>
          <cell r="S26">
            <v>22.29</v>
          </cell>
        </row>
        <row r="27">
          <cell r="A27" t="str">
            <v>2001</v>
          </cell>
          <cell r="B27">
            <v>2088.0749999999998</v>
          </cell>
          <cell r="C27">
            <v>1.2350000000000001</v>
          </cell>
          <cell r="D27">
            <v>94.8</v>
          </cell>
          <cell r="E27">
            <v>-5.2</v>
          </cell>
          <cell r="F27">
            <v>100</v>
          </cell>
          <cell r="G27">
            <v>0</v>
          </cell>
          <cell r="H27">
            <v>96.2</v>
          </cell>
          <cell r="I27">
            <v>-3.8</v>
          </cell>
          <cell r="J27">
            <v>95.9</v>
          </cell>
          <cell r="K27">
            <v>-4.2</v>
          </cell>
          <cell r="L27">
            <v>9290.44</v>
          </cell>
          <cell r="M27">
            <v>-3.68</v>
          </cell>
          <cell r="N27">
            <v>4513.79</v>
          </cell>
          <cell r="O27">
            <v>-3.77</v>
          </cell>
          <cell r="P27">
            <v>2855.61</v>
          </cell>
          <cell r="Q27">
            <v>-3.97</v>
          </cell>
          <cell r="R27">
            <v>1649.12</v>
          </cell>
          <cell r="S27">
            <v>-10.41</v>
          </cell>
        </row>
        <row r="28">
          <cell r="A28" t="str">
            <v>2002</v>
          </cell>
          <cell r="B28">
            <v>2088.0230000000001</v>
          </cell>
          <cell r="C28">
            <v>-2E-3</v>
          </cell>
          <cell r="D28">
            <v>97.3</v>
          </cell>
          <cell r="E28">
            <v>2.7</v>
          </cell>
          <cell r="F28">
            <v>100.1</v>
          </cell>
          <cell r="G28">
            <v>0.2</v>
          </cell>
          <cell r="H28">
            <v>94.3</v>
          </cell>
          <cell r="I28">
            <v>-2</v>
          </cell>
          <cell r="J28">
            <v>91.9</v>
          </cell>
          <cell r="K28">
            <v>-4.0999999999999996</v>
          </cell>
          <cell r="L28">
            <v>10001.43</v>
          </cell>
          <cell r="M28">
            <v>7.65</v>
          </cell>
          <cell r="N28">
            <v>4563.28</v>
          </cell>
          <cell r="O28">
            <v>1.1000000000000001</v>
          </cell>
          <cell r="P28">
            <v>3080.77</v>
          </cell>
          <cell r="Q28">
            <v>7.89</v>
          </cell>
          <cell r="R28">
            <v>1872.51</v>
          </cell>
          <cell r="S28">
            <v>13.55</v>
          </cell>
        </row>
        <row r="29">
          <cell r="A29" t="str">
            <v>2003</v>
          </cell>
          <cell r="B29">
            <v>2083.538</v>
          </cell>
          <cell r="C29">
            <v>-0.215</v>
          </cell>
          <cell r="D29">
            <v>101.1</v>
          </cell>
          <cell r="E29">
            <v>3.9</v>
          </cell>
          <cell r="F29">
            <v>102.3</v>
          </cell>
          <cell r="G29">
            <v>2.1</v>
          </cell>
          <cell r="H29">
            <v>91.8</v>
          </cell>
          <cell r="I29">
            <v>-2.6</v>
          </cell>
          <cell r="J29">
            <v>88</v>
          </cell>
          <cell r="K29">
            <v>-4.3</v>
          </cell>
          <cell r="L29">
            <v>10129.27</v>
          </cell>
          <cell r="M29">
            <v>1.28</v>
          </cell>
          <cell r="N29">
            <v>4586.32</v>
          </cell>
          <cell r="O29">
            <v>0.5</v>
          </cell>
          <cell r="P29">
            <v>2874.33</v>
          </cell>
          <cell r="Q29">
            <v>-6.7</v>
          </cell>
          <cell r="R29">
            <v>1925.69</v>
          </cell>
          <cell r="S29">
            <v>2.84</v>
          </cell>
        </row>
        <row r="30">
          <cell r="A30" t="str">
            <v>2004</v>
          </cell>
          <cell r="B30">
            <v>2108.6999999999998</v>
          </cell>
          <cell r="C30">
            <v>1.208</v>
          </cell>
          <cell r="D30">
            <v>106.7</v>
          </cell>
          <cell r="E30">
            <v>5.6</v>
          </cell>
          <cell r="F30">
            <v>101.5</v>
          </cell>
          <cell r="G30">
            <v>-0.7</v>
          </cell>
          <cell r="H30">
            <v>94.3</v>
          </cell>
          <cell r="I30">
            <v>2.7</v>
          </cell>
          <cell r="J30">
            <v>89.6</v>
          </cell>
          <cell r="K30">
            <v>1.8</v>
          </cell>
          <cell r="L30">
            <v>10969.28</v>
          </cell>
          <cell r="M30">
            <v>8.2899999999999991</v>
          </cell>
          <cell r="N30">
            <v>4709.9399999999996</v>
          </cell>
          <cell r="O30">
            <v>2.7</v>
          </cell>
          <cell r="P30">
            <v>2951.23</v>
          </cell>
          <cell r="Q30">
            <v>2.68</v>
          </cell>
          <cell r="R30">
            <v>1987.12</v>
          </cell>
          <cell r="S30">
            <v>3.19</v>
          </cell>
        </row>
        <row r="31">
          <cell r="A31" t="str">
            <v>2005</v>
          </cell>
          <cell r="B31">
            <v>2124.942</v>
          </cell>
          <cell r="C31">
            <v>0.77</v>
          </cell>
          <cell r="D31">
            <v>113.1</v>
          </cell>
          <cell r="E31">
            <v>6</v>
          </cell>
          <cell r="F31">
            <v>102.2</v>
          </cell>
          <cell r="G31">
            <v>0.7</v>
          </cell>
          <cell r="H31">
            <v>92.1</v>
          </cell>
          <cell r="I31">
            <v>-2.4</v>
          </cell>
          <cell r="J31">
            <v>93.7</v>
          </cell>
          <cell r="K31">
            <v>4.5999999999999996</v>
          </cell>
          <cell r="L31">
            <v>11834.19</v>
          </cell>
          <cell r="M31">
            <v>7.88</v>
          </cell>
          <cell r="N31">
            <v>4935.63</v>
          </cell>
          <cell r="O31">
            <v>4.79</v>
          </cell>
          <cell r="P31">
            <v>3401.68</v>
          </cell>
          <cell r="Q31">
            <v>15.26</v>
          </cell>
          <cell r="R31">
            <v>2116.75</v>
          </cell>
          <cell r="S31">
            <v>6.52</v>
          </cell>
        </row>
        <row r="32">
          <cell r="A32" t="str">
            <v>2006</v>
          </cell>
          <cell r="B32">
            <v>2187.9520000000002</v>
          </cell>
          <cell r="C32">
            <v>2.9649999999999999</v>
          </cell>
          <cell r="D32">
            <v>116.4</v>
          </cell>
          <cell r="E32">
            <v>2.9</v>
          </cell>
          <cell r="F32">
            <v>106.8</v>
          </cell>
          <cell r="G32">
            <v>4.5</v>
          </cell>
          <cell r="H32">
            <v>90.5</v>
          </cell>
          <cell r="I32">
            <v>-1.7</v>
          </cell>
          <cell r="J32">
            <v>96.6</v>
          </cell>
          <cell r="K32">
            <v>3.1</v>
          </cell>
          <cell r="L32">
            <v>12765.32</v>
          </cell>
          <cell r="M32">
            <v>7.87</v>
          </cell>
          <cell r="N32">
            <v>5226.25</v>
          </cell>
          <cell r="O32">
            <v>5.89</v>
          </cell>
          <cell r="P32">
            <v>3124.54</v>
          </cell>
          <cell r="Q32">
            <v>-8.15</v>
          </cell>
          <cell r="R32">
            <v>2256.84</v>
          </cell>
          <cell r="S32">
            <v>6.62</v>
          </cell>
        </row>
        <row r="33">
          <cell r="A33" t="str">
            <v>2007</v>
          </cell>
          <cell r="B33">
            <v>2241.7829999999999</v>
          </cell>
          <cell r="C33">
            <v>2.46</v>
          </cell>
          <cell r="D33">
            <v>129.6</v>
          </cell>
          <cell r="E33">
            <v>11.3</v>
          </cell>
          <cell r="F33">
            <v>113.7</v>
          </cell>
          <cell r="G33">
            <v>6.5</v>
          </cell>
          <cell r="H33">
            <v>86.6</v>
          </cell>
          <cell r="I33">
            <v>-4.2</v>
          </cell>
          <cell r="J33">
            <v>99.1</v>
          </cell>
          <cell r="K33">
            <v>2.6</v>
          </cell>
          <cell r="L33">
            <v>13257.07</v>
          </cell>
          <cell r="M33">
            <v>3.85</v>
          </cell>
          <cell r="N33">
            <v>5565.22</v>
          </cell>
          <cell r="O33">
            <v>6.49</v>
          </cell>
          <cell r="P33">
            <v>3180.65</v>
          </cell>
          <cell r="Q33">
            <v>1.8</v>
          </cell>
          <cell r="R33">
            <v>2498.75</v>
          </cell>
          <cell r="S33">
            <v>10.72</v>
          </cell>
        </row>
        <row r="34">
          <cell r="A34" t="str">
            <v>2008</v>
          </cell>
          <cell r="B34">
            <v>2270.8130000000001</v>
          </cell>
          <cell r="C34">
            <v>1.2949999999999999</v>
          </cell>
          <cell r="D34">
            <v>126.4</v>
          </cell>
          <cell r="E34">
            <v>-2.5</v>
          </cell>
          <cell r="F34">
            <v>115.9</v>
          </cell>
          <cell r="G34">
            <v>2</v>
          </cell>
          <cell r="H34">
            <v>83.5</v>
          </cell>
          <cell r="I34">
            <v>-3.6</v>
          </cell>
          <cell r="J34">
            <v>99.8</v>
          </cell>
          <cell r="K34">
            <v>0.8</v>
          </cell>
          <cell r="L34">
            <v>12422.83</v>
          </cell>
          <cell r="M34">
            <v>-6.29</v>
          </cell>
          <cell r="N34">
            <v>5339.62</v>
          </cell>
          <cell r="O34">
            <v>-4.05</v>
          </cell>
          <cell r="P34">
            <v>2966.41</v>
          </cell>
          <cell r="Q34">
            <v>-6.74</v>
          </cell>
          <cell r="R34">
            <v>2568.48</v>
          </cell>
          <cell r="S34">
            <v>2.79</v>
          </cell>
        </row>
      </sheetData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Spec"/>
      <sheetName val="Rating"/>
      <sheetName val="Wachstum"/>
      <sheetName val="Inlandspreise"/>
      <sheetName val="AU-Quote"/>
      <sheetName val="AU_Delta"/>
      <sheetName val="Rendite"/>
      <sheetName val="RenditeV"/>
      <sheetName val="Untern"/>
      <sheetName val="Kl_Untern"/>
      <sheetName val="CF"/>
      <sheetName val="Var"/>
      <sheetName val="Sais"/>
      <sheetName val="Konj"/>
      <sheetName val="Kal"/>
      <sheetName val="Übersicht"/>
      <sheetName val="Übersich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DataSpecs</v>
          </cell>
          <cell r="B4" t="str">
            <v>Type</v>
          </cell>
          <cell r="C4" t="str">
            <v>Database</v>
          </cell>
          <cell r="D4" t="str">
            <v>Table</v>
          </cell>
          <cell r="E4" t="str">
            <v>Series</v>
          </cell>
          <cell r="F4" t="str">
            <v>Trans</v>
          </cell>
          <cell r="G4" t="str">
            <v>SeriesTitle</v>
          </cell>
          <cell r="H4" t="str">
            <v>SeriesSubtitle</v>
          </cell>
          <cell r="I4" t="str">
            <v>Aggregation</v>
          </cell>
          <cell r="J4" t="str">
            <v>Disaggregation</v>
          </cell>
          <cell r="K4" t="str">
            <v>UpdateControl</v>
          </cell>
          <cell r="L4" t="str">
            <v>ExportControl</v>
          </cell>
          <cell r="M4" t="str">
            <v>Precision</v>
          </cell>
          <cell r="N4" t="str">
            <v>TimeSpecs</v>
          </cell>
          <cell r="O4" t="str">
            <v>Info</v>
          </cell>
          <cell r="P4" t="str">
            <v>Info</v>
          </cell>
          <cell r="Q4" t="str">
            <v>TimeFrame</v>
          </cell>
          <cell r="R4" t="str">
            <v>TimeFrame</v>
          </cell>
          <cell r="S4" t="str">
            <v>TimeFrame</v>
          </cell>
          <cell r="T4" t="str">
            <v>TimeFrame</v>
          </cell>
          <cell r="U4" t="str">
            <v>TimeFrame</v>
          </cell>
          <cell r="V4" t="str">
            <v>TimeFrame</v>
          </cell>
          <cell r="W4" t="str">
            <v>TimeFrame</v>
          </cell>
          <cell r="X4" t="str">
            <v>TimeFrame</v>
          </cell>
          <cell r="Y4" t="str">
            <v>TimeFrame</v>
          </cell>
          <cell r="Z4" t="str">
            <v>TimeFrame</v>
          </cell>
          <cell r="AA4" t="str">
            <v>TimeFrame</v>
          </cell>
          <cell r="AB4" t="str">
            <v>TimeFrame</v>
          </cell>
          <cell r="AC4" t="str">
            <v>TimeFrame</v>
          </cell>
          <cell r="AD4" t="str">
            <v>End</v>
          </cell>
        </row>
        <row r="5">
          <cell r="O5" t="str">
            <v>Title</v>
          </cell>
          <cell r="P5" t="str">
            <v>Subtitle</v>
          </cell>
          <cell r="Q5" t="str">
            <v>-12;TargetFrequency=Quarterly;PeriodsAscending=Yes</v>
          </cell>
          <cell r="R5" t="str">
            <v>-11</v>
          </cell>
          <cell r="S5" t="str">
            <v>-10</v>
          </cell>
          <cell r="T5" t="str">
            <v>-9</v>
          </cell>
          <cell r="U5" t="str">
            <v>-8</v>
          </cell>
          <cell r="V5" t="str">
            <v>-7</v>
          </cell>
          <cell r="W5" t="str">
            <v>-6</v>
          </cell>
          <cell r="X5" t="str">
            <v>-5</v>
          </cell>
          <cell r="Y5" t="str">
            <v>-4</v>
          </cell>
          <cell r="Z5" t="str">
            <v>-3</v>
          </cell>
          <cell r="AA5" t="str">
            <v>-2</v>
          </cell>
          <cell r="AB5" t="str">
            <v>-1</v>
          </cell>
          <cell r="AC5" t="str">
            <v>0</v>
          </cell>
        </row>
        <row r="6">
          <cell r="A6" t="str">
            <v>DataSpec</v>
          </cell>
          <cell r="B6" t="str">
            <v>Label</v>
          </cell>
          <cell r="C6" t="str">
            <v>Type1</v>
          </cell>
          <cell r="O6" t="str">
            <v>Titel</v>
          </cell>
          <cell r="P6" t="str">
            <v>Untertitel</v>
          </cell>
          <cell r="Q6" t="str">
            <v>Q3/12</v>
          </cell>
          <cell r="R6" t="str">
            <v>Q4/12</v>
          </cell>
          <cell r="S6" t="str">
            <v>Q1/13</v>
          </cell>
          <cell r="T6" t="str">
            <v>Q2/13</v>
          </cell>
          <cell r="U6" t="str">
            <v>Q3/13</v>
          </cell>
          <cell r="V6" t="str">
            <v>Q4/13</v>
          </cell>
          <cell r="W6" t="str">
            <v>Q1/14</v>
          </cell>
          <cell r="X6" t="str">
            <v>Q2/14</v>
          </cell>
          <cell r="Y6" t="str">
            <v>Q3/14</v>
          </cell>
          <cell r="Z6" t="str">
            <v>Q4/14</v>
          </cell>
          <cell r="AA6" t="str">
            <v>Q1/15</v>
          </cell>
          <cell r="AB6" t="str">
            <v>Q2/15</v>
          </cell>
          <cell r="AC6" t="str">
            <v>Q3/15</v>
          </cell>
        </row>
        <row r="7">
          <cell r="A7" t="str">
            <v>DataSpec</v>
          </cell>
          <cell r="B7" t="str">
            <v>Empty</v>
          </cell>
        </row>
        <row r="8">
          <cell r="A8" t="str">
            <v>DataSpec</v>
          </cell>
          <cell r="B8" t="str">
            <v>Empty</v>
          </cell>
          <cell r="O8" t="str">
            <v>Rendite Veränderung</v>
          </cell>
        </row>
        <row r="9">
          <cell r="A9" t="str">
            <v>DataSpec</v>
          </cell>
          <cell r="B9" t="str">
            <v>Empty</v>
          </cell>
        </row>
        <row r="10">
          <cell r="A10" t="str">
            <v>DataSpec</v>
          </cell>
          <cell r="B10" t="str">
            <v>Empty</v>
          </cell>
          <cell r="O10" t="str">
            <v xml:space="preserve">WZ Nr. </v>
          </cell>
          <cell r="P10" t="str">
            <v>Branche</v>
          </cell>
          <cell r="Q10" t="str">
            <v>Q3/12</v>
          </cell>
          <cell r="R10" t="str">
            <v>Q4/12</v>
          </cell>
          <cell r="S10" t="str">
            <v>Q1/13</v>
          </cell>
          <cell r="T10" t="str">
            <v>Q2/13</v>
          </cell>
          <cell r="U10" t="str">
            <v>Q3/13</v>
          </cell>
          <cell r="V10" t="str">
            <v>Q4/13</v>
          </cell>
          <cell r="W10" t="str">
            <v>Q1/14</v>
          </cell>
          <cell r="X10" t="str">
            <v>Q2/14</v>
          </cell>
          <cell r="Y10" t="str">
            <v>Q3/14</v>
          </cell>
          <cell r="Z10" t="str">
            <v>Q4/14</v>
          </cell>
          <cell r="AA10" t="str">
            <v>Q1/15</v>
          </cell>
          <cell r="AB10" t="str">
            <v>Q2/15</v>
          </cell>
          <cell r="AC10" t="str">
            <v>Q3/15</v>
          </cell>
          <cell r="AD10" t="str">
            <v>Diff</v>
          </cell>
        </row>
        <row r="11">
          <cell r="A11" t="str">
            <v>DataSpec</v>
          </cell>
          <cell r="B11" t="str">
            <v>Empty</v>
          </cell>
        </row>
        <row r="12">
          <cell r="A12" t="str">
            <v>DataSpec</v>
          </cell>
          <cell r="B12" t="str">
            <v>Data</v>
          </cell>
          <cell r="C12" t="str">
            <v>Rating</v>
          </cell>
          <cell r="D12" t="str">
            <v>Rating</v>
          </cell>
          <cell r="E12" t="str">
            <v>Q134KUV_A</v>
          </cell>
          <cell r="F12" t="str">
            <v>NONE</v>
          </cell>
          <cell r="G12" t="str">
            <v>A</v>
          </cell>
          <cell r="H12" t="str">
            <v>Land- und Forstwirtschaft, Fischerei</v>
          </cell>
          <cell r="I12" t="str">
            <v>SELF</v>
          </cell>
          <cell r="J12" t="str">
            <v>SELF</v>
          </cell>
          <cell r="K12" t="str">
            <v>OV</v>
          </cell>
          <cell r="L12" t="str">
            <v>NE</v>
          </cell>
          <cell r="M12">
            <v>5</v>
          </cell>
          <cell r="O12" t="str">
            <v>A</v>
          </cell>
          <cell r="P12" t="str">
            <v>Land- und Forstwirtschaft, Fischerei</v>
          </cell>
          <cell r="Q12" t="str">
            <v>-</v>
          </cell>
          <cell r="R12" t="str">
            <v>-</v>
          </cell>
          <cell r="S12">
            <v>43.440469999999998</v>
          </cell>
          <cell r="T12">
            <v>47.065100000000001</v>
          </cell>
          <cell r="U12">
            <v>49.164619999999999</v>
          </cell>
          <cell r="V12">
            <v>47.238219999999998</v>
          </cell>
          <cell r="W12">
            <v>39.364330000000002</v>
          </cell>
          <cell r="X12">
            <v>35.237189999999998</v>
          </cell>
          <cell r="Y12">
            <v>30.334109999999999</v>
          </cell>
          <cell r="Z12">
            <v>31.989920000000001</v>
          </cell>
          <cell r="AA12">
            <v>39.991410000000002</v>
          </cell>
          <cell r="AB12">
            <v>41.43768</v>
          </cell>
          <cell r="AC12">
            <v>39.708710000000004</v>
          </cell>
          <cell r="AD12">
            <v>-1.7289699999999968</v>
          </cell>
        </row>
        <row r="13">
          <cell r="A13" t="str">
            <v>DataSpec</v>
          </cell>
          <cell r="B13" t="str">
            <v>Data</v>
          </cell>
          <cell r="C13" t="str">
            <v>Rating</v>
          </cell>
          <cell r="D13" t="str">
            <v>Rating</v>
          </cell>
          <cell r="E13" t="str">
            <v>Q134KUV_01</v>
          </cell>
          <cell r="F13" t="str">
            <v>NONE</v>
          </cell>
          <cell r="G13" t="str">
            <v>01</v>
          </cell>
          <cell r="H13" t="str">
            <v xml:space="preserve">    Landwirtschaft, Jagd</v>
          </cell>
          <cell r="I13" t="str">
            <v>SELF</v>
          </cell>
          <cell r="J13" t="str">
            <v>SELF</v>
          </cell>
          <cell r="K13" t="str">
            <v>OV</v>
          </cell>
          <cell r="L13" t="str">
            <v>NE</v>
          </cell>
          <cell r="M13">
            <v>5</v>
          </cell>
          <cell r="O13" t="str">
            <v>01</v>
          </cell>
          <cell r="P13" t="str">
            <v>Landwirtschaft, Jagd</v>
          </cell>
          <cell r="Q13" t="str">
            <v>-</v>
          </cell>
          <cell r="R13" t="str">
            <v>-</v>
          </cell>
          <cell r="S13">
            <v>43.499229999999997</v>
          </cell>
          <cell r="T13">
            <v>47.02702</v>
          </cell>
          <cell r="U13">
            <v>48.994489999999999</v>
          </cell>
          <cell r="V13">
            <v>47.047879999999999</v>
          </cell>
          <cell r="W13">
            <v>39.047879999999999</v>
          </cell>
          <cell r="X13">
            <v>35.006399999999999</v>
          </cell>
          <cell r="Y13">
            <v>30.185739999999999</v>
          </cell>
          <cell r="Z13">
            <v>31.941179999999999</v>
          </cell>
          <cell r="AA13">
            <v>39.941180000000003</v>
          </cell>
          <cell r="AB13">
            <v>41.395740000000004</v>
          </cell>
          <cell r="AC13">
            <v>39.637860000000003</v>
          </cell>
          <cell r="AD13">
            <v>-1.7578800000000001</v>
          </cell>
        </row>
        <row r="14">
          <cell r="A14" t="str">
            <v>DataSpec</v>
          </cell>
          <cell r="B14" t="str">
            <v>Data</v>
          </cell>
          <cell r="C14" t="str">
            <v>Rating</v>
          </cell>
          <cell r="D14" t="str">
            <v>Rating</v>
          </cell>
          <cell r="E14" t="str">
            <v>Q134KUV_02</v>
          </cell>
          <cell r="F14" t="str">
            <v>NONE</v>
          </cell>
          <cell r="G14" t="str">
            <v>02</v>
          </cell>
          <cell r="H14" t="str">
            <v xml:space="preserve">    Forstwirtschaft und Holzeinschlag</v>
          </cell>
          <cell r="I14" t="str">
            <v>SELF</v>
          </cell>
          <cell r="J14" t="str">
            <v>SELF</v>
          </cell>
          <cell r="K14" t="str">
            <v>OV</v>
          </cell>
          <cell r="L14" t="str">
            <v>NE</v>
          </cell>
          <cell r="M14">
            <v>5</v>
          </cell>
          <cell r="O14" t="str">
            <v>02</v>
          </cell>
          <cell r="P14" t="str">
            <v>Forstwirtschaft und Holzeinschlag</v>
          </cell>
          <cell r="Q14" t="str">
            <v>-</v>
          </cell>
          <cell r="R14" t="str">
            <v>-</v>
          </cell>
          <cell r="S14">
            <v>43.693399999999997</v>
          </cell>
          <cell r="T14">
            <v>51.693399999999997</v>
          </cell>
          <cell r="U14">
            <v>59.693399999999997</v>
          </cell>
          <cell r="V14">
            <v>58.598509999999997</v>
          </cell>
          <cell r="W14">
            <v>50.598509999999997</v>
          </cell>
          <cell r="X14">
            <v>42.598509999999997</v>
          </cell>
          <cell r="Y14">
            <v>34.598509999999997</v>
          </cell>
          <cell r="Z14">
            <v>32.785800000000002</v>
          </cell>
          <cell r="AA14">
            <v>40.785800000000002</v>
          </cell>
          <cell r="AB14">
            <v>41.228960000000001</v>
          </cell>
          <cell r="AC14">
            <v>39.745130000000003</v>
          </cell>
          <cell r="AD14">
            <v>-1.4838299999999975</v>
          </cell>
        </row>
        <row r="15">
          <cell r="A15" t="str">
            <v>DataSpec</v>
          </cell>
          <cell r="B15" t="str">
            <v>Data</v>
          </cell>
          <cell r="C15" t="str">
            <v>Rating</v>
          </cell>
          <cell r="D15" t="str">
            <v>Rating</v>
          </cell>
          <cell r="E15" t="str">
            <v>Q134KUV_03</v>
          </cell>
          <cell r="F15" t="str">
            <v>NONE</v>
          </cell>
          <cell r="G15" t="str">
            <v>03</v>
          </cell>
          <cell r="H15" t="str">
            <v xml:space="preserve">    Fischerei und Aquakultur</v>
          </cell>
          <cell r="I15" t="str">
            <v>SELF</v>
          </cell>
          <cell r="J15" t="str">
            <v>SELF</v>
          </cell>
          <cell r="K15" t="str">
            <v>OV</v>
          </cell>
          <cell r="L15" t="str">
            <v>NE</v>
          </cell>
          <cell r="M15">
            <v>5</v>
          </cell>
          <cell r="O15" t="str">
            <v>03</v>
          </cell>
          <cell r="P15" t="str">
            <v>Fischerei und Aquakultur</v>
          </cell>
          <cell r="Q15" t="str">
            <v>-</v>
          </cell>
          <cell r="R15" t="str">
            <v>-</v>
          </cell>
          <cell r="S15">
            <v>20.523019999999999</v>
          </cell>
          <cell r="T15">
            <v>28.523019999999999</v>
          </cell>
          <cell r="U15">
            <v>36.520139999999998</v>
          </cell>
          <cell r="V15">
            <v>35.881929999999997</v>
          </cell>
          <cell r="W15">
            <v>43.881929999999997</v>
          </cell>
          <cell r="X15">
            <v>45.25168</v>
          </cell>
          <cell r="Y15">
            <v>40.140459999999997</v>
          </cell>
          <cell r="Z15">
            <v>40.105170000000001</v>
          </cell>
          <cell r="AA15">
            <v>48.105170000000001</v>
          </cell>
          <cell r="AB15">
            <v>56.105170000000001</v>
          </cell>
          <cell r="AC15">
            <v>60.735010000000003</v>
          </cell>
          <cell r="AD15">
            <v>4.6298400000000015</v>
          </cell>
        </row>
        <row r="16">
          <cell r="A16" t="str">
            <v>DataSpec</v>
          </cell>
          <cell r="B16" t="str">
            <v>Data</v>
          </cell>
          <cell r="C16" t="str">
            <v>Rating</v>
          </cell>
          <cell r="D16" t="str">
            <v>Rating</v>
          </cell>
          <cell r="E16" t="str">
            <v>Q134KUV_B</v>
          </cell>
          <cell r="F16" t="str">
            <v>NONE</v>
          </cell>
          <cell r="G16" t="str">
            <v>B</v>
          </cell>
          <cell r="H16" t="str">
            <v>Bergbau, Gew. Steinen und Erden</v>
          </cell>
          <cell r="I16" t="str">
            <v>SELF</v>
          </cell>
          <cell r="J16" t="str">
            <v>SELF</v>
          </cell>
          <cell r="K16" t="str">
            <v>OV</v>
          </cell>
          <cell r="L16" t="str">
            <v>NE</v>
          </cell>
          <cell r="M16">
            <v>5</v>
          </cell>
          <cell r="O16" t="str">
            <v>B</v>
          </cell>
          <cell r="P16" t="str">
            <v>Bergbau, Gew. Steinen und Erden</v>
          </cell>
          <cell r="Q16" t="str">
            <v>-</v>
          </cell>
          <cell r="R16" t="str">
            <v>-</v>
          </cell>
          <cell r="S16">
            <v>30.93777</v>
          </cell>
          <cell r="T16">
            <v>30.93777</v>
          </cell>
          <cell r="U16">
            <v>42.76585</v>
          </cell>
          <cell r="V16">
            <v>44.197589999999998</v>
          </cell>
          <cell r="W16">
            <v>37.657870000000003</v>
          </cell>
          <cell r="X16">
            <v>36.842059999999996</v>
          </cell>
          <cell r="Y16">
            <v>35.124119999999998</v>
          </cell>
          <cell r="Z16">
            <v>42.003900000000002</v>
          </cell>
          <cell r="AA16">
            <v>39.969209999999997</v>
          </cell>
          <cell r="AB16">
            <v>33.686669999999999</v>
          </cell>
          <cell r="AC16">
            <v>38.915939999999999</v>
          </cell>
          <cell r="AD16">
            <v>5.2292699999999996</v>
          </cell>
        </row>
        <row r="17">
          <cell r="A17" t="str">
            <v>DataSpec</v>
          </cell>
          <cell r="B17" t="str">
            <v>Data</v>
          </cell>
          <cell r="C17" t="str">
            <v>Rating</v>
          </cell>
          <cell r="D17" t="str">
            <v>Rating</v>
          </cell>
          <cell r="E17" t="str">
            <v>Q134KUV_05</v>
          </cell>
          <cell r="F17" t="str">
            <v>NONE</v>
          </cell>
          <cell r="G17" t="str">
            <v>05</v>
          </cell>
          <cell r="H17" t="str">
            <v xml:space="preserve">    Kohlenbergbau</v>
          </cell>
          <cell r="I17" t="str">
            <v>SELF</v>
          </cell>
          <cell r="J17" t="str">
            <v>SELF</v>
          </cell>
          <cell r="K17" t="str">
            <v>OV</v>
          </cell>
          <cell r="L17" t="str">
            <v>NE</v>
          </cell>
          <cell r="M17">
            <v>5</v>
          </cell>
          <cell r="O17" t="str">
            <v>05</v>
          </cell>
          <cell r="P17" t="str">
            <v>Kohlenbergbau</v>
          </cell>
          <cell r="Q17" t="str">
            <v>-</v>
          </cell>
          <cell r="R17" t="str">
            <v>-</v>
          </cell>
          <cell r="S17">
            <v>16.411950000000001</v>
          </cell>
          <cell r="T17">
            <v>24.411950000000001</v>
          </cell>
          <cell r="U17">
            <v>32.411949999999997</v>
          </cell>
          <cell r="V17">
            <v>40.411949999999997</v>
          </cell>
          <cell r="W17">
            <v>48.411949999999997</v>
          </cell>
          <cell r="X17">
            <v>56.411949999999997</v>
          </cell>
          <cell r="Y17">
            <v>64.411950000000004</v>
          </cell>
          <cell r="Z17">
            <v>72.411950000000004</v>
          </cell>
          <cell r="AA17">
            <v>64.411950000000004</v>
          </cell>
          <cell r="AB17">
            <v>56.96508</v>
          </cell>
          <cell r="AC17">
            <v>64.96508</v>
          </cell>
          <cell r="AD17">
            <v>8</v>
          </cell>
        </row>
        <row r="18">
          <cell r="A18" t="str">
            <v>DataSpec</v>
          </cell>
          <cell r="B18" t="str">
            <v>Data</v>
          </cell>
          <cell r="C18" t="str">
            <v>Rating</v>
          </cell>
          <cell r="D18" t="str">
            <v>Rating</v>
          </cell>
          <cell r="E18" t="str">
            <v>Q134KUV_06</v>
          </cell>
          <cell r="F18" t="str">
            <v>NONE</v>
          </cell>
          <cell r="G18" t="str">
            <v>06</v>
          </cell>
          <cell r="H18" t="str">
            <v xml:space="preserve">    Gew. von Erdöl und Erdgas</v>
          </cell>
          <cell r="I18" t="str">
            <v>SELF</v>
          </cell>
          <cell r="J18" t="str">
            <v>SELF</v>
          </cell>
          <cell r="K18" t="str">
            <v>OV</v>
          </cell>
          <cell r="L18" t="str">
            <v>NE</v>
          </cell>
          <cell r="M18">
            <v>5</v>
          </cell>
          <cell r="O18" t="str">
            <v>06</v>
          </cell>
          <cell r="P18" t="str">
            <v>Gew. von Erdöl und Erdgas</v>
          </cell>
          <cell r="Q18" t="str">
            <v>-</v>
          </cell>
          <cell r="R18" t="str">
            <v>-</v>
          </cell>
          <cell r="S18">
            <v>27.747949999999999</v>
          </cell>
          <cell r="T18">
            <v>35.747950000000003</v>
          </cell>
          <cell r="U18">
            <v>27.747949999999999</v>
          </cell>
          <cell r="V18">
            <v>19.747949999999999</v>
          </cell>
          <cell r="W18">
            <v>20.747949999999999</v>
          </cell>
          <cell r="X18">
            <v>21.747949999999999</v>
          </cell>
          <cell r="Y18">
            <v>29.747949999999999</v>
          </cell>
          <cell r="Z18">
            <v>37.747950000000003</v>
          </cell>
          <cell r="AA18">
            <v>45.747950000000003</v>
          </cell>
          <cell r="AB18">
            <v>53.747950000000003</v>
          </cell>
          <cell r="AC18">
            <v>56.448500000000003</v>
          </cell>
          <cell r="AD18">
            <v>2.7005499999999998</v>
          </cell>
        </row>
        <row r="19">
          <cell r="A19" t="str">
            <v>DataSpec</v>
          </cell>
          <cell r="B19" t="str">
            <v>Data</v>
          </cell>
          <cell r="C19" t="str">
            <v>Rating</v>
          </cell>
          <cell r="D19" t="str">
            <v>Rating</v>
          </cell>
          <cell r="E19" t="str">
            <v>Q134KUV_08</v>
          </cell>
          <cell r="F19" t="str">
            <v>NONE</v>
          </cell>
          <cell r="G19" t="str">
            <v>08</v>
          </cell>
          <cell r="H19" t="str">
            <v xml:space="preserve">    Gew. von Steinen und Erden, sonstiger Bergbau</v>
          </cell>
          <cell r="I19" t="str">
            <v>SELF</v>
          </cell>
          <cell r="J19" t="str">
            <v>SELF</v>
          </cell>
          <cell r="K19" t="str">
            <v>OV</v>
          </cell>
          <cell r="L19" t="str">
            <v>NE</v>
          </cell>
          <cell r="M19">
            <v>5</v>
          </cell>
          <cell r="O19" t="str">
            <v>08</v>
          </cell>
          <cell r="P19" t="str">
            <v>Gew. von Steinen und Erden, sonstiger Bergbau</v>
          </cell>
          <cell r="Q19" t="str">
            <v>-</v>
          </cell>
          <cell r="R19" t="str">
            <v>-</v>
          </cell>
          <cell r="S19">
            <v>30.193470000000001</v>
          </cell>
          <cell r="T19">
            <v>38.193469999999998</v>
          </cell>
          <cell r="U19">
            <v>41.616219999999998</v>
          </cell>
          <cell r="V19">
            <v>42.991799999999998</v>
          </cell>
          <cell r="W19">
            <v>36.517890000000001</v>
          </cell>
          <cell r="X19">
            <v>35.173160000000003</v>
          </cell>
          <cell r="Y19">
            <v>33.12406</v>
          </cell>
          <cell r="Z19">
            <v>40.447429999999997</v>
          </cell>
          <cell r="AA19">
            <v>38.611960000000003</v>
          </cell>
          <cell r="AB19">
            <v>31.831469999999999</v>
          </cell>
          <cell r="AC19">
            <v>37.767919999999997</v>
          </cell>
          <cell r="AD19">
            <v>5.9364499999999971</v>
          </cell>
        </row>
        <row r="20">
          <cell r="A20" t="str">
            <v>DataSpec</v>
          </cell>
          <cell r="B20" t="str">
            <v>Data</v>
          </cell>
          <cell r="C20" t="str">
            <v>Rating</v>
          </cell>
          <cell r="D20" t="str">
            <v>Rating</v>
          </cell>
          <cell r="E20" t="str">
            <v>Q134KUV_081</v>
          </cell>
          <cell r="F20" t="str">
            <v>NONE</v>
          </cell>
          <cell r="G20" t="str">
            <v>08.1</v>
          </cell>
          <cell r="H20" t="str">
            <v xml:space="preserve">      Gew. von Natursteinen, Kies, Sand, Ton, Kaolin</v>
          </cell>
          <cell r="I20" t="str">
            <v>SELF</v>
          </cell>
          <cell r="J20" t="str">
            <v>SELF</v>
          </cell>
          <cell r="K20" t="str">
            <v>OV</v>
          </cell>
          <cell r="L20" t="str">
            <v>NE</v>
          </cell>
          <cell r="M20">
            <v>5</v>
          </cell>
          <cell r="O20" t="str">
            <v>08.1</v>
          </cell>
          <cell r="P20" t="str">
            <v>Gew. von Natursteinen, Kies, Sand, Ton, Kaolin</v>
          </cell>
          <cell r="Q20" t="str">
            <v>-</v>
          </cell>
          <cell r="R20" t="str">
            <v>-</v>
          </cell>
          <cell r="S20">
            <v>32.14714</v>
          </cell>
          <cell r="T20">
            <v>39.176540000000003</v>
          </cell>
          <cell r="U20">
            <v>41.395769999999999</v>
          </cell>
          <cell r="V20">
            <v>42.643599999999999</v>
          </cell>
          <cell r="W20">
            <v>35.316310000000001</v>
          </cell>
          <cell r="X20">
            <v>33.88064</v>
          </cell>
          <cell r="Y20">
            <v>32.074399999999997</v>
          </cell>
          <cell r="Z20">
            <v>40.074399999999997</v>
          </cell>
          <cell r="AA20">
            <v>38.981920000000002</v>
          </cell>
          <cell r="AB20">
            <v>30.981919999999999</v>
          </cell>
          <cell r="AC20">
            <v>36.998040000000003</v>
          </cell>
          <cell r="AD20">
            <v>6.0161200000000044</v>
          </cell>
        </row>
        <row r="21">
          <cell r="A21" t="str">
            <v>DataSpec</v>
          </cell>
          <cell r="B21" t="str">
            <v>Data</v>
          </cell>
          <cell r="C21" t="str">
            <v>Rating</v>
          </cell>
          <cell r="D21" t="str">
            <v>Rating</v>
          </cell>
          <cell r="E21" t="str">
            <v>Q134KUV_089</v>
          </cell>
          <cell r="F21" t="str">
            <v>NONE</v>
          </cell>
          <cell r="G21" t="str">
            <v>08.9</v>
          </cell>
          <cell r="H21" t="str">
            <v xml:space="preserve">      Torfgewinnung; Gew. von Salz, Feldspat u.a.</v>
          </cell>
          <cell r="I21" t="str">
            <v>SELF</v>
          </cell>
          <cell r="J21" t="str">
            <v>SELF</v>
          </cell>
          <cell r="K21" t="str">
            <v>OV</v>
          </cell>
          <cell r="L21" t="str">
            <v>NE</v>
          </cell>
          <cell r="M21">
            <v>5</v>
          </cell>
          <cell r="O21" t="str">
            <v>08.9</v>
          </cell>
          <cell r="P21" t="str">
            <v>Torfgewinnung; Gew. von Salz, Feldspat u.a.</v>
          </cell>
          <cell r="Q21" t="str">
            <v>-</v>
          </cell>
          <cell r="R21" t="str">
            <v>-</v>
          </cell>
          <cell r="S21">
            <v>26.596309999999999</v>
          </cell>
          <cell r="T21">
            <v>35.913020000000003</v>
          </cell>
          <cell r="U21">
            <v>43.40699</v>
          </cell>
          <cell r="V21">
            <v>45.820309999999999</v>
          </cell>
          <cell r="W21">
            <v>46.888509999999997</v>
          </cell>
          <cell r="X21">
            <v>46.328620000000001</v>
          </cell>
          <cell r="Y21">
            <v>41.953609999999998</v>
          </cell>
          <cell r="Z21">
            <v>43.53443</v>
          </cell>
          <cell r="AA21">
            <v>35.53443</v>
          </cell>
          <cell r="AB21">
            <v>38.859909999999999</v>
          </cell>
          <cell r="AC21">
            <v>44.128169999999997</v>
          </cell>
          <cell r="AD21">
            <v>5.2682599999999979</v>
          </cell>
        </row>
        <row r="22">
          <cell r="A22" t="str">
            <v>DataSpec</v>
          </cell>
          <cell r="B22" t="str">
            <v>Data</v>
          </cell>
          <cell r="C22" t="str">
            <v>Rating</v>
          </cell>
          <cell r="D22" t="str">
            <v>Rating</v>
          </cell>
          <cell r="E22" t="str">
            <v>Q134KUV_09</v>
          </cell>
          <cell r="F22" t="str">
            <v>NONE</v>
          </cell>
          <cell r="G22" t="str">
            <v>09</v>
          </cell>
          <cell r="H22" t="str">
            <v xml:space="preserve">    DL für den Bergbau / die Gew. Steinen u. Erden</v>
          </cell>
          <cell r="I22" t="str">
            <v>SELF</v>
          </cell>
          <cell r="J22" t="str">
            <v>SELF</v>
          </cell>
          <cell r="K22" t="str">
            <v>OV</v>
          </cell>
          <cell r="L22" t="str">
            <v>NE</v>
          </cell>
          <cell r="M22">
            <v>5</v>
          </cell>
          <cell r="O22" t="str">
            <v>09</v>
          </cell>
          <cell r="P22" t="str">
            <v>DL für den Bergbau / die Gew. Steinen u. Erden</v>
          </cell>
          <cell r="Q22" t="str">
            <v>-</v>
          </cell>
          <cell r="R22" t="str">
            <v>-</v>
          </cell>
          <cell r="S22">
            <v>49.573610000000002</v>
          </cell>
          <cell r="T22">
            <v>41.573610000000002</v>
          </cell>
          <cell r="U22">
            <v>45.317959999999999</v>
          </cell>
          <cell r="V22">
            <v>47.393099999999997</v>
          </cell>
          <cell r="W22">
            <v>38.848889999999997</v>
          </cell>
          <cell r="X22">
            <v>50.848889999999997</v>
          </cell>
          <cell r="Y22">
            <v>58.30603</v>
          </cell>
          <cell r="Z22">
            <v>66.306030000000007</v>
          </cell>
          <cell r="AA22">
            <v>58.30603</v>
          </cell>
          <cell r="AB22">
            <v>64.099490000000003</v>
          </cell>
          <cell r="AC22">
            <v>60.058100000000003</v>
          </cell>
          <cell r="AD22">
            <v>-4.0413899999999998</v>
          </cell>
        </row>
        <row r="23">
          <cell r="A23" t="str">
            <v>DataSpec</v>
          </cell>
          <cell r="B23" t="str">
            <v>Data</v>
          </cell>
          <cell r="C23" t="str">
            <v>Rating</v>
          </cell>
          <cell r="D23" t="str">
            <v>Rating</v>
          </cell>
          <cell r="E23" t="str">
            <v>Q134KUV_C</v>
          </cell>
          <cell r="F23" t="str">
            <v>NONE</v>
          </cell>
          <cell r="G23" t="str">
            <v>C</v>
          </cell>
          <cell r="H23" t="str">
            <v>Verarbeitendes Gewerbe</v>
          </cell>
          <cell r="I23" t="str">
            <v>SELF</v>
          </cell>
          <cell r="J23" t="str">
            <v>SELF</v>
          </cell>
          <cell r="K23" t="str">
            <v>OV</v>
          </cell>
          <cell r="L23" t="str">
            <v>NE</v>
          </cell>
          <cell r="M23">
            <v>5</v>
          </cell>
          <cell r="O23" t="str">
            <v>C</v>
          </cell>
          <cell r="P23" t="str">
            <v>Verarbeitendes Gewerbe</v>
          </cell>
          <cell r="Q23" t="str">
            <v>-</v>
          </cell>
          <cell r="R23" t="str">
            <v>-</v>
          </cell>
          <cell r="S23">
            <v>38.279299999999999</v>
          </cell>
          <cell r="T23">
            <v>38.094169999999998</v>
          </cell>
          <cell r="U23">
            <v>37.337150000000001</v>
          </cell>
          <cell r="V23">
            <v>37.01972</v>
          </cell>
          <cell r="W23">
            <v>41.373539999999998</v>
          </cell>
          <cell r="X23">
            <v>42.171610000000001</v>
          </cell>
          <cell r="Y23">
            <v>42.230960000000003</v>
          </cell>
          <cell r="Z23">
            <v>39.04195</v>
          </cell>
          <cell r="AA23">
            <v>43.141829999999999</v>
          </cell>
          <cell r="AB23">
            <v>40.856839999999998</v>
          </cell>
          <cell r="AC23">
            <v>42.226489999999998</v>
          </cell>
          <cell r="AD23">
            <v>1.36965</v>
          </cell>
        </row>
        <row r="24">
          <cell r="A24" t="str">
            <v>DataSpec</v>
          </cell>
          <cell r="B24" t="str">
            <v>Data</v>
          </cell>
          <cell r="C24" t="str">
            <v>Rating</v>
          </cell>
          <cell r="D24" t="str">
            <v>Rating</v>
          </cell>
          <cell r="E24" t="str">
            <v>Q134KUV_10</v>
          </cell>
          <cell r="F24" t="str">
            <v>NONE</v>
          </cell>
          <cell r="G24">
            <v>10</v>
          </cell>
          <cell r="H24" t="str">
            <v xml:space="preserve">    Nahrungs- und Futtermittel</v>
          </cell>
          <cell r="I24" t="str">
            <v>SELF</v>
          </cell>
          <cell r="J24" t="str">
            <v>SELF</v>
          </cell>
          <cell r="K24" t="str">
            <v>OV</v>
          </cell>
          <cell r="L24" t="str">
            <v>NE</v>
          </cell>
          <cell r="M24">
            <v>5</v>
          </cell>
          <cell r="O24" t="str">
            <v>10</v>
          </cell>
          <cell r="P24" t="str">
            <v>Nahrungs- und Futtermittel</v>
          </cell>
          <cell r="Q24" t="str">
            <v>-</v>
          </cell>
          <cell r="R24" t="str">
            <v>-</v>
          </cell>
          <cell r="S24">
            <v>45.567540000000001</v>
          </cell>
          <cell r="T24">
            <v>41.92924</v>
          </cell>
          <cell r="U24">
            <v>41.818539999999999</v>
          </cell>
          <cell r="V24">
            <v>40.421340000000001</v>
          </cell>
          <cell r="W24">
            <v>43.522199999999998</v>
          </cell>
          <cell r="X24">
            <v>43.009920000000001</v>
          </cell>
          <cell r="Y24">
            <v>41.580530000000003</v>
          </cell>
          <cell r="Z24">
            <v>42.716889999999999</v>
          </cell>
          <cell r="AA24">
            <v>41.340980000000002</v>
          </cell>
          <cell r="AB24">
            <v>42.369669999999999</v>
          </cell>
          <cell r="AC24">
            <v>42.438470000000002</v>
          </cell>
          <cell r="AD24">
            <v>6.8800000000003081E-2</v>
          </cell>
        </row>
        <row r="25">
          <cell r="A25" t="str">
            <v>DataSpec</v>
          </cell>
          <cell r="B25" t="str">
            <v>Data</v>
          </cell>
          <cell r="C25" t="str">
            <v>Rating</v>
          </cell>
          <cell r="D25" t="str">
            <v>Rating</v>
          </cell>
          <cell r="E25" t="str">
            <v>Q134KUV_101</v>
          </cell>
          <cell r="F25" t="str">
            <v>NONE</v>
          </cell>
          <cell r="G25">
            <v>10.1</v>
          </cell>
          <cell r="H25" t="str">
            <v xml:space="preserve">      Schlachten und Fleischverarbeitung</v>
          </cell>
          <cell r="I25" t="str">
            <v>SELF</v>
          </cell>
          <cell r="J25" t="str">
            <v>SELF</v>
          </cell>
          <cell r="K25" t="str">
            <v>OV</v>
          </cell>
          <cell r="L25" t="str">
            <v>NE</v>
          </cell>
          <cell r="M25">
            <v>5</v>
          </cell>
          <cell r="O25" t="str">
            <v>10,1</v>
          </cell>
          <cell r="P25" t="str">
            <v>Schlachten und Fleischverarbeitung</v>
          </cell>
          <cell r="Q25" t="str">
            <v>-</v>
          </cell>
          <cell r="R25" t="str">
            <v>-</v>
          </cell>
          <cell r="S25">
            <v>42.496989999999997</v>
          </cell>
          <cell r="T25">
            <v>41.513809999999999</v>
          </cell>
          <cell r="U25">
            <v>41.141539999999999</v>
          </cell>
          <cell r="V25">
            <v>40.677999999999997</v>
          </cell>
          <cell r="W25">
            <v>41.258490000000002</v>
          </cell>
          <cell r="X25">
            <v>40.414369999999998</v>
          </cell>
          <cell r="Y25">
            <v>40.053879999999999</v>
          </cell>
          <cell r="Z25">
            <v>43.849130000000002</v>
          </cell>
          <cell r="AA25">
            <v>43.035530000000001</v>
          </cell>
          <cell r="AB25">
            <v>42.572339999999997</v>
          </cell>
          <cell r="AC25">
            <v>42.789479999999998</v>
          </cell>
          <cell r="AD25">
            <v>0.21714000000000055</v>
          </cell>
        </row>
        <row r="26">
          <cell r="A26" t="str">
            <v>DataSpec</v>
          </cell>
          <cell r="B26" t="str">
            <v>Data</v>
          </cell>
          <cell r="C26" t="str">
            <v>Rating</v>
          </cell>
          <cell r="D26" t="str">
            <v>Rating</v>
          </cell>
          <cell r="E26" t="str">
            <v>Q134KUV_1011</v>
          </cell>
          <cell r="F26" t="str">
            <v>NONE</v>
          </cell>
          <cell r="G26">
            <v>10.11</v>
          </cell>
          <cell r="H26" t="str">
            <v xml:space="preserve">        Schlachten (ohne Schlachten von Geflügel)</v>
          </cell>
          <cell r="I26" t="str">
            <v>SELF</v>
          </cell>
          <cell r="J26" t="str">
            <v>SELF</v>
          </cell>
          <cell r="K26" t="str">
            <v>OV</v>
          </cell>
          <cell r="L26" t="str">
            <v>NE</v>
          </cell>
          <cell r="M26">
            <v>5</v>
          </cell>
          <cell r="O26" t="str">
            <v>10,11</v>
          </cell>
          <cell r="P26" t="str">
            <v>Schlachten (ohne Schlachten von Geflügel)</v>
          </cell>
          <cell r="Q26" t="str">
            <v>-</v>
          </cell>
          <cell r="R26" t="str">
            <v>-</v>
          </cell>
          <cell r="S26">
            <v>40.453000000000003</v>
          </cell>
          <cell r="T26">
            <v>39.789149999999999</v>
          </cell>
          <cell r="U26">
            <v>39.655430000000003</v>
          </cell>
          <cell r="V26">
            <v>39.390709999999999</v>
          </cell>
          <cell r="W26">
            <v>37.651310000000002</v>
          </cell>
          <cell r="X26">
            <v>38.170940000000002</v>
          </cell>
          <cell r="Y26">
            <v>37.76</v>
          </cell>
          <cell r="Z26">
            <v>42.757460000000002</v>
          </cell>
          <cell r="AA26">
            <v>42.836620000000003</v>
          </cell>
          <cell r="AB26">
            <v>41.191769999999998</v>
          </cell>
          <cell r="AC26">
            <v>41.622599999999998</v>
          </cell>
          <cell r="AD26">
            <v>0.43083000000000027</v>
          </cell>
        </row>
        <row r="27">
          <cell r="A27" t="str">
            <v>DataSpec</v>
          </cell>
          <cell r="B27" t="str">
            <v>Data</v>
          </cell>
          <cell r="C27" t="str">
            <v>Rating</v>
          </cell>
          <cell r="D27" t="str">
            <v>Rating</v>
          </cell>
          <cell r="E27" t="str">
            <v>Q134KUV_1012</v>
          </cell>
          <cell r="F27" t="str">
            <v>NONE</v>
          </cell>
          <cell r="G27">
            <v>10.119999999999999</v>
          </cell>
          <cell r="H27" t="str">
            <v xml:space="preserve">        Schlachten von Geflügel</v>
          </cell>
          <cell r="I27" t="str">
            <v>SELF</v>
          </cell>
          <cell r="J27" t="str">
            <v>SELF</v>
          </cell>
          <cell r="K27" t="str">
            <v>OV</v>
          </cell>
          <cell r="L27" t="str">
            <v>NE</v>
          </cell>
          <cell r="M27">
            <v>5</v>
          </cell>
          <cell r="O27" t="str">
            <v>10,12</v>
          </cell>
          <cell r="P27" t="str">
            <v>Schlachten von Geflügel</v>
          </cell>
          <cell r="Q27" t="str">
            <v>-</v>
          </cell>
          <cell r="R27" t="str">
            <v>-</v>
          </cell>
          <cell r="S27">
            <v>41.589410000000001</v>
          </cell>
          <cell r="T27">
            <v>41.466200000000001</v>
          </cell>
          <cell r="U27">
            <v>43.184150000000002</v>
          </cell>
          <cell r="V27">
            <v>42.361870000000003</v>
          </cell>
          <cell r="W27">
            <v>45.592930000000003</v>
          </cell>
          <cell r="X27">
            <v>45.034500000000001</v>
          </cell>
          <cell r="Y27">
            <v>45.151699999999998</v>
          </cell>
          <cell r="Z27">
            <v>50.427109999999999</v>
          </cell>
          <cell r="AA27">
            <v>51.17877</v>
          </cell>
          <cell r="AB27">
            <v>51.843299999999999</v>
          </cell>
          <cell r="AC27">
            <v>50.40164</v>
          </cell>
          <cell r="AD27">
            <v>-1.4416599999999988</v>
          </cell>
        </row>
        <row r="28">
          <cell r="A28" t="str">
            <v>DataSpec</v>
          </cell>
          <cell r="B28" t="str">
            <v>Data</v>
          </cell>
          <cell r="C28" t="str">
            <v>Rating</v>
          </cell>
          <cell r="D28" t="str">
            <v>Rating</v>
          </cell>
          <cell r="E28" t="str">
            <v>Q134KUV_1013</v>
          </cell>
          <cell r="F28" t="str">
            <v>NONE</v>
          </cell>
          <cell r="G28">
            <v>10.130000000000001</v>
          </cell>
          <cell r="H28" t="str">
            <v xml:space="preserve">        Fleischverarbeitung</v>
          </cell>
          <cell r="I28" t="str">
            <v>SELF</v>
          </cell>
          <cell r="J28" t="str">
            <v>SELF</v>
          </cell>
          <cell r="K28" t="str">
            <v>OV</v>
          </cell>
          <cell r="L28" t="str">
            <v>NE</v>
          </cell>
          <cell r="M28">
            <v>5</v>
          </cell>
          <cell r="O28" t="str">
            <v>10,13</v>
          </cell>
          <cell r="P28" t="str">
            <v>Fleischverarbeitung</v>
          </cell>
          <cell r="Q28" t="str">
            <v>-</v>
          </cell>
          <cell r="R28" t="str">
            <v>-</v>
          </cell>
          <cell r="S28">
            <v>44.474290000000003</v>
          </cell>
          <cell r="T28">
            <v>43.241459999999996</v>
          </cell>
          <cell r="U28">
            <v>42.328809999999997</v>
          </cell>
          <cell r="V28">
            <v>41.765689999999999</v>
          </cell>
          <cell r="W28">
            <v>42.92304</v>
          </cell>
          <cell r="X28">
            <v>41.03295</v>
          </cell>
          <cell r="Y28">
            <v>40.559289999999997</v>
          </cell>
          <cell r="Z28">
            <v>42.851019999999998</v>
          </cell>
          <cell r="AA28">
            <v>41.291919999999998</v>
          </cell>
          <cell r="AB28">
            <v>41.38194</v>
          </cell>
          <cell r="AC28">
            <v>41.763460000000002</v>
          </cell>
          <cell r="AD28">
            <v>0.38152000000000186</v>
          </cell>
        </row>
        <row r="29">
          <cell r="A29" t="str">
            <v>DataSpec</v>
          </cell>
          <cell r="B29" t="str">
            <v>Data</v>
          </cell>
          <cell r="C29" t="str">
            <v>Rating</v>
          </cell>
          <cell r="D29" t="str">
            <v>Rating</v>
          </cell>
          <cell r="E29" t="str">
            <v>Q134KUV_102</v>
          </cell>
          <cell r="F29" t="str">
            <v>NONE</v>
          </cell>
          <cell r="G29">
            <v>10.199999999999999</v>
          </cell>
          <cell r="H29" t="str">
            <v xml:space="preserve">      Fischverarbeitung</v>
          </cell>
          <cell r="I29" t="str">
            <v>SELF</v>
          </cell>
          <cell r="J29" t="str">
            <v>SELF</v>
          </cell>
          <cell r="K29" t="str">
            <v>OV</v>
          </cell>
          <cell r="L29" t="str">
            <v>NE</v>
          </cell>
          <cell r="M29">
            <v>5</v>
          </cell>
          <cell r="O29" t="str">
            <v>10,2</v>
          </cell>
          <cell r="P29" t="str">
            <v>Fischverarbeitung</v>
          </cell>
          <cell r="Q29" t="str">
            <v>-</v>
          </cell>
          <cell r="R29" t="str">
            <v>-</v>
          </cell>
          <cell r="S29">
            <v>45.424289999999999</v>
          </cell>
          <cell r="T29">
            <v>37.424289999999999</v>
          </cell>
          <cell r="U29">
            <v>37.064599999999999</v>
          </cell>
          <cell r="V29">
            <v>35.134439999999998</v>
          </cell>
          <cell r="W29">
            <v>43.134439999999998</v>
          </cell>
          <cell r="X29">
            <v>38.917949999999998</v>
          </cell>
          <cell r="Y29">
            <v>38.197360000000003</v>
          </cell>
          <cell r="Z29">
            <v>39.962220000000002</v>
          </cell>
          <cell r="AA29">
            <v>43.682369999999999</v>
          </cell>
          <cell r="AB29">
            <v>44.32367</v>
          </cell>
          <cell r="AC29">
            <v>44.269669999999998</v>
          </cell>
          <cell r="AD29">
            <v>-5.4000000000002046E-2</v>
          </cell>
        </row>
        <row r="30">
          <cell r="A30" t="str">
            <v>DataSpec</v>
          </cell>
          <cell r="B30" t="str">
            <v>Data</v>
          </cell>
          <cell r="C30" t="str">
            <v>Rating</v>
          </cell>
          <cell r="D30" t="str">
            <v>Rating</v>
          </cell>
          <cell r="E30" t="str">
            <v>Q134KUV_103</v>
          </cell>
          <cell r="F30" t="str">
            <v>NONE</v>
          </cell>
          <cell r="G30">
            <v>10.3</v>
          </cell>
          <cell r="H30" t="str">
            <v xml:space="preserve">      Obst- und Gemüseverarbeitung</v>
          </cell>
          <cell r="I30" t="str">
            <v>SELF</v>
          </cell>
          <cell r="J30" t="str">
            <v>SELF</v>
          </cell>
          <cell r="K30" t="str">
            <v>OV</v>
          </cell>
          <cell r="L30" t="str">
            <v>NE</v>
          </cell>
          <cell r="M30">
            <v>5</v>
          </cell>
          <cell r="O30" t="str">
            <v>10,3</v>
          </cell>
          <cell r="P30" t="str">
            <v>Obst- und Gemüseverarbeitung</v>
          </cell>
          <cell r="Q30" t="str">
            <v>-</v>
          </cell>
          <cell r="R30" t="str">
            <v>-</v>
          </cell>
          <cell r="S30">
            <v>43.809080000000002</v>
          </cell>
          <cell r="T30">
            <v>40.21828</v>
          </cell>
          <cell r="U30">
            <v>39.507779999999997</v>
          </cell>
          <cell r="V30">
            <v>37.82602</v>
          </cell>
          <cell r="W30">
            <v>43.122669999999999</v>
          </cell>
          <cell r="X30">
            <v>42.382089999999998</v>
          </cell>
          <cell r="Y30">
            <v>41.061149999999998</v>
          </cell>
          <cell r="Z30">
            <v>41.745069999999998</v>
          </cell>
          <cell r="AA30">
            <v>38.584710000000001</v>
          </cell>
          <cell r="AB30">
            <v>37.485889999999998</v>
          </cell>
          <cell r="AC30">
            <v>39.104120000000002</v>
          </cell>
          <cell r="AD30">
            <v>1.6182300000000041</v>
          </cell>
        </row>
        <row r="31">
          <cell r="A31" t="str">
            <v>DataSpec</v>
          </cell>
          <cell r="B31" t="str">
            <v>Data</v>
          </cell>
          <cell r="C31" t="str">
            <v>Rating</v>
          </cell>
          <cell r="D31" t="str">
            <v>Rating</v>
          </cell>
          <cell r="E31" t="str">
            <v>Q134KUV_1031</v>
          </cell>
          <cell r="F31" t="str">
            <v>NONE</v>
          </cell>
          <cell r="G31">
            <v>10.31</v>
          </cell>
          <cell r="H31" t="str">
            <v xml:space="preserve">        Kartoffelverarbeitung</v>
          </cell>
          <cell r="I31" t="str">
            <v>SELF</v>
          </cell>
          <cell r="J31" t="str">
            <v>SELF</v>
          </cell>
          <cell r="K31" t="str">
            <v>OV</v>
          </cell>
          <cell r="L31" t="str">
            <v>NE</v>
          </cell>
          <cell r="M31">
            <v>5</v>
          </cell>
          <cell r="O31" t="str">
            <v>10,31</v>
          </cell>
          <cell r="P31" t="str">
            <v>Kartoffelverarbeitung</v>
          </cell>
          <cell r="Q31" t="str">
            <v>-</v>
          </cell>
          <cell r="R31" t="str">
            <v>-</v>
          </cell>
          <cell r="S31">
            <v>44.292520000000003</v>
          </cell>
          <cell r="T31">
            <v>38.309820000000002</v>
          </cell>
          <cell r="U31">
            <v>39.213419999999999</v>
          </cell>
          <cell r="V31">
            <v>36.266599999999997</v>
          </cell>
          <cell r="W31">
            <v>43.104320000000001</v>
          </cell>
          <cell r="X31">
            <v>42.864620000000002</v>
          </cell>
          <cell r="Y31">
            <v>41.894100000000002</v>
          </cell>
          <cell r="Z31">
            <v>43.383789999999998</v>
          </cell>
          <cell r="AA31">
            <v>40.380740000000003</v>
          </cell>
          <cell r="AB31">
            <v>40.093919999999997</v>
          </cell>
          <cell r="AC31">
            <v>40.711869999999998</v>
          </cell>
          <cell r="AD31">
            <v>0.61795000000000044</v>
          </cell>
        </row>
        <row r="32">
          <cell r="A32" t="str">
            <v>DataSpec</v>
          </cell>
          <cell r="B32" t="str">
            <v>Data</v>
          </cell>
          <cell r="C32" t="str">
            <v>Rating</v>
          </cell>
          <cell r="D32" t="str">
            <v>Rating</v>
          </cell>
          <cell r="E32" t="str">
            <v>Q134KUV_1032</v>
          </cell>
          <cell r="F32" t="str">
            <v>NONE</v>
          </cell>
          <cell r="G32">
            <v>10.32</v>
          </cell>
          <cell r="H32" t="str">
            <v xml:space="preserve">        Frucht- und Gemüsesäften</v>
          </cell>
          <cell r="I32" t="str">
            <v>SELF</v>
          </cell>
          <cell r="J32" t="str">
            <v>SELF</v>
          </cell>
          <cell r="K32" t="str">
            <v>OV</v>
          </cell>
          <cell r="L32" t="str">
            <v>NE</v>
          </cell>
          <cell r="M32">
            <v>5</v>
          </cell>
          <cell r="O32" t="str">
            <v>10,32</v>
          </cell>
          <cell r="P32" t="str">
            <v>Frucht- und Gemüsesäften</v>
          </cell>
          <cell r="Q32" t="str">
            <v>-</v>
          </cell>
          <cell r="R32" t="str">
            <v>-</v>
          </cell>
          <cell r="S32">
            <v>45.66451</v>
          </cell>
          <cell r="T32">
            <v>35.426479999999998</v>
          </cell>
          <cell r="U32">
            <v>35.00929</v>
          </cell>
          <cell r="V32">
            <v>34.90531</v>
          </cell>
          <cell r="W32">
            <v>42.90531</v>
          </cell>
          <cell r="X32">
            <v>45.696150000000003</v>
          </cell>
          <cell r="Y32">
            <v>44.645119999999999</v>
          </cell>
          <cell r="Z32">
            <v>46.23648</v>
          </cell>
          <cell r="AA32">
            <v>46.787080000000003</v>
          </cell>
          <cell r="AB32">
            <v>44.801679999999998</v>
          </cell>
          <cell r="AC32">
            <v>46.307580000000002</v>
          </cell>
          <cell r="AD32">
            <v>1.505900000000004</v>
          </cell>
        </row>
        <row r="33">
          <cell r="A33" t="str">
            <v>DataSpec</v>
          </cell>
          <cell r="B33" t="str">
            <v>Data</v>
          </cell>
          <cell r="C33" t="str">
            <v>Rating</v>
          </cell>
          <cell r="D33" t="str">
            <v>Rating</v>
          </cell>
          <cell r="E33" t="str">
            <v>Q134KUV_1039</v>
          </cell>
          <cell r="F33" t="str">
            <v>NONE</v>
          </cell>
          <cell r="G33">
            <v>10.39</v>
          </cell>
          <cell r="H33" t="str">
            <v xml:space="preserve">        Konservierung von Obst und Gemüse</v>
          </cell>
          <cell r="I33" t="str">
            <v>SELF</v>
          </cell>
          <cell r="J33" t="str">
            <v>SELF</v>
          </cell>
          <cell r="K33" t="str">
            <v>OV</v>
          </cell>
          <cell r="L33" t="str">
            <v>NE</v>
          </cell>
          <cell r="M33">
            <v>5</v>
          </cell>
          <cell r="O33" t="str">
            <v>10,39</v>
          </cell>
          <cell r="P33" t="str">
            <v>Konservierung von Obst und Gemüse</v>
          </cell>
          <cell r="Q33" t="str">
            <v>-</v>
          </cell>
          <cell r="R33" t="str">
            <v>-</v>
          </cell>
          <cell r="S33">
            <v>42.102910000000001</v>
          </cell>
          <cell r="T33">
            <v>40.556719999999999</v>
          </cell>
          <cell r="U33">
            <v>41.466799999999999</v>
          </cell>
          <cell r="V33">
            <v>39.683160000000001</v>
          </cell>
          <cell r="W33">
            <v>41.840969999999999</v>
          </cell>
          <cell r="X33">
            <v>39.750799999999998</v>
          </cell>
          <cell r="Y33">
            <v>38.283549999999998</v>
          </cell>
          <cell r="Z33">
            <v>37.190860000000001</v>
          </cell>
          <cell r="AA33">
            <v>33.206980000000001</v>
          </cell>
          <cell r="AB33">
            <v>32.210290000000001</v>
          </cell>
          <cell r="AC33">
            <v>34.330640000000002</v>
          </cell>
          <cell r="AD33">
            <v>2.120350000000002</v>
          </cell>
        </row>
        <row r="34">
          <cell r="A34" t="str">
            <v>DataSpec</v>
          </cell>
          <cell r="B34" t="str">
            <v>Data</v>
          </cell>
          <cell r="C34" t="str">
            <v>Rating</v>
          </cell>
          <cell r="D34" t="str">
            <v>Rating</v>
          </cell>
          <cell r="E34" t="str">
            <v>Q134KUV_104</v>
          </cell>
          <cell r="F34" t="str">
            <v>NONE</v>
          </cell>
          <cell r="G34">
            <v>10.4</v>
          </cell>
          <cell r="H34" t="str">
            <v xml:space="preserve">      Pflanzliche und tierische Öle u Fette</v>
          </cell>
          <cell r="I34" t="str">
            <v>SELF</v>
          </cell>
          <cell r="J34" t="str">
            <v>SELF</v>
          </cell>
          <cell r="K34" t="str">
            <v>OV</v>
          </cell>
          <cell r="L34" t="str">
            <v>NE</v>
          </cell>
          <cell r="M34">
            <v>5</v>
          </cell>
          <cell r="O34" t="str">
            <v>10,4</v>
          </cell>
          <cell r="P34" t="str">
            <v>Pflanzliche und tierische Öle u Fette</v>
          </cell>
          <cell r="Q34" t="str">
            <v>-</v>
          </cell>
          <cell r="R34" t="str">
            <v>-</v>
          </cell>
          <cell r="S34">
            <v>45.361910000000002</v>
          </cell>
          <cell r="T34">
            <v>40.70684</v>
          </cell>
          <cell r="U34">
            <v>40.093519999999998</v>
          </cell>
          <cell r="V34">
            <v>38.51182</v>
          </cell>
          <cell r="W34">
            <v>46.51182</v>
          </cell>
          <cell r="X34">
            <v>52.97533</v>
          </cell>
          <cell r="Y34">
            <v>51.375050000000002</v>
          </cell>
          <cell r="Z34">
            <v>55.38984</v>
          </cell>
          <cell r="AA34">
            <v>49.092750000000002</v>
          </cell>
          <cell r="AB34">
            <v>48.872079999999997</v>
          </cell>
          <cell r="AC34">
            <v>49.906230000000001</v>
          </cell>
          <cell r="AD34">
            <v>1.0341500000000039</v>
          </cell>
        </row>
        <row r="35">
          <cell r="A35" t="str">
            <v>DataSpec</v>
          </cell>
          <cell r="B35" t="str">
            <v>Data</v>
          </cell>
          <cell r="C35" t="str">
            <v>Rating</v>
          </cell>
          <cell r="D35" t="str">
            <v>Rating</v>
          </cell>
          <cell r="E35" t="str">
            <v>Q134KUV_105</v>
          </cell>
          <cell r="F35" t="str">
            <v>NONE</v>
          </cell>
          <cell r="G35">
            <v>10.5</v>
          </cell>
          <cell r="H35" t="str">
            <v xml:space="preserve">      Milchverarbeitung, Speiseeis</v>
          </cell>
          <cell r="I35" t="str">
            <v>SELF</v>
          </cell>
          <cell r="J35" t="str">
            <v>SELF</v>
          </cell>
          <cell r="K35" t="str">
            <v>OV</v>
          </cell>
          <cell r="L35" t="str">
            <v>NE</v>
          </cell>
          <cell r="M35">
            <v>5</v>
          </cell>
          <cell r="O35" t="str">
            <v>10,5</v>
          </cell>
          <cell r="P35" t="str">
            <v>Milchverarbeitung, Speiseeis</v>
          </cell>
          <cell r="Q35" t="str">
            <v>-</v>
          </cell>
          <cell r="R35" t="str">
            <v>-</v>
          </cell>
          <cell r="S35">
            <v>40.316240000000001</v>
          </cell>
          <cell r="T35">
            <v>40.138199999999998</v>
          </cell>
          <cell r="U35">
            <v>41.491370000000003</v>
          </cell>
          <cell r="V35">
            <v>41.616070000000001</v>
          </cell>
          <cell r="W35">
            <v>42.761040000000001</v>
          </cell>
          <cell r="X35">
            <v>45.113010000000003</v>
          </cell>
          <cell r="Y35">
            <v>40.55686</v>
          </cell>
          <cell r="Z35">
            <v>39.309699999999999</v>
          </cell>
          <cell r="AA35">
            <v>37.647790000000001</v>
          </cell>
          <cell r="AB35">
            <v>38.415790000000001</v>
          </cell>
          <cell r="AC35">
            <v>37.74982</v>
          </cell>
          <cell r="AD35">
            <v>-0.66597000000000151</v>
          </cell>
        </row>
        <row r="36">
          <cell r="A36" t="str">
            <v>DataSpec</v>
          </cell>
          <cell r="B36" t="str">
            <v>Data</v>
          </cell>
          <cell r="C36" t="str">
            <v>Rating</v>
          </cell>
          <cell r="D36" t="str">
            <v>Rating</v>
          </cell>
          <cell r="E36" t="str">
            <v>Q134KUV_106</v>
          </cell>
          <cell r="F36" t="str">
            <v>NONE</v>
          </cell>
          <cell r="G36">
            <v>10.6</v>
          </cell>
          <cell r="H36" t="str">
            <v xml:space="preserve">      Mahl-, Schälmühlen; Stärke u. -erzeugnisse</v>
          </cell>
          <cell r="I36" t="str">
            <v>SELF</v>
          </cell>
          <cell r="J36" t="str">
            <v>SELF</v>
          </cell>
          <cell r="K36" t="str">
            <v>OV</v>
          </cell>
          <cell r="L36" t="str">
            <v>NE</v>
          </cell>
          <cell r="M36">
            <v>5</v>
          </cell>
          <cell r="O36" t="str">
            <v>10,6</v>
          </cell>
          <cell r="P36" t="str">
            <v>Mahl-, Schälmühlen; Stärke u. -erzeugnisse</v>
          </cell>
          <cell r="Q36" t="str">
            <v>-</v>
          </cell>
          <cell r="R36" t="str">
            <v>-</v>
          </cell>
          <cell r="S36">
            <v>47.989690000000003</v>
          </cell>
          <cell r="T36">
            <v>45.450380000000003</v>
          </cell>
          <cell r="U36">
            <v>45.46566</v>
          </cell>
          <cell r="V36">
            <v>44.432720000000003</v>
          </cell>
          <cell r="W36">
            <v>45.412309999999998</v>
          </cell>
          <cell r="X36">
            <v>43.006189999999997</v>
          </cell>
          <cell r="Y36">
            <v>39.297460000000001</v>
          </cell>
          <cell r="Z36">
            <v>39.39537</v>
          </cell>
          <cell r="AA36">
            <v>37.555079999999997</v>
          </cell>
          <cell r="AB36">
            <v>37.685920000000003</v>
          </cell>
          <cell r="AC36">
            <v>38.424239999999998</v>
          </cell>
          <cell r="AD36">
            <v>0.73831999999999454</v>
          </cell>
        </row>
        <row r="37">
          <cell r="A37" t="str">
            <v>DataSpec</v>
          </cell>
          <cell r="B37" t="str">
            <v>Data</v>
          </cell>
          <cell r="C37" t="str">
            <v>Rating</v>
          </cell>
          <cell r="D37" t="str">
            <v>Rating</v>
          </cell>
          <cell r="E37" t="str">
            <v>Q134KUV_107</v>
          </cell>
          <cell r="F37" t="str">
            <v>NONE</v>
          </cell>
          <cell r="G37">
            <v>10.7</v>
          </cell>
          <cell r="H37" t="str">
            <v xml:space="preserve">      Back- und Teigwaren</v>
          </cell>
          <cell r="I37" t="str">
            <v>SELF</v>
          </cell>
          <cell r="J37" t="str">
            <v>SELF</v>
          </cell>
          <cell r="K37" t="str">
            <v>OV</v>
          </cell>
          <cell r="L37" t="str">
            <v>NE</v>
          </cell>
          <cell r="M37">
            <v>5</v>
          </cell>
          <cell r="O37" t="str">
            <v>10,7</v>
          </cell>
          <cell r="P37" t="str">
            <v>Back- und Teigwaren</v>
          </cell>
          <cell r="Q37" t="str">
            <v>-</v>
          </cell>
          <cell r="R37" t="str">
            <v>-</v>
          </cell>
          <cell r="S37">
            <v>48.612079999999999</v>
          </cell>
          <cell r="T37">
            <v>42.017440000000001</v>
          </cell>
          <cell r="U37">
            <v>42.147289999999998</v>
          </cell>
          <cell r="V37">
            <v>39.883150000000001</v>
          </cell>
          <cell r="W37">
            <v>45.540109999999999</v>
          </cell>
          <cell r="X37">
            <v>45.308480000000003</v>
          </cell>
          <cell r="Y37">
            <v>42.927100000000003</v>
          </cell>
          <cell r="Z37">
            <v>42.536909999999999</v>
          </cell>
          <cell r="AA37">
            <v>40.167740000000002</v>
          </cell>
          <cell r="AB37">
            <v>43.654800000000002</v>
          </cell>
          <cell r="AC37">
            <v>43.330880000000001</v>
          </cell>
          <cell r="AD37">
            <v>-0.3239200000000011</v>
          </cell>
        </row>
        <row r="38">
          <cell r="A38" t="str">
            <v>DataSpec</v>
          </cell>
          <cell r="B38" t="str">
            <v>Data</v>
          </cell>
          <cell r="C38" t="str">
            <v>Rating</v>
          </cell>
          <cell r="D38" t="str">
            <v>Rating</v>
          </cell>
          <cell r="E38" t="str">
            <v>Q134KUV_1071</v>
          </cell>
          <cell r="F38" t="str">
            <v>NONE</v>
          </cell>
          <cell r="G38">
            <v>10.71</v>
          </cell>
          <cell r="H38" t="str">
            <v xml:space="preserve">        Backwaren (ohne Dauerbackwaren)</v>
          </cell>
          <cell r="I38" t="str">
            <v>SELF</v>
          </cell>
          <cell r="J38" t="str">
            <v>SELF</v>
          </cell>
          <cell r="K38" t="str">
            <v>OV</v>
          </cell>
          <cell r="L38" t="str">
            <v>NE</v>
          </cell>
          <cell r="M38">
            <v>5</v>
          </cell>
          <cell r="O38" t="str">
            <v>10,71</v>
          </cell>
          <cell r="P38" t="str">
            <v>Backwaren (ohne Dauerbackwaren)</v>
          </cell>
          <cell r="Q38" t="str">
            <v>-</v>
          </cell>
          <cell r="R38" t="str">
            <v>-</v>
          </cell>
          <cell r="S38">
            <v>48.902839999999998</v>
          </cell>
          <cell r="T38">
            <v>42.298940000000002</v>
          </cell>
          <cell r="U38">
            <v>44.119790000000002</v>
          </cell>
          <cell r="V38">
            <v>41.664810000000003</v>
          </cell>
          <cell r="W38">
            <v>45.771619999999999</v>
          </cell>
          <cell r="X38">
            <v>45.303980000000003</v>
          </cell>
          <cell r="Y38">
            <v>43.014090000000003</v>
          </cell>
          <cell r="Z38">
            <v>42.51999</v>
          </cell>
          <cell r="AA38">
            <v>40.124650000000003</v>
          </cell>
          <cell r="AB38">
            <v>43.839480000000002</v>
          </cell>
          <cell r="AC38">
            <v>43.465440000000001</v>
          </cell>
          <cell r="AD38">
            <v>-0.37404000000000082</v>
          </cell>
        </row>
        <row r="39">
          <cell r="A39" t="str">
            <v>DataSpec</v>
          </cell>
          <cell r="B39" t="str">
            <v>Data</v>
          </cell>
          <cell r="C39" t="str">
            <v>Rating</v>
          </cell>
          <cell r="D39" t="str">
            <v>Rating</v>
          </cell>
          <cell r="E39" t="str">
            <v>Q134KUV_1072</v>
          </cell>
          <cell r="F39" t="str">
            <v>NONE</v>
          </cell>
          <cell r="G39">
            <v>10.72</v>
          </cell>
          <cell r="H39" t="str">
            <v xml:space="preserve">        Dauerbackwaren</v>
          </cell>
          <cell r="I39" t="str">
            <v>SELF</v>
          </cell>
          <cell r="J39" t="str">
            <v>SELF</v>
          </cell>
          <cell r="K39" t="str">
            <v>OV</v>
          </cell>
          <cell r="L39" t="str">
            <v>NE</v>
          </cell>
          <cell r="M39">
            <v>5</v>
          </cell>
          <cell r="O39" t="str">
            <v>10,72</v>
          </cell>
          <cell r="P39" t="str">
            <v>Dauerbackwaren</v>
          </cell>
          <cell r="Q39" t="str">
            <v>-</v>
          </cell>
          <cell r="R39" t="str">
            <v>-</v>
          </cell>
          <cell r="S39">
            <v>44.87135</v>
          </cell>
          <cell r="T39">
            <v>36.87135</v>
          </cell>
          <cell r="U39">
            <v>33.271970000000003</v>
          </cell>
          <cell r="V39">
            <v>31.666060000000002</v>
          </cell>
          <cell r="W39">
            <v>39.666060000000002</v>
          </cell>
          <cell r="X39">
            <v>42.571210000000001</v>
          </cell>
          <cell r="Y39">
            <v>38.32394</v>
          </cell>
          <cell r="Z39">
            <v>38.380899999999997</v>
          </cell>
          <cell r="AA39">
            <v>36.595840000000003</v>
          </cell>
          <cell r="AB39">
            <v>35.046599999999998</v>
          </cell>
          <cell r="AC39">
            <v>35.605539999999998</v>
          </cell>
          <cell r="AD39">
            <v>0.55893999999999977</v>
          </cell>
        </row>
        <row r="40">
          <cell r="A40" t="str">
            <v>DataSpec</v>
          </cell>
          <cell r="B40" t="str">
            <v>Data</v>
          </cell>
          <cell r="C40" t="str">
            <v>Rating</v>
          </cell>
          <cell r="D40" t="str">
            <v>Rating</v>
          </cell>
          <cell r="E40" t="str">
            <v>Q134KUV_1073</v>
          </cell>
          <cell r="F40" t="str">
            <v>NONE</v>
          </cell>
          <cell r="G40">
            <v>10.73</v>
          </cell>
          <cell r="H40" t="str">
            <v xml:space="preserve">        Teigwaren</v>
          </cell>
          <cell r="I40" t="str">
            <v>SELF</v>
          </cell>
          <cell r="J40" t="str">
            <v>SELF</v>
          </cell>
          <cell r="K40" t="str">
            <v>OV</v>
          </cell>
          <cell r="L40" t="str">
            <v>NE</v>
          </cell>
          <cell r="M40">
            <v>5</v>
          </cell>
          <cell r="O40" t="str">
            <v>10,73</v>
          </cell>
          <cell r="P40" t="str">
            <v>Teigwaren</v>
          </cell>
          <cell r="Q40" t="str">
            <v>-</v>
          </cell>
          <cell r="R40" t="str">
            <v>-</v>
          </cell>
          <cell r="S40">
            <v>38.698610000000002</v>
          </cell>
          <cell r="T40">
            <v>33.961309999999997</v>
          </cell>
          <cell r="U40">
            <v>33.544939999999997</v>
          </cell>
          <cell r="V40">
            <v>32.355020000000003</v>
          </cell>
          <cell r="W40">
            <v>40.355020000000003</v>
          </cell>
          <cell r="X40">
            <v>48.355020000000003</v>
          </cell>
          <cell r="Y40">
            <v>43.584809999999997</v>
          </cell>
          <cell r="Z40">
            <v>47.586489999999998</v>
          </cell>
          <cell r="AA40">
            <v>45.822620000000001</v>
          </cell>
          <cell r="AB40">
            <v>43.933799999999998</v>
          </cell>
          <cell r="AC40">
            <v>45.03407</v>
          </cell>
          <cell r="AD40">
            <v>1.1002700000000019</v>
          </cell>
        </row>
        <row r="41">
          <cell r="A41" t="str">
            <v>DataSpec</v>
          </cell>
          <cell r="B41" t="str">
            <v>Data</v>
          </cell>
          <cell r="C41" t="str">
            <v>Rating</v>
          </cell>
          <cell r="D41" t="str">
            <v>Rating</v>
          </cell>
          <cell r="E41" t="str">
            <v>Q134KUV_108</v>
          </cell>
          <cell r="F41" t="str">
            <v>NONE</v>
          </cell>
          <cell r="G41">
            <v>10.8</v>
          </cell>
          <cell r="H41" t="str">
            <v xml:space="preserve">      Sonstige Nahrungsmittel</v>
          </cell>
          <cell r="I41" t="str">
            <v>SELF</v>
          </cell>
          <cell r="J41" t="str">
            <v>SELF</v>
          </cell>
          <cell r="K41" t="str">
            <v>OV</v>
          </cell>
          <cell r="L41" t="str">
            <v>NE</v>
          </cell>
          <cell r="M41">
            <v>5</v>
          </cell>
          <cell r="O41" t="str">
            <v>10,8</v>
          </cell>
          <cell r="P41" t="str">
            <v>Sonstige Nahrungsmittel</v>
          </cell>
          <cell r="Q41" t="str">
            <v>-</v>
          </cell>
          <cell r="R41" t="str">
            <v>-</v>
          </cell>
          <cell r="S41">
            <v>46.317369999999997</v>
          </cell>
          <cell r="T41">
            <v>44.181330000000003</v>
          </cell>
          <cell r="U41">
            <v>45.946480000000001</v>
          </cell>
          <cell r="V41">
            <v>44.019489999999998</v>
          </cell>
          <cell r="W41">
            <v>42.464829999999999</v>
          </cell>
          <cell r="X41">
            <v>40.768270000000001</v>
          </cell>
          <cell r="Y41">
            <v>42.56653</v>
          </cell>
          <cell r="Z41">
            <v>39.592849999999999</v>
          </cell>
          <cell r="AA41">
            <v>43.738039999999998</v>
          </cell>
          <cell r="AB41">
            <v>38.156559999999999</v>
          </cell>
          <cell r="AC41">
            <v>40.040900000000001</v>
          </cell>
          <cell r="AD41">
            <v>1.8843400000000017</v>
          </cell>
        </row>
        <row r="42">
          <cell r="A42" t="str">
            <v>DataSpec</v>
          </cell>
          <cell r="B42" t="str">
            <v>Data</v>
          </cell>
          <cell r="C42" t="str">
            <v>Rating</v>
          </cell>
          <cell r="D42" t="str">
            <v>Rating</v>
          </cell>
          <cell r="E42" t="str">
            <v>Q134KUV_1081</v>
          </cell>
          <cell r="F42" t="str">
            <v>NONE</v>
          </cell>
          <cell r="G42">
            <v>10.81</v>
          </cell>
          <cell r="H42" t="str">
            <v xml:space="preserve">        Zucker</v>
          </cell>
          <cell r="I42" t="str">
            <v>SELF</v>
          </cell>
          <cell r="J42" t="str">
            <v>SELF</v>
          </cell>
          <cell r="K42" t="str">
            <v>OV</v>
          </cell>
          <cell r="L42" t="str">
            <v>NE</v>
          </cell>
          <cell r="M42">
            <v>5</v>
          </cell>
          <cell r="O42" t="str">
            <v>10,81</v>
          </cell>
          <cell r="P42" t="str">
            <v>Zucker</v>
          </cell>
          <cell r="Q42" t="str">
            <v>-</v>
          </cell>
          <cell r="R42" t="str">
            <v>-</v>
          </cell>
          <cell r="S42">
            <v>52.430500000000002</v>
          </cell>
          <cell r="T42">
            <v>62.162660000000002</v>
          </cell>
          <cell r="U42">
            <v>59.546129999999998</v>
          </cell>
          <cell r="V42">
            <v>57.422600000000003</v>
          </cell>
          <cell r="W42">
            <v>49.422600000000003</v>
          </cell>
          <cell r="X42">
            <v>41.422600000000003</v>
          </cell>
          <cell r="Y42">
            <v>33.422600000000003</v>
          </cell>
          <cell r="Z42">
            <v>26.122800000000002</v>
          </cell>
          <cell r="AA42">
            <v>28.004180000000002</v>
          </cell>
          <cell r="AB42">
            <v>24.969550000000002</v>
          </cell>
          <cell r="AC42">
            <v>28.45731</v>
          </cell>
          <cell r="AD42">
            <v>3.487759999999998</v>
          </cell>
        </row>
        <row r="43">
          <cell r="A43" t="str">
            <v>DataSpec</v>
          </cell>
          <cell r="B43" t="str">
            <v>Data</v>
          </cell>
          <cell r="C43" t="str">
            <v>Rating</v>
          </cell>
          <cell r="D43" t="str">
            <v>Rating</v>
          </cell>
          <cell r="E43" t="str">
            <v>Q134KUV_1082</v>
          </cell>
          <cell r="F43" t="str">
            <v>NONE</v>
          </cell>
          <cell r="G43">
            <v>10.82</v>
          </cell>
          <cell r="H43" t="str">
            <v xml:space="preserve">        Süßwaren (ohne Dauerbackwaren)</v>
          </cell>
          <cell r="I43" t="str">
            <v>SELF</v>
          </cell>
          <cell r="J43" t="str">
            <v>SELF</v>
          </cell>
          <cell r="K43" t="str">
            <v>OV</v>
          </cell>
          <cell r="L43" t="str">
            <v>NE</v>
          </cell>
          <cell r="M43">
            <v>5</v>
          </cell>
          <cell r="O43" t="str">
            <v>10,82</v>
          </cell>
          <cell r="P43" t="str">
            <v>Süßwaren (ohne Dauerbackwaren)</v>
          </cell>
          <cell r="Q43" t="str">
            <v>-</v>
          </cell>
          <cell r="R43" t="str">
            <v>-</v>
          </cell>
          <cell r="S43">
            <v>41.93394</v>
          </cell>
          <cell r="T43">
            <v>36.276409999999998</v>
          </cell>
          <cell r="U43">
            <v>41.749310000000001</v>
          </cell>
          <cell r="V43">
            <v>39.723520000000001</v>
          </cell>
          <cell r="W43">
            <v>42.988529999999997</v>
          </cell>
          <cell r="X43">
            <v>39.826279999999997</v>
          </cell>
          <cell r="Y43">
            <v>45.013710000000003</v>
          </cell>
          <cell r="Z43">
            <v>41.210209999999996</v>
          </cell>
          <cell r="AA43">
            <v>46.135170000000002</v>
          </cell>
          <cell r="AB43">
            <v>40.775190000000002</v>
          </cell>
          <cell r="AC43">
            <v>39.221110000000003</v>
          </cell>
          <cell r="AD43">
            <v>-1.554079999999999</v>
          </cell>
        </row>
        <row r="44">
          <cell r="A44" t="str">
            <v>DataSpec</v>
          </cell>
          <cell r="B44" t="str">
            <v>Data</v>
          </cell>
          <cell r="C44" t="str">
            <v>Rating</v>
          </cell>
          <cell r="D44" t="str">
            <v>Rating</v>
          </cell>
          <cell r="E44" t="str">
            <v>Q134KUV_1083</v>
          </cell>
          <cell r="F44" t="str">
            <v>NONE</v>
          </cell>
          <cell r="G44">
            <v>10.83</v>
          </cell>
          <cell r="H44" t="str">
            <v xml:space="preserve">        Verarbeitung von Kaffee und Tee</v>
          </cell>
          <cell r="I44" t="str">
            <v>SELF</v>
          </cell>
          <cell r="J44" t="str">
            <v>SELF</v>
          </cell>
          <cell r="K44" t="str">
            <v>OV</v>
          </cell>
          <cell r="L44" t="str">
            <v>NE</v>
          </cell>
          <cell r="M44">
            <v>5</v>
          </cell>
          <cell r="O44" t="str">
            <v>10,83</v>
          </cell>
          <cell r="P44" t="str">
            <v>Verarbeitung von Kaffee und Tee</v>
          </cell>
          <cell r="Q44" t="str">
            <v>-</v>
          </cell>
          <cell r="R44" t="str">
            <v>-</v>
          </cell>
          <cell r="S44">
            <v>55.222969999999997</v>
          </cell>
          <cell r="T44">
            <v>43.042960000000001</v>
          </cell>
          <cell r="U44">
            <v>41.187489999999997</v>
          </cell>
          <cell r="V44">
            <v>39.008920000000003</v>
          </cell>
          <cell r="W44">
            <v>43.947600000000001</v>
          </cell>
          <cell r="X44">
            <v>43.262590000000003</v>
          </cell>
          <cell r="Y44">
            <v>40.158149999999999</v>
          </cell>
          <cell r="Z44">
            <v>39.212910000000001</v>
          </cell>
          <cell r="AA44">
            <v>41.6873</v>
          </cell>
          <cell r="AB44">
            <v>42.299239999999998</v>
          </cell>
          <cell r="AC44">
            <v>42.635910000000003</v>
          </cell>
          <cell r="AD44">
            <v>0.33667000000000513</v>
          </cell>
        </row>
        <row r="45">
          <cell r="A45" t="str">
            <v>DataSpec</v>
          </cell>
          <cell r="B45" t="str">
            <v>Data</v>
          </cell>
          <cell r="C45" t="str">
            <v>Rating</v>
          </cell>
          <cell r="D45" t="str">
            <v>Rating</v>
          </cell>
          <cell r="E45" t="str">
            <v>Q134KUV_1084</v>
          </cell>
          <cell r="F45" t="str">
            <v>NONE</v>
          </cell>
          <cell r="G45">
            <v>10.84</v>
          </cell>
          <cell r="H45" t="str">
            <v xml:space="preserve">        Würzmittel und Soßen</v>
          </cell>
          <cell r="I45" t="str">
            <v>SELF</v>
          </cell>
          <cell r="J45" t="str">
            <v>SELF</v>
          </cell>
          <cell r="K45" t="str">
            <v>OV</v>
          </cell>
          <cell r="L45" t="str">
            <v>NE</v>
          </cell>
          <cell r="M45">
            <v>5</v>
          </cell>
          <cell r="O45" t="str">
            <v>10,84</v>
          </cell>
          <cell r="P45" t="str">
            <v>Würzmittel und Soßen</v>
          </cell>
          <cell r="Q45" t="str">
            <v>-</v>
          </cell>
          <cell r="R45" t="str">
            <v>-</v>
          </cell>
          <cell r="S45">
            <v>42.528500000000001</v>
          </cell>
          <cell r="T45">
            <v>51.177790000000002</v>
          </cell>
          <cell r="U45">
            <v>54.65399</v>
          </cell>
          <cell r="V45">
            <v>54.030450000000002</v>
          </cell>
          <cell r="W45">
            <v>51.175510000000003</v>
          </cell>
          <cell r="X45">
            <v>49.488300000000002</v>
          </cell>
          <cell r="Y45">
            <v>50.674729999999997</v>
          </cell>
          <cell r="Z45">
            <v>50.962069999999997</v>
          </cell>
          <cell r="AA45">
            <v>54.7532</v>
          </cell>
          <cell r="AB45">
            <v>49.034999999999997</v>
          </cell>
          <cell r="AC45">
            <v>52.946339999999999</v>
          </cell>
          <cell r="AD45">
            <v>3.9113400000000027</v>
          </cell>
        </row>
        <row r="46">
          <cell r="A46" t="str">
            <v>DataSpec</v>
          </cell>
          <cell r="B46" t="str">
            <v>Data</v>
          </cell>
          <cell r="C46" t="str">
            <v>Rating</v>
          </cell>
          <cell r="D46" t="str">
            <v>Rating</v>
          </cell>
          <cell r="E46" t="str">
            <v>Q134KUV_1085</v>
          </cell>
          <cell r="F46" t="str">
            <v>NONE</v>
          </cell>
          <cell r="G46">
            <v>10.85</v>
          </cell>
          <cell r="H46" t="str">
            <v xml:space="preserve">        Fertiggerichte</v>
          </cell>
          <cell r="I46" t="str">
            <v>SELF</v>
          </cell>
          <cell r="J46" t="str">
            <v>SELF</v>
          </cell>
          <cell r="K46" t="str">
            <v>OV</v>
          </cell>
          <cell r="L46" t="str">
            <v>NE</v>
          </cell>
          <cell r="M46">
            <v>5</v>
          </cell>
          <cell r="O46" t="str">
            <v>10,85</v>
          </cell>
          <cell r="P46" t="str">
            <v>Fertiggerichte</v>
          </cell>
          <cell r="Q46" t="str">
            <v>-</v>
          </cell>
          <cell r="R46" t="str">
            <v>-</v>
          </cell>
          <cell r="S46">
            <v>42.161720000000003</v>
          </cell>
          <cell r="T46">
            <v>45.593890000000002</v>
          </cell>
          <cell r="U46">
            <v>43.156219999999998</v>
          </cell>
          <cell r="V46">
            <v>42.680959999999999</v>
          </cell>
          <cell r="W46">
            <v>42.617959999999997</v>
          </cell>
          <cell r="X46">
            <v>38.966479999999997</v>
          </cell>
          <cell r="Y46">
            <v>44.030749999999998</v>
          </cell>
          <cell r="Z46">
            <v>39.020620000000001</v>
          </cell>
          <cell r="AA46">
            <v>44.441029999999998</v>
          </cell>
          <cell r="AB46">
            <v>36.45599</v>
          </cell>
          <cell r="AC46">
            <v>41.733899999999998</v>
          </cell>
          <cell r="AD46">
            <v>5.2779099999999985</v>
          </cell>
        </row>
        <row r="47">
          <cell r="A47" t="str">
            <v>DataSpec</v>
          </cell>
          <cell r="B47" t="str">
            <v>Data</v>
          </cell>
          <cell r="C47" t="str">
            <v>Rating</v>
          </cell>
          <cell r="D47" t="str">
            <v>Rating</v>
          </cell>
          <cell r="E47" t="str">
            <v>Q134KUV_1086</v>
          </cell>
          <cell r="F47" t="str">
            <v>NONE</v>
          </cell>
          <cell r="G47">
            <v>10.86</v>
          </cell>
          <cell r="H47" t="str">
            <v xml:space="preserve">        Homogenisierte u. diätet. Nahrungsmittel</v>
          </cell>
          <cell r="I47" t="str">
            <v>SELF</v>
          </cell>
          <cell r="J47" t="str">
            <v>SELF</v>
          </cell>
          <cell r="K47" t="str">
            <v>OV</v>
          </cell>
          <cell r="L47" t="str">
            <v>NE</v>
          </cell>
          <cell r="M47">
            <v>5</v>
          </cell>
          <cell r="O47" t="str">
            <v>10,86</v>
          </cell>
          <cell r="P47" t="str">
            <v>Homogenisierte u. diätet. Nahrungsmittel</v>
          </cell>
          <cell r="Q47" t="str">
            <v>-</v>
          </cell>
          <cell r="R47" t="str">
            <v>-</v>
          </cell>
          <cell r="S47">
            <v>50.066020000000002</v>
          </cell>
          <cell r="T47">
            <v>46.358710000000002</v>
          </cell>
          <cell r="U47">
            <v>48.215449999999997</v>
          </cell>
          <cell r="V47">
            <v>46.316310000000001</v>
          </cell>
          <cell r="W47">
            <v>46.848959999999998</v>
          </cell>
          <cell r="X47">
            <v>42.31682</v>
          </cell>
          <cell r="Y47">
            <v>40.334159999999997</v>
          </cell>
          <cell r="Z47">
            <v>43.00949</v>
          </cell>
          <cell r="AA47">
            <v>45.98359</v>
          </cell>
          <cell r="AB47">
            <v>40.005159999999997</v>
          </cell>
          <cell r="AC47">
            <v>40.96837</v>
          </cell>
          <cell r="AD47">
            <v>0.96321000000000367</v>
          </cell>
        </row>
        <row r="48">
          <cell r="A48" t="str">
            <v>DataSpec</v>
          </cell>
          <cell r="B48" t="str">
            <v>Data</v>
          </cell>
          <cell r="C48" t="str">
            <v>Rating</v>
          </cell>
          <cell r="D48" t="str">
            <v>Rating</v>
          </cell>
          <cell r="E48" t="str">
            <v>Q134KUV_1089</v>
          </cell>
          <cell r="F48" t="str">
            <v>NONE</v>
          </cell>
          <cell r="G48">
            <v>10.89</v>
          </cell>
          <cell r="H48" t="str">
            <v xml:space="preserve">        Suppen, Hefe, künstliche Konzentrate</v>
          </cell>
          <cell r="I48" t="str">
            <v>SELF</v>
          </cell>
          <cell r="J48" t="str">
            <v>SELF</v>
          </cell>
          <cell r="K48" t="str">
            <v>OV</v>
          </cell>
          <cell r="L48" t="str">
            <v>NE</v>
          </cell>
          <cell r="M48">
            <v>5</v>
          </cell>
          <cell r="O48" t="str">
            <v>10,89</v>
          </cell>
          <cell r="P48" t="str">
            <v>Suppen, Hefe, künstliche Konzentrate</v>
          </cell>
          <cell r="Q48" t="str">
            <v>-</v>
          </cell>
          <cell r="R48" t="str">
            <v>-</v>
          </cell>
          <cell r="S48">
            <v>44.49671</v>
          </cell>
          <cell r="T48">
            <v>41.237130000000001</v>
          </cell>
          <cell r="U48">
            <v>42.006529999999998</v>
          </cell>
          <cell r="V48">
            <v>38.475299999999997</v>
          </cell>
          <cell r="W48">
            <v>40.856760000000001</v>
          </cell>
          <cell r="X48">
            <v>37.726649999999999</v>
          </cell>
          <cell r="Y48">
            <v>40.388860000000001</v>
          </cell>
          <cell r="Z48">
            <v>40.036920000000002</v>
          </cell>
          <cell r="AA48">
            <v>46.268270000000001</v>
          </cell>
          <cell r="AB48">
            <v>40.889539999999997</v>
          </cell>
          <cell r="AC48">
            <v>43.978470000000002</v>
          </cell>
          <cell r="AD48">
            <v>3.0889300000000048</v>
          </cell>
        </row>
        <row r="49">
          <cell r="A49" t="str">
            <v>DataSpec</v>
          </cell>
          <cell r="B49" t="str">
            <v>Data</v>
          </cell>
          <cell r="C49" t="str">
            <v>Rating</v>
          </cell>
          <cell r="D49" t="str">
            <v>Rating</v>
          </cell>
          <cell r="E49" t="str">
            <v>Q134KUV_109</v>
          </cell>
          <cell r="F49" t="str">
            <v>NONE</v>
          </cell>
          <cell r="G49">
            <v>10.9</v>
          </cell>
          <cell r="H49" t="str">
            <v xml:space="preserve">      Futtermittel</v>
          </cell>
          <cell r="I49" t="str">
            <v>SELF</v>
          </cell>
          <cell r="J49" t="str">
            <v>SELF</v>
          </cell>
          <cell r="K49" t="str">
            <v>OV</v>
          </cell>
          <cell r="L49" t="str">
            <v>NE</v>
          </cell>
          <cell r="M49">
            <v>5</v>
          </cell>
          <cell r="O49" t="str">
            <v>10,9</v>
          </cell>
          <cell r="P49" t="str">
            <v>Futtermittel</v>
          </cell>
          <cell r="Q49" t="str">
            <v>-</v>
          </cell>
          <cell r="R49" t="str">
            <v>-</v>
          </cell>
          <cell r="S49">
            <v>40.670859999999998</v>
          </cell>
          <cell r="T49">
            <v>43.343110000000003</v>
          </cell>
          <cell r="U49">
            <v>38.130589999999998</v>
          </cell>
          <cell r="V49">
            <v>37.804859999999998</v>
          </cell>
          <cell r="W49">
            <v>42.298499999999997</v>
          </cell>
          <cell r="X49">
            <v>42.922629999999998</v>
          </cell>
          <cell r="Y49">
            <v>40.407150000000001</v>
          </cell>
          <cell r="Z49">
            <v>41.403930000000003</v>
          </cell>
          <cell r="AA49">
            <v>39.00141</v>
          </cell>
          <cell r="AB49">
            <v>37.670490000000001</v>
          </cell>
          <cell r="AC49">
            <v>37.861330000000002</v>
          </cell>
          <cell r="AD49">
            <v>0.19084000000000145</v>
          </cell>
        </row>
        <row r="50">
          <cell r="A50" t="str">
            <v>DataSpec</v>
          </cell>
          <cell r="B50" t="str">
            <v>Data</v>
          </cell>
          <cell r="C50" t="str">
            <v>Rating</v>
          </cell>
          <cell r="D50" t="str">
            <v>Rating</v>
          </cell>
          <cell r="E50" t="str">
            <v>Q134KUV_11</v>
          </cell>
          <cell r="F50" t="str">
            <v>NONE</v>
          </cell>
          <cell r="G50">
            <v>11</v>
          </cell>
          <cell r="H50" t="str">
            <v xml:space="preserve">    Getränkeherstellung</v>
          </cell>
          <cell r="I50" t="str">
            <v>SELF</v>
          </cell>
          <cell r="J50" t="str">
            <v>SELF</v>
          </cell>
          <cell r="K50" t="str">
            <v>OV</v>
          </cell>
          <cell r="L50" t="str">
            <v>NE</v>
          </cell>
          <cell r="M50">
            <v>5</v>
          </cell>
          <cell r="O50">
            <v>11</v>
          </cell>
          <cell r="P50" t="str">
            <v>Getränkeherstellung</v>
          </cell>
          <cell r="Q50" t="str">
            <v>-</v>
          </cell>
          <cell r="R50" t="str">
            <v>-</v>
          </cell>
          <cell r="S50">
            <v>42.8416</v>
          </cell>
          <cell r="T50">
            <v>41.88749</v>
          </cell>
          <cell r="U50">
            <v>41.052549999999997</v>
          </cell>
          <cell r="V50">
            <v>41.265470000000001</v>
          </cell>
          <cell r="W50">
            <v>38.697830000000003</v>
          </cell>
          <cell r="X50">
            <v>38.984389999999998</v>
          </cell>
          <cell r="Y50">
            <v>39.507629999999999</v>
          </cell>
          <cell r="Z50">
            <v>38.965850000000003</v>
          </cell>
          <cell r="AA50">
            <v>37.962850000000003</v>
          </cell>
          <cell r="AB50">
            <v>39.070970000000003</v>
          </cell>
          <cell r="AC50">
            <v>38.452809999999999</v>
          </cell>
          <cell r="AD50">
            <v>-0.61816000000000315</v>
          </cell>
        </row>
        <row r="51">
          <cell r="A51" t="str">
            <v>DataSpec</v>
          </cell>
          <cell r="B51" t="str">
            <v>Data</v>
          </cell>
          <cell r="C51" t="str">
            <v>Rating</v>
          </cell>
          <cell r="D51" t="str">
            <v>Rating</v>
          </cell>
          <cell r="E51" t="str">
            <v>Q134KUV_1105</v>
          </cell>
          <cell r="F51" t="str">
            <v>NONE</v>
          </cell>
          <cell r="G51">
            <v>11.05</v>
          </cell>
          <cell r="H51" t="str">
            <v xml:space="preserve">        Brauereien</v>
          </cell>
          <cell r="I51" t="str">
            <v>SELF</v>
          </cell>
          <cell r="J51" t="str">
            <v>SELF</v>
          </cell>
          <cell r="K51" t="str">
            <v>OV</v>
          </cell>
          <cell r="L51" t="str">
            <v>NE</v>
          </cell>
          <cell r="M51">
            <v>5</v>
          </cell>
          <cell r="O51" t="str">
            <v>11,05</v>
          </cell>
          <cell r="P51" t="str">
            <v>Brauereien</v>
          </cell>
          <cell r="Q51" t="str">
            <v>-</v>
          </cell>
          <cell r="R51" t="str">
            <v>-</v>
          </cell>
          <cell r="S51">
            <v>43.097920000000002</v>
          </cell>
          <cell r="T51">
            <v>38.539119999999997</v>
          </cell>
          <cell r="U51">
            <v>38.994500000000002</v>
          </cell>
          <cell r="V51">
            <v>39.085790000000003</v>
          </cell>
          <cell r="W51">
            <v>36.241750000000003</v>
          </cell>
          <cell r="X51">
            <v>36.851239999999997</v>
          </cell>
          <cell r="Y51">
            <v>37.199280000000002</v>
          </cell>
          <cell r="Z51">
            <v>34.68609</v>
          </cell>
          <cell r="AA51">
            <v>34.005920000000003</v>
          </cell>
          <cell r="AB51">
            <v>33.063189999999999</v>
          </cell>
          <cell r="AC51">
            <v>34.009619999999998</v>
          </cell>
          <cell r="AD51">
            <v>0.94642999999999944</v>
          </cell>
        </row>
        <row r="52">
          <cell r="A52" t="str">
            <v>DataSpec</v>
          </cell>
          <cell r="B52" t="str">
            <v>Data</v>
          </cell>
          <cell r="C52" t="str">
            <v>Rating</v>
          </cell>
          <cell r="D52" t="str">
            <v>Rating</v>
          </cell>
          <cell r="E52" t="str">
            <v>Q134KUV_1107</v>
          </cell>
          <cell r="F52" t="str">
            <v>NONE</v>
          </cell>
          <cell r="G52">
            <v>11.07</v>
          </cell>
          <cell r="H52" t="str">
            <v xml:space="preserve">        Erfrischungsgetränke</v>
          </cell>
          <cell r="I52" t="str">
            <v>SELF</v>
          </cell>
          <cell r="J52" t="str">
            <v>SELF</v>
          </cell>
          <cell r="K52" t="str">
            <v>OV</v>
          </cell>
          <cell r="L52" t="str">
            <v>NE</v>
          </cell>
          <cell r="M52">
            <v>5</v>
          </cell>
          <cell r="O52" t="str">
            <v>11,07</v>
          </cell>
          <cell r="P52" t="str">
            <v>Erfrischungsgetränke</v>
          </cell>
          <cell r="Q52" t="str">
            <v>-</v>
          </cell>
          <cell r="R52" t="str">
            <v>-</v>
          </cell>
          <cell r="S52">
            <v>43.616720000000001</v>
          </cell>
          <cell r="T52">
            <v>48.569969999999998</v>
          </cell>
          <cell r="U52">
            <v>52.347659999999998</v>
          </cell>
          <cell r="V52">
            <v>53.127130000000001</v>
          </cell>
          <cell r="W52">
            <v>45.127130000000001</v>
          </cell>
          <cell r="X52">
            <v>44.801160000000003</v>
          </cell>
          <cell r="Y52">
            <v>45.374209999999998</v>
          </cell>
          <cell r="Z52">
            <v>48.979819999999997</v>
          </cell>
          <cell r="AA52">
            <v>45.900700000000001</v>
          </cell>
          <cell r="AB52">
            <v>44.733809999999998</v>
          </cell>
          <cell r="AC52">
            <v>41.484610000000004</v>
          </cell>
          <cell r="AD52">
            <v>-3.2491999999999948</v>
          </cell>
        </row>
        <row r="53">
          <cell r="A53" t="str">
            <v>DataSpec</v>
          </cell>
          <cell r="B53" t="str">
            <v>Data</v>
          </cell>
          <cell r="C53" t="str">
            <v>Rating</v>
          </cell>
          <cell r="D53" t="str">
            <v>Rating</v>
          </cell>
          <cell r="E53" t="str">
            <v>Q134KUV_12</v>
          </cell>
          <cell r="F53" t="str">
            <v>NONE</v>
          </cell>
          <cell r="G53">
            <v>12</v>
          </cell>
          <cell r="H53" t="str">
            <v xml:space="preserve">    Tabakverarbeitung</v>
          </cell>
          <cell r="I53" t="str">
            <v>SELF</v>
          </cell>
          <cell r="J53" t="str">
            <v>SELF</v>
          </cell>
          <cell r="K53" t="str">
            <v>OV</v>
          </cell>
          <cell r="L53" t="str">
            <v>NE</v>
          </cell>
          <cell r="M53">
            <v>5</v>
          </cell>
          <cell r="O53">
            <v>12</v>
          </cell>
          <cell r="P53" t="str">
            <v>Tabakverarbeitung</v>
          </cell>
          <cell r="Q53" t="str">
            <v>-</v>
          </cell>
          <cell r="R53" t="str">
            <v>-</v>
          </cell>
          <cell r="S53">
            <v>42.439010000000003</v>
          </cell>
          <cell r="T53">
            <v>43.149850000000001</v>
          </cell>
          <cell r="U53">
            <v>44.12088</v>
          </cell>
          <cell r="V53">
            <v>44.140999999999998</v>
          </cell>
          <cell r="W53">
            <v>36.140999999999998</v>
          </cell>
          <cell r="X53">
            <v>36.066839999999999</v>
          </cell>
          <cell r="Y53">
            <v>34.456960000000002</v>
          </cell>
          <cell r="Z53">
            <v>34.483789999999999</v>
          </cell>
          <cell r="AA53">
            <v>36.326720000000002</v>
          </cell>
          <cell r="AB53">
            <v>37.51164</v>
          </cell>
          <cell r="AC53">
            <v>37.81474</v>
          </cell>
          <cell r="AD53">
            <v>0.30310000000000059</v>
          </cell>
        </row>
        <row r="54">
          <cell r="A54" t="str">
            <v>DataSpec</v>
          </cell>
          <cell r="B54" t="str">
            <v>Data</v>
          </cell>
          <cell r="C54" t="str">
            <v>Rating</v>
          </cell>
          <cell r="D54" t="str">
            <v>Rating</v>
          </cell>
          <cell r="E54" t="str">
            <v>Q134KUV_13</v>
          </cell>
          <cell r="F54" t="str">
            <v>NONE</v>
          </cell>
          <cell r="G54">
            <v>13</v>
          </cell>
          <cell r="H54" t="str">
            <v xml:space="preserve">    Textilien</v>
          </cell>
          <cell r="I54" t="str">
            <v>SELF</v>
          </cell>
          <cell r="J54" t="str">
            <v>SELF</v>
          </cell>
          <cell r="K54" t="str">
            <v>OV</v>
          </cell>
          <cell r="L54" t="str">
            <v>NE</v>
          </cell>
          <cell r="M54">
            <v>5</v>
          </cell>
          <cell r="O54">
            <v>13</v>
          </cell>
          <cell r="P54" t="str">
            <v>Textilien</v>
          </cell>
          <cell r="Q54" t="str">
            <v>-</v>
          </cell>
          <cell r="R54" t="str">
            <v>-</v>
          </cell>
          <cell r="S54">
            <v>36.176789999999997</v>
          </cell>
          <cell r="T54">
            <v>28.954450000000001</v>
          </cell>
          <cell r="U54">
            <v>29.755990000000001</v>
          </cell>
          <cell r="V54">
            <v>28.643249999999998</v>
          </cell>
          <cell r="W54">
            <v>36.333959999999998</v>
          </cell>
          <cell r="X54">
            <v>36.888190000000002</v>
          </cell>
          <cell r="Y54">
            <v>38.936230000000002</v>
          </cell>
          <cell r="Z54">
            <v>36.438609999999997</v>
          </cell>
          <cell r="AA54">
            <v>39.880189999999999</v>
          </cell>
          <cell r="AB54">
            <v>41.759239999999998</v>
          </cell>
          <cell r="AC54">
            <v>40.577289999999998</v>
          </cell>
          <cell r="AD54">
            <v>-1.1819500000000005</v>
          </cell>
        </row>
        <row r="55">
          <cell r="A55" t="str">
            <v>DataSpec</v>
          </cell>
          <cell r="B55" t="str">
            <v>Data</v>
          </cell>
          <cell r="C55" t="str">
            <v>Rating</v>
          </cell>
          <cell r="D55" t="str">
            <v>Rating</v>
          </cell>
          <cell r="E55" t="str">
            <v>Q134KUV_131</v>
          </cell>
          <cell r="F55" t="str">
            <v>NONE</v>
          </cell>
          <cell r="G55">
            <v>13.1</v>
          </cell>
          <cell r="H55" t="str">
            <v xml:space="preserve">      Spinnstoffaufbereitung und Spinnerei</v>
          </cell>
          <cell r="I55" t="str">
            <v>SELF</v>
          </cell>
          <cell r="J55" t="str">
            <v>SELF</v>
          </cell>
          <cell r="K55" t="str">
            <v>OV</v>
          </cell>
          <cell r="L55" t="str">
            <v>NE</v>
          </cell>
          <cell r="M55">
            <v>5</v>
          </cell>
          <cell r="O55" t="str">
            <v>13,1</v>
          </cell>
          <cell r="P55" t="str">
            <v>Spinnstoffaufbereitung und Spinnerei</v>
          </cell>
          <cell r="Q55" t="str">
            <v>-</v>
          </cell>
          <cell r="R55" t="str">
            <v>-</v>
          </cell>
          <cell r="S55">
            <v>29.09544</v>
          </cell>
          <cell r="T55">
            <v>37.261679999999998</v>
          </cell>
          <cell r="U55">
            <v>36.659840000000003</v>
          </cell>
          <cell r="V55">
            <v>35.252560000000003</v>
          </cell>
          <cell r="W55">
            <v>38.934669999999997</v>
          </cell>
          <cell r="X55">
            <v>42.039630000000002</v>
          </cell>
          <cell r="Y55">
            <v>40.118549999999999</v>
          </cell>
          <cell r="Z55">
            <v>38.455849999999998</v>
          </cell>
          <cell r="AA55">
            <v>40.158610000000003</v>
          </cell>
          <cell r="AB55">
            <v>35.717469999999999</v>
          </cell>
          <cell r="AC55">
            <v>37.510109999999997</v>
          </cell>
          <cell r="AD55">
            <v>1.7926399999999987</v>
          </cell>
        </row>
        <row r="56">
          <cell r="A56" t="str">
            <v>DataSpec</v>
          </cell>
          <cell r="B56" t="str">
            <v>Data</v>
          </cell>
          <cell r="C56" t="str">
            <v>Rating</v>
          </cell>
          <cell r="D56" t="str">
            <v>Rating</v>
          </cell>
          <cell r="E56" t="str">
            <v>Q134KUV_132</v>
          </cell>
          <cell r="F56" t="str">
            <v>NONE</v>
          </cell>
          <cell r="G56">
            <v>13.2</v>
          </cell>
          <cell r="H56" t="str">
            <v xml:space="preserve">      Weberei</v>
          </cell>
          <cell r="I56" t="str">
            <v>SELF</v>
          </cell>
          <cell r="J56" t="str">
            <v>SELF</v>
          </cell>
          <cell r="K56" t="str">
            <v>OV</v>
          </cell>
          <cell r="L56" t="str">
            <v>NE</v>
          </cell>
          <cell r="M56">
            <v>5</v>
          </cell>
          <cell r="O56" t="str">
            <v>13,2</v>
          </cell>
          <cell r="P56" t="str">
            <v>Weberei</v>
          </cell>
          <cell r="Q56" t="str">
            <v>-</v>
          </cell>
          <cell r="R56" t="str">
            <v>-</v>
          </cell>
          <cell r="S56">
            <v>40.388539999999999</v>
          </cell>
          <cell r="T56">
            <v>32.117710000000002</v>
          </cell>
          <cell r="U56">
            <v>34.201819999999998</v>
          </cell>
          <cell r="V56">
            <v>32.97383</v>
          </cell>
          <cell r="W56">
            <v>40.97383</v>
          </cell>
          <cell r="X56">
            <v>47.160339999999998</v>
          </cell>
          <cell r="Y56">
            <v>46.160339999999998</v>
          </cell>
          <cell r="Z56">
            <v>46.66583</v>
          </cell>
          <cell r="AA56">
            <v>47.66583</v>
          </cell>
          <cell r="AB56">
            <v>48.66583</v>
          </cell>
          <cell r="AC56">
            <v>52.082999999999998</v>
          </cell>
          <cell r="AD56">
            <v>3.4171699999999987</v>
          </cell>
        </row>
        <row r="57">
          <cell r="A57" t="str">
            <v>DataSpec</v>
          </cell>
          <cell r="B57" t="str">
            <v>Data</v>
          </cell>
          <cell r="C57" t="str">
            <v>Rating</v>
          </cell>
          <cell r="D57" t="str">
            <v>Rating</v>
          </cell>
          <cell r="E57" t="str">
            <v>Q134KUV_133</v>
          </cell>
          <cell r="F57" t="str">
            <v>NONE</v>
          </cell>
          <cell r="G57">
            <v>13.3</v>
          </cell>
          <cell r="H57" t="str">
            <v xml:space="preserve">      Veredlung von Textilien und Bekleidung</v>
          </cell>
          <cell r="I57" t="str">
            <v>SELF</v>
          </cell>
          <cell r="J57" t="str">
            <v>SELF</v>
          </cell>
          <cell r="K57" t="str">
            <v>OV</v>
          </cell>
          <cell r="L57" t="str">
            <v>NE</v>
          </cell>
          <cell r="M57">
            <v>5</v>
          </cell>
          <cell r="O57" t="str">
            <v>13,3</v>
          </cell>
          <cell r="P57" t="str">
            <v>Veredlung von Textilien und Bekleidung</v>
          </cell>
          <cell r="Q57" t="str">
            <v>-</v>
          </cell>
          <cell r="R57" t="str">
            <v>-</v>
          </cell>
          <cell r="S57">
            <v>34.48892</v>
          </cell>
          <cell r="T57">
            <v>24.894469999999998</v>
          </cell>
          <cell r="U57">
            <v>25.575310000000002</v>
          </cell>
          <cell r="V57">
            <v>24.33334</v>
          </cell>
          <cell r="W57">
            <v>32.33334</v>
          </cell>
          <cell r="X57">
            <v>35.2851</v>
          </cell>
          <cell r="Y57">
            <v>39.6721</v>
          </cell>
          <cell r="Z57">
            <v>38.25788</v>
          </cell>
          <cell r="AA57">
            <v>37.415669999999999</v>
          </cell>
          <cell r="AB57">
            <v>38.857959999999999</v>
          </cell>
          <cell r="AC57">
            <v>36.035960000000003</v>
          </cell>
          <cell r="AD57">
            <v>-2.8219999999999956</v>
          </cell>
        </row>
        <row r="58">
          <cell r="A58" t="str">
            <v>DataSpec</v>
          </cell>
          <cell r="B58" t="str">
            <v>Data</v>
          </cell>
          <cell r="C58" t="str">
            <v>Rating</v>
          </cell>
          <cell r="D58" t="str">
            <v>Rating</v>
          </cell>
          <cell r="E58" t="str">
            <v>Q134KUV_139</v>
          </cell>
          <cell r="F58" t="str">
            <v>NONE</v>
          </cell>
          <cell r="G58">
            <v>13.9</v>
          </cell>
          <cell r="H58" t="str">
            <v xml:space="preserve">      Sonstige Textilwaren</v>
          </cell>
          <cell r="I58" t="str">
            <v>SELF</v>
          </cell>
          <cell r="J58" t="str">
            <v>SELF</v>
          </cell>
          <cell r="K58" t="str">
            <v>OV</v>
          </cell>
          <cell r="L58" t="str">
            <v>NE</v>
          </cell>
          <cell r="M58">
            <v>5</v>
          </cell>
          <cell r="O58" t="str">
            <v>13,9</v>
          </cell>
          <cell r="P58" t="str">
            <v>Sonstige Textilwaren</v>
          </cell>
          <cell r="Q58" t="str">
            <v>-</v>
          </cell>
          <cell r="R58" t="str">
            <v>-</v>
          </cell>
          <cell r="S58">
            <v>36.969380000000001</v>
          </cell>
          <cell r="T58">
            <v>30.08792</v>
          </cell>
          <cell r="U58">
            <v>30.902539999999998</v>
          </cell>
          <cell r="V58">
            <v>29.878769999999999</v>
          </cell>
          <cell r="W58">
            <v>37.725839999999998</v>
          </cell>
          <cell r="X58">
            <v>36.388010000000001</v>
          </cell>
          <cell r="Y58">
            <v>37.774470000000001</v>
          </cell>
          <cell r="Z58">
            <v>34.383870000000002</v>
          </cell>
          <cell r="AA58">
            <v>40.3292</v>
          </cell>
          <cell r="AB58">
            <v>42.880510000000001</v>
          </cell>
          <cell r="AC58">
            <v>41.958629999999999</v>
          </cell>
          <cell r="AD58">
            <v>-0.92188000000000159</v>
          </cell>
        </row>
        <row r="59">
          <cell r="A59" t="str">
            <v>DataSpec</v>
          </cell>
          <cell r="B59" t="str">
            <v>Data</v>
          </cell>
          <cell r="C59" t="str">
            <v>Rating</v>
          </cell>
          <cell r="D59" t="str">
            <v>Rating</v>
          </cell>
          <cell r="E59" t="str">
            <v>Q134KUV_1395</v>
          </cell>
          <cell r="F59" t="str">
            <v>NONE</v>
          </cell>
          <cell r="G59">
            <v>13.95</v>
          </cell>
          <cell r="H59" t="str">
            <v xml:space="preserve">        Vliesstoff, Erzeugnisse daraus</v>
          </cell>
          <cell r="I59" t="str">
            <v>SELF</v>
          </cell>
          <cell r="J59" t="str">
            <v>SELF</v>
          </cell>
          <cell r="K59" t="str">
            <v>OV</v>
          </cell>
          <cell r="L59" t="str">
            <v>NE</v>
          </cell>
          <cell r="M59">
            <v>5</v>
          </cell>
          <cell r="O59" t="str">
            <v>13,95</v>
          </cell>
          <cell r="P59" t="str">
            <v>Vliesstoff, Erzeugnisse daraus</v>
          </cell>
          <cell r="Q59" t="str">
            <v>-</v>
          </cell>
          <cell r="R59" t="str">
            <v>-</v>
          </cell>
          <cell r="S59">
            <v>35.922640000000001</v>
          </cell>
          <cell r="T59">
            <v>38.18394</v>
          </cell>
          <cell r="U59">
            <v>37.145009999999999</v>
          </cell>
          <cell r="V59">
            <v>36.052300000000002</v>
          </cell>
          <cell r="W59">
            <v>44.052300000000002</v>
          </cell>
          <cell r="X59">
            <v>40.715949999999999</v>
          </cell>
          <cell r="Y59">
            <v>43.191960000000002</v>
          </cell>
          <cell r="Z59">
            <v>42.574480000000001</v>
          </cell>
          <cell r="AA59">
            <v>40.596380000000003</v>
          </cell>
          <cell r="AB59">
            <v>45.988759999999999</v>
          </cell>
          <cell r="AC59">
            <v>42.294809999999998</v>
          </cell>
          <cell r="AD59">
            <v>-3.693950000000001</v>
          </cell>
        </row>
        <row r="60">
          <cell r="A60" t="str">
            <v>DataSpec</v>
          </cell>
          <cell r="B60" t="str">
            <v>Data</v>
          </cell>
          <cell r="C60" t="str">
            <v>Rating</v>
          </cell>
          <cell r="D60" t="str">
            <v>Rating</v>
          </cell>
          <cell r="E60" t="str">
            <v>Q134KUV_1396</v>
          </cell>
          <cell r="F60" t="str">
            <v>NONE</v>
          </cell>
          <cell r="G60">
            <v>13.96</v>
          </cell>
          <cell r="H60" t="str">
            <v xml:space="preserve">        Technische Textilien</v>
          </cell>
          <cell r="I60" t="str">
            <v>SELF</v>
          </cell>
          <cell r="J60" t="str">
            <v>SELF</v>
          </cell>
          <cell r="K60" t="str">
            <v>OV</v>
          </cell>
          <cell r="L60" t="str">
            <v>NE</v>
          </cell>
          <cell r="M60">
            <v>5</v>
          </cell>
          <cell r="O60" t="str">
            <v>13,96</v>
          </cell>
          <cell r="P60" t="str">
            <v>Technische Textilien</v>
          </cell>
          <cell r="Q60" t="str">
            <v>-</v>
          </cell>
          <cell r="R60" t="str">
            <v>-</v>
          </cell>
          <cell r="S60">
            <v>38.888469999999998</v>
          </cell>
          <cell r="T60">
            <v>27.307749999999999</v>
          </cell>
          <cell r="U60">
            <v>27.99457</v>
          </cell>
          <cell r="V60">
            <v>27.155449999999998</v>
          </cell>
          <cell r="W60">
            <v>35.096249999999998</v>
          </cell>
          <cell r="X60">
            <v>28.627520000000001</v>
          </cell>
          <cell r="Y60">
            <v>33.14481</v>
          </cell>
          <cell r="Z60">
            <v>28.292259999999999</v>
          </cell>
          <cell r="AA60">
            <v>36.292259999999999</v>
          </cell>
          <cell r="AB60">
            <v>35.867570000000001</v>
          </cell>
          <cell r="AC60">
            <v>39.328690000000002</v>
          </cell>
          <cell r="AD60">
            <v>3.4611200000000011</v>
          </cell>
        </row>
        <row r="61">
          <cell r="A61" t="str">
            <v>DataSpec</v>
          </cell>
          <cell r="B61" t="str">
            <v>Data</v>
          </cell>
          <cell r="C61" t="str">
            <v>Rating</v>
          </cell>
          <cell r="D61" t="str">
            <v>Rating</v>
          </cell>
          <cell r="E61" t="str">
            <v>Q134KUV_14</v>
          </cell>
          <cell r="F61" t="str">
            <v>NONE</v>
          </cell>
          <cell r="G61">
            <v>14</v>
          </cell>
          <cell r="H61" t="str">
            <v xml:space="preserve">    Bekleidung</v>
          </cell>
          <cell r="I61" t="str">
            <v>SELF</v>
          </cell>
          <cell r="J61" t="str">
            <v>SELF</v>
          </cell>
          <cell r="K61" t="str">
            <v>OV</v>
          </cell>
          <cell r="L61" t="str">
            <v>NE</v>
          </cell>
          <cell r="M61">
            <v>5</v>
          </cell>
          <cell r="O61">
            <v>14</v>
          </cell>
          <cell r="P61" t="str">
            <v>Bekleidung</v>
          </cell>
          <cell r="Q61" t="str">
            <v>-</v>
          </cell>
          <cell r="R61" t="str">
            <v>-</v>
          </cell>
          <cell r="S61">
            <v>41.722610000000003</v>
          </cell>
          <cell r="T61">
            <v>33.722610000000003</v>
          </cell>
          <cell r="U61">
            <v>32.592939999999999</v>
          </cell>
          <cell r="V61">
            <v>32.604190000000003</v>
          </cell>
          <cell r="W61">
            <v>34.871090000000002</v>
          </cell>
          <cell r="X61">
            <v>34.00967</v>
          </cell>
          <cell r="Y61">
            <v>35.357939999999999</v>
          </cell>
          <cell r="Z61">
            <v>34.825159999999997</v>
          </cell>
          <cell r="AA61">
            <v>38.945210000000003</v>
          </cell>
          <cell r="AB61">
            <v>39.51782</v>
          </cell>
          <cell r="AC61">
            <v>38.46913</v>
          </cell>
          <cell r="AD61">
            <v>-1.0486900000000006</v>
          </cell>
        </row>
        <row r="62">
          <cell r="A62" t="str">
            <v>DataSpec</v>
          </cell>
          <cell r="B62" t="str">
            <v>Data</v>
          </cell>
          <cell r="C62" t="str">
            <v>Rating</v>
          </cell>
          <cell r="D62" t="str">
            <v>Rating</v>
          </cell>
          <cell r="E62" t="str">
            <v>Q134KUV_141</v>
          </cell>
          <cell r="F62" t="str">
            <v>NONE</v>
          </cell>
          <cell r="G62">
            <v>14.1</v>
          </cell>
          <cell r="H62" t="str">
            <v xml:space="preserve">      Bekleidung (ohne Pelzbekleidung)</v>
          </cell>
          <cell r="I62" t="str">
            <v>SELF</v>
          </cell>
          <cell r="J62" t="str">
            <v>SELF</v>
          </cell>
          <cell r="K62" t="str">
            <v>OV</v>
          </cell>
          <cell r="L62" t="str">
            <v>NE</v>
          </cell>
          <cell r="M62">
            <v>5</v>
          </cell>
          <cell r="O62" t="str">
            <v>14,1</v>
          </cell>
          <cell r="P62" t="str">
            <v>Bekleidung (ohne Pelzbekleidung)</v>
          </cell>
          <cell r="Q62" t="str">
            <v>-</v>
          </cell>
          <cell r="R62" t="str">
            <v>-</v>
          </cell>
          <cell r="S62">
            <v>40.874389999999998</v>
          </cell>
          <cell r="T62">
            <v>33.034390000000002</v>
          </cell>
          <cell r="U62">
            <v>32.592939999999999</v>
          </cell>
          <cell r="V62">
            <v>32.604190000000003</v>
          </cell>
          <cell r="W62">
            <v>34.871090000000002</v>
          </cell>
          <cell r="X62">
            <v>34.00967</v>
          </cell>
          <cell r="Y62">
            <v>35.357939999999999</v>
          </cell>
          <cell r="Z62">
            <v>34.825159999999997</v>
          </cell>
          <cell r="AA62">
            <v>38.945210000000003</v>
          </cell>
          <cell r="AB62">
            <v>39.51782</v>
          </cell>
          <cell r="AC62">
            <v>38.46913</v>
          </cell>
          <cell r="AD62">
            <v>-1.0486900000000006</v>
          </cell>
        </row>
        <row r="63">
          <cell r="A63" t="str">
            <v>DataSpec</v>
          </cell>
          <cell r="B63" t="str">
            <v>Data</v>
          </cell>
          <cell r="C63" t="str">
            <v>Rating</v>
          </cell>
          <cell r="D63" t="str">
            <v>Rating</v>
          </cell>
          <cell r="E63" t="str">
            <v>Q134KUV_142</v>
          </cell>
          <cell r="F63" t="str">
            <v>NONE</v>
          </cell>
          <cell r="G63">
            <v>14.2</v>
          </cell>
          <cell r="H63" t="str">
            <v xml:space="preserve">      Pelzwaren</v>
          </cell>
          <cell r="I63" t="str">
            <v>SELF</v>
          </cell>
          <cell r="J63" t="str">
            <v>SELF</v>
          </cell>
          <cell r="K63" t="str">
            <v>OV</v>
          </cell>
          <cell r="L63" t="str">
            <v>NE</v>
          </cell>
          <cell r="M63">
            <v>5</v>
          </cell>
          <cell r="O63" t="str">
            <v>14,2</v>
          </cell>
          <cell r="P63" t="str">
            <v>Pelzwaren</v>
          </cell>
          <cell r="Q63" t="str">
            <v>-</v>
          </cell>
          <cell r="R63" t="str">
            <v>-</v>
          </cell>
          <cell r="S63">
            <v>41.722610000000003</v>
          </cell>
          <cell r="T63">
            <v>33.722610000000003</v>
          </cell>
          <cell r="U63">
            <v>32.592939999999999</v>
          </cell>
          <cell r="V63">
            <v>32.604190000000003</v>
          </cell>
          <cell r="W63">
            <v>34.871090000000002</v>
          </cell>
          <cell r="X63">
            <v>34.00967</v>
          </cell>
          <cell r="Y63">
            <v>35.357939999999999</v>
          </cell>
          <cell r="Z63">
            <v>34.825159999999997</v>
          </cell>
          <cell r="AA63">
            <v>38.945210000000003</v>
          </cell>
          <cell r="AB63">
            <v>39.51782</v>
          </cell>
          <cell r="AC63">
            <v>38.46913</v>
          </cell>
          <cell r="AD63">
            <v>-1.0486900000000006</v>
          </cell>
        </row>
        <row r="64">
          <cell r="A64" t="str">
            <v>DataSpec</v>
          </cell>
          <cell r="B64" t="str">
            <v>Data</v>
          </cell>
          <cell r="C64" t="str">
            <v>Rating</v>
          </cell>
          <cell r="D64" t="str">
            <v>Rating</v>
          </cell>
          <cell r="E64" t="str">
            <v>Q134KUV_143</v>
          </cell>
          <cell r="F64" t="str">
            <v>NONE</v>
          </cell>
          <cell r="G64">
            <v>14.3</v>
          </cell>
          <cell r="H64" t="str">
            <v xml:space="preserve">      Wirk- und Strickwaren</v>
          </cell>
          <cell r="I64" t="str">
            <v>SELF</v>
          </cell>
          <cell r="J64" t="str">
            <v>SELF</v>
          </cell>
          <cell r="K64" t="str">
            <v>OV</v>
          </cell>
          <cell r="L64" t="str">
            <v>NE</v>
          </cell>
          <cell r="M64">
            <v>5</v>
          </cell>
          <cell r="O64" t="str">
            <v>14,3</v>
          </cell>
          <cell r="P64" t="str">
            <v>Wirk- und Strickwaren</v>
          </cell>
          <cell r="Q64" t="str">
            <v>-</v>
          </cell>
          <cell r="R64" t="str">
            <v>-</v>
          </cell>
          <cell r="S64">
            <v>41.722610000000003</v>
          </cell>
          <cell r="T64">
            <v>33.722610000000003</v>
          </cell>
          <cell r="U64">
            <v>32.592939999999999</v>
          </cell>
          <cell r="V64">
            <v>32.604190000000003</v>
          </cell>
          <cell r="W64">
            <v>34.871090000000002</v>
          </cell>
          <cell r="X64">
            <v>34.00967</v>
          </cell>
          <cell r="Y64">
            <v>35.357939999999999</v>
          </cell>
          <cell r="Z64">
            <v>34.825159999999997</v>
          </cell>
          <cell r="AA64">
            <v>38.945210000000003</v>
          </cell>
          <cell r="AB64">
            <v>39.51782</v>
          </cell>
          <cell r="AC64">
            <v>38.46913</v>
          </cell>
          <cell r="AD64">
            <v>-1.0486900000000006</v>
          </cell>
        </row>
        <row r="65">
          <cell r="A65" t="str">
            <v>DataSpec</v>
          </cell>
          <cell r="B65" t="str">
            <v>Data</v>
          </cell>
          <cell r="C65" t="str">
            <v>Rating</v>
          </cell>
          <cell r="D65" t="str">
            <v>Rating</v>
          </cell>
          <cell r="E65" t="str">
            <v>Q134KUV_15</v>
          </cell>
          <cell r="F65" t="str">
            <v>NONE</v>
          </cell>
          <cell r="G65">
            <v>15</v>
          </cell>
          <cell r="H65" t="str">
            <v xml:space="preserve">    Leder, Lederwaren und Schuhe</v>
          </cell>
          <cell r="I65" t="str">
            <v>SELF</v>
          </cell>
          <cell r="J65" t="str">
            <v>SELF</v>
          </cell>
          <cell r="K65" t="str">
            <v>OV</v>
          </cell>
          <cell r="L65" t="str">
            <v>NE</v>
          </cell>
          <cell r="M65">
            <v>5</v>
          </cell>
          <cell r="O65">
            <v>15</v>
          </cell>
          <cell r="P65" t="str">
            <v>Leder, Lederwaren und Schuhe</v>
          </cell>
          <cell r="Q65" t="str">
            <v>-</v>
          </cell>
          <cell r="R65" t="str">
            <v>-</v>
          </cell>
          <cell r="S65">
            <v>35.284309999999998</v>
          </cell>
          <cell r="T65">
            <v>32.983350000000002</v>
          </cell>
          <cell r="U65">
            <v>33.96378</v>
          </cell>
          <cell r="V65">
            <v>33.950299999999999</v>
          </cell>
          <cell r="W65">
            <v>41.834229999999998</v>
          </cell>
          <cell r="X65">
            <v>45.833100000000002</v>
          </cell>
          <cell r="Y65">
            <v>46.241990000000001</v>
          </cell>
          <cell r="Z65">
            <v>43.900239999999997</v>
          </cell>
          <cell r="AA65">
            <v>45.551110000000001</v>
          </cell>
          <cell r="AB65">
            <v>42.803269999999998</v>
          </cell>
          <cell r="AC65">
            <v>43.126629999999999</v>
          </cell>
          <cell r="AD65">
            <v>0.32336000000000098</v>
          </cell>
        </row>
        <row r="66">
          <cell r="A66" t="str">
            <v>DataSpec</v>
          </cell>
          <cell r="B66" t="str">
            <v>Data</v>
          </cell>
          <cell r="C66" t="str">
            <v>Rating</v>
          </cell>
          <cell r="D66" t="str">
            <v>Rating</v>
          </cell>
          <cell r="E66" t="str">
            <v>Q134KUV_151</v>
          </cell>
          <cell r="F66" t="str">
            <v>NONE</v>
          </cell>
          <cell r="G66">
            <v>15.1</v>
          </cell>
          <cell r="H66" t="str">
            <v xml:space="preserve">      Leder und Lederwaren (ohne Bekleidung)</v>
          </cell>
          <cell r="I66" t="str">
            <v>SELF</v>
          </cell>
          <cell r="J66" t="str">
            <v>SELF</v>
          </cell>
          <cell r="K66" t="str">
            <v>OV</v>
          </cell>
          <cell r="L66" t="str">
            <v>NE</v>
          </cell>
          <cell r="M66">
            <v>5</v>
          </cell>
          <cell r="O66" t="str">
            <v>15,1</v>
          </cell>
          <cell r="P66" t="str">
            <v>Leder und Lederwaren (ohne Bekleidung)</v>
          </cell>
          <cell r="Q66" t="str">
            <v>-</v>
          </cell>
          <cell r="R66" t="str">
            <v>-</v>
          </cell>
          <cell r="S66">
            <v>36.26979</v>
          </cell>
          <cell r="T66">
            <v>33.797020000000003</v>
          </cell>
          <cell r="U66">
            <v>36.105899999999998</v>
          </cell>
          <cell r="V66">
            <v>36.636369999999999</v>
          </cell>
          <cell r="W66">
            <v>44.636369999999999</v>
          </cell>
          <cell r="X66">
            <v>50.724449999999997</v>
          </cell>
          <cell r="Y66">
            <v>46.322240000000001</v>
          </cell>
          <cell r="Z66">
            <v>45.817369999999997</v>
          </cell>
          <cell r="AA66">
            <v>43.367899999999999</v>
          </cell>
          <cell r="AB66">
            <v>36.129249999999999</v>
          </cell>
          <cell r="AC66">
            <v>38.64611</v>
          </cell>
          <cell r="AD66">
            <v>2.5168600000000012</v>
          </cell>
        </row>
        <row r="67">
          <cell r="A67" t="str">
            <v>DataSpec</v>
          </cell>
          <cell r="B67" t="str">
            <v>Data</v>
          </cell>
          <cell r="C67" t="str">
            <v>Rating</v>
          </cell>
          <cell r="D67" t="str">
            <v>Rating</v>
          </cell>
          <cell r="E67" t="str">
            <v>Q134KUV_152</v>
          </cell>
          <cell r="F67" t="str">
            <v>NONE</v>
          </cell>
          <cell r="G67">
            <v>15.2</v>
          </cell>
          <cell r="H67" t="str">
            <v xml:space="preserve">      Schuhe</v>
          </cell>
          <cell r="I67" t="str">
            <v>SELF</v>
          </cell>
          <cell r="J67" t="str">
            <v>SELF</v>
          </cell>
          <cell r="K67" t="str">
            <v>OV</v>
          </cell>
          <cell r="L67" t="str">
            <v>NE</v>
          </cell>
          <cell r="M67">
            <v>5</v>
          </cell>
          <cell r="O67" t="str">
            <v>15,2</v>
          </cell>
          <cell r="P67" t="str">
            <v>Schuhe</v>
          </cell>
          <cell r="Q67" t="str">
            <v>-</v>
          </cell>
          <cell r="R67" t="str">
            <v>-</v>
          </cell>
          <cell r="S67">
            <v>33.687730000000002</v>
          </cell>
          <cell r="T67">
            <v>31.664259999999999</v>
          </cell>
          <cell r="U67">
            <v>30.491060000000001</v>
          </cell>
          <cell r="V67">
            <v>29.595770000000002</v>
          </cell>
          <cell r="W67">
            <v>37.595770000000002</v>
          </cell>
          <cell r="X67">
            <v>38.430799999999998</v>
          </cell>
          <cell r="Y67">
            <v>46.117809999999999</v>
          </cell>
          <cell r="Z67">
            <v>40.933540000000001</v>
          </cell>
          <cell r="AA67">
            <v>48.933540000000001</v>
          </cell>
          <cell r="AB67">
            <v>53.12715</v>
          </cell>
          <cell r="AC67">
            <v>50.361579999999996</v>
          </cell>
          <cell r="AD67">
            <v>-2.7655700000000039</v>
          </cell>
        </row>
        <row r="68">
          <cell r="A68" t="str">
            <v>DataSpec</v>
          </cell>
          <cell r="B68" t="str">
            <v>Data</v>
          </cell>
          <cell r="C68" t="str">
            <v>Rating</v>
          </cell>
          <cell r="D68" t="str">
            <v>Rating</v>
          </cell>
          <cell r="E68" t="str">
            <v>Q134KUV_16</v>
          </cell>
          <cell r="F68" t="str">
            <v>NONE</v>
          </cell>
          <cell r="G68">
            <v>16</v>
          </cell>
          <cell r="H68" t="str">
            <v xml:space="preserve">    Holz-, Flecht-, Korb- und Korkwaren</v>
          </cell>
          <cell r="I68" t="str">
            <v>SELF</v>
          </cell>
          <cell r="J68" t="str">
            <v>SELF</v>
          </cell>
          <cell r="K68" t="str">
            <v>OV</v>
          </cell>
          <cell r="L68" t="str">
            <v>NE</v>
          </cell>
          <cell r="M68">
            <v>5</v>
          </cell>
          <cell r="O68">
            <v>16</v>
          </cell>
          <cell r="P68" t="str">
            <v>Holz-, Flecht-, Korb- und Korkwaren</v>
          </cell>
          <cell r="Q68" t="str">
            <v>-</v>
          </cell>
          <cell r="R68" t="str">
            <v>-</v>
          </cell>
          <cell r="S68">
            <v>41.437469999999998</v>
          </cell>
          <cell r="T68">
            <v>41.527560000000001</v>
          </cell>
          <cell r="U68">
            <v>44.050199999999997</v>
          </cell>
          <cell r="V68">
            <v>44.882170000000002</v>
          </cell>
          <cell r="W68">
            <v>45.360489999999999</v>
          </cell>
          <cell r="X68">
            <v>45.65963</v>
          </cell>
          <cell r="Y68">
            <v>48.554600000000001</v>
          </cell>
          <cell r="Z68">
            <v>43.318019999999997</v>
          </cell>
          <cell r="AA68">
            <v>51.312089999999998</v>
          </cell>
          <cell r="AB68">
            <v>45.502299999999998</v>
          </cell>
          <cell r="AC68">
            <v>46.4664</v>
          </cell>
          <cell r="AD68">
            <v>0.96410000000000196</v>
          </cell>
        </row>
        <row r="69">
          <cell r="A69" t="str">
            <v>DataSpec</v>
          </cell>
          <cell r="B69" t="str">
            <v>Data</v>
          </cell>
          <cell r="C69" t="str">
            <v>Rating</v>
          </cell>
          <cell r="D69" t="str">
            <v>Rating</v>
          </cell>
          <cell r="E69" t="str">
            <v>Q134KUV_161</v>
          </cell>
          <cell r="F69" t="str">
            <v>NONE</v>
          </cell>
          <cell r="G69">
            <v>16.100000000000001</v>
          </cell>
          <cell r="H69" t="str">
            <v xml:space="preserve">      Säge-, Hobel- und Holzimprägnierwerke</v>
          </cell>
          <cell r="I69" t="str">
            <v>SELF</v>
          </cell>
          <cell r="J69" t="str">
            <v>SELF</v>
          </cell>
          <cell r="K69" t="str">
            <v>OV</v>
          </cell>
          <cell r="L69" t="str">
            <v>NE</v>
          </cell>
          <cell r="M69">
            <v>5</v>
          </cell>
          <cell r="O69" t="str">
            <v>16,1</v>
          </cell>
          <cell r="P69" t="str">
            <v>Säge-, Hobel- und Holzimprägnierwerke</v>
          </cell>
          <cell r="Q69" t="str">
            <v>-</v>
          </cell>
          <cell r="R69" t="str">
            <v>-</v>
          </cell>
          <cell r="S69">
            <v>41.200409999999998</v>
          </cell>
          <cell r="T69">
            <v>42.85398</v>
          </cell>
          <cell r="U69">
            <v>39.576720000000002</v>
          </cell>
          <cell r="V69">
            <v>39.91713</v>
          </cell>
          <cell r="W69">
            <v>46.382289999999998</v>
          </cell>
          <cell r="X69">
            <v>49.802520000000001</v>
          </cell>
          <cell r="Y69">
            <v>52.077719999999999</v>
          </cell>
          <cell r="Z69">
            <v>54.281089999999999</v>
          </cell>
          <cell r="AA69">
            <v>62.281089999999999</v>
          </cell>
          <cell r="AB69">
            <v>59.396279999999997</v>
          </cell>
          <cell r="AC69">
            <v>60.681930000000001</v>
          </cell>
          <cell r="AD69">
            <v>1.285650000000004</v>
          </cell>
        </row>
        <row r="70">
          <cell r="A70" t="str">
            <v>DataSpec</v>
          </cell>
          <cell r="B70" t="str">
            <v>Data</v>
          </cell>
          <cell r="C70" t="str">
            <v>Rating</v>
          </cell>
          <cell r="D70" t="str">
            <v>Rating</v>
          </cell>
          <cell r="E70" t="str">
            <v>Q134KUV_162</v>
          </cell>
          <cell r="F70" t="str">
            <v>NONE</v>
          </cell>
          <cell r="G70">
            <v>16.2</v>
          </cell>
          <cell r="H70" t="str">
            <v xml:space="preserve">      Sonstige Holz-, und Korbwaren</v>
          </cell>
          <cell r="I70" t="str">
            <v>SELF</v>
          </cell>
          <cell r="J70" t="str">
            <v>SELF</v>
          </cell>
          <cell r="K70" t="str">
            <v>OV</v>
          </cell>
          <cell r="L70" t="str">
            <v>NE</v>
          </cell>
          <cell r="M70">
            <v>5</v>
          </cell>
          <cell r="O70" t="str">
            <v>16,2</v>
          </cell>
          <cell r="P70" t="str">
            <v>Sonstige Holz-, und Korbwaren</v>
          </cell>
          <cell r="Q70" t="str">
            <v>-</v>
          </cell>
          <cell r="R70" t="str">
            <v>-</v>
          </cell>
          <cell r="S70">
            <v>41.504689999999997</v>
          </cell>
          <cell r="T70">
            <v>41.151449999999997</v>
          </cell>
          <cell r="U70">
            <v>45.318300000000001</v>
          </cell>
          <cell r="V70">
            <v>46.289619999999999</v>
          </cell>
          <cell r="W70">
            <v>45.081539999999997</v>
          </cell>
          <cell r="X70">
            <v>44.528919999999999</v>
          </cell>
          <cell r="Y70">
            <v>47.599710000000002</v>
          </cell>
          <cell r="Z70">
            <v>40.346620000000001</v>
          </cell>
          <cell r="AA70">
            <v>48.346620000000001</v>
          </cell>
          <cell r="AB70">
            <v>41.746459999999999</v>
          </cell>
          <cell r="AC70">
            <v>42.71772</v>
          </cell>
          <cell r="AD70">
            <v>0.9712600000000009</v>
          </cell>
        </row>
        <row r="71">
          <cell r="A71" t="str">
            <v>DataSpec</v>
          </cell>
          <cell r="B71" t="str">
            <v>Data</v>
          </cell>
          <cell r="C71" t="str">
            <v>Rating</v>
          </cell>
          <cell r="D71" t="str">
            <v>Rating</v>
          </cell>
          <cell r="E71" t="str">
            <v>Q134KUV_1621</v>
          </cell>
          <cell r="F71" t="str">
            <v>NONE</v>
          </cell>
          <cell r="G71">
            <v>16.21</v>
          </cell>
          <cell r="H71" t="str">
            <v xml:space="preserve">        Furnier- und Holzplatten</v>
          </cell>
          <cell r="I71" t="str">
            <v>SELF</v>
          </cell>
          <cell r="J71" t="str">
            <v>SELF</v>
          </cell>
          <cell r="K71" t="str">
            <v>OV</v>
          </cell>
          <cell r="L71" t="str">
            <v>NE</v>
          </cell>
          <cell r="M71">
            <v>5</v>
          </cell>
          <cell r="O71" t="str">
            <v>16,21</v>
          </cell>
          <cell r="P71" t="str">
            <v>Furnier- und Holzplatten</v>
          </cell>
          <cell r="Q71" t="str">
            <v>-</v>
          </cell>
          <cell r="R71" t="str">
            <v>-</v>
          </cell>
          <cell r="S71">
            <v>37.938299999999998</v>
          </cell>
          <cell r="T71">
            <v>45.938299999999998</v>
          </cell>
          <cell r="U71">
            <v>47.97345</v>
          </cell>
          <cell r="V71">
            <v>48.274949999999997</v>
          </cell>
          <cell r="W71">
            <v>48.180990000000001</v>
          </cell>
          <cell r="X71">
            <v>44.504019999999997</v>
          </cell>
          <cell r="Y71">
            <v>48.226819999999996</v>
          </cell>
          <cell r="Z71">
            <v>44.16572</v>
          </cell>
          <cell r="AA71">
            <v>52.16572</v>
          </cell>
          <cell r="AB71">
            <v>44.16572</v>
          </cell>
          <cell r="AC71">
            <v>44.644930000000002</v>
          </cell>
          <cell r="AD71">
            <v>0.47921000000000191</v>
          </cell>
        </row>
        <row r="72">
          <cell r="A72" t="str">
            <v>DataSpec</v>
          </cell>
          <cell r="B72" t="str">
            <v>Data</v>
          </cell>
          <cell r="C72" t="str">
            <v>Rating</v>
          </cell>
          <cell r="D72" t="str">
            <v>Rating</v>
          </cell>
          <cell r="E72" t="str">
            <v>Q134KUV_1622</v>
          </cell>
          <cell r="F72" t="str">
            <v>NONE</v>
          </cell>
          <cell r="G72">
            <v>16.22</v>
          </cell>
          <cell r="H72" t="str">
            <v xml:space="preserve">        Parketttafeln</v>
          </cell>
          <cell r="I72" t="str">
            <v>SELF</v>
          </cell>
          <cell r="J72" t="str">
            <v>SELF</v>
          </cell>
          <cell r="K72" t="str">
            <v>OV</v>
          </cell>
          <cell r="L72" t="str">
            <v>NE</v>
          </cell>
          <cell r="M72">
            <v>5</v>
          </cell>
          <cell r="O72" t="str">
            <v>16,22</v>
          </cell>
          <cell r="P72" t="str">
            <v>Parketttafeln</v>
          </cell>
          <cell r="Q72" t="str">
            <v>-</v>
          </cell>
          <cell r="R72" t="str">
            <v>-</v>
          </cell>
          <cell r="S72">
            <v>46.851640000000003</v>
          </cell>
          <cell r="T72">
            <v>50.454000000000001</v>
          </cell>
          <cell r="U72">
            <v>48.36065</v>
          </cell>
          <cell r="V72">
            <v>47.272120000000001</v>
          </cell>
          <cell r="W72">
            <v>39.272120000000001</v>
          </cell>
          <cell r="X72">
            <v>33.591209999999997</v>
          </cell>
          <cell r="Y72">
            <v>25.59121</v>
          </cell>
          <cell r="Z72">
            <v>29.901679999999999</v>
          </cell>
          <cell r="AA72">
            <v>37.901679999999999</v>
          </cell>
          <cell r="AB72">
            <v>34.449719999999999</v>
          </cell>
          <cell r="AC72">
            <v>42.449719999999999</v>
          </cell>
          <cell r="AD72">
            <v>8</v>
          </cell>
        </row>
        <row r="73">
          <cell r="A73" t="str">
            <v>DataSpec</v>
          </cell>
          <cell r="B73" t="str">
            <v>Data</v>
          </cell>
          <cell r="C73" t="str">
            <v>Rating</v>
          </cell>
          <cell r="D73" t="str">
            <v>Rating</v>
          </cell>
          <cell r="E73" t="str">
            <v>Q134KUV_1623</v>
          </cell>
          <cell r="F73" t="str">
            <v>NONE</v>
          </cell>
          <cell r="G73">
            <v>16.23</v>
          </cell>
          <cell r="H73" t="str">
            <v xml:space="preserve">        Fertigbauteile und Ausbauelemente</v>
          </cell>
          <cell r="I73" t="str">
            <v>SELF</v>
          </cell>
          <cell r="J73" t="str">
            <v>SELF</v>
          </cell>
          <cell r="K73" t="str">
            <v>OV</v>
          </cell>
          <cell r="L73" t="str">
            <v>NE</v>
          </cell>
          <cell r="M73">
            <v>5</v>
          </cell>
          <cell r="O73" t="str">
            <v>16,23</v>
          </cell>
          <cell r="P73" t="str">
            <v>Fertigbauteile und Ausbauelemente</v>
          </cell>
          <cell r="Q73" t="str">
            <v>-</v>
          </cell>
          <cell r="R73" t="str">
            <v>-</v>
          </cell>
          <cell r="S73">
            <v>37.241700000000002</v>
          </cell>
          <cell r="T73">
            <v>42.253230000000002</v>
          </cell>
          <cell r="U73">
            <v>42.089149999999997</v>
          </cell>
          <cell r="V73">
            <v>43.6096</v>
          </cell>
          <cell r="W73">
            <v>42.520069999999997</v>
          </cell>
          <cell r="X73">
            <v>41.941009999999999</v>
          </cell>
          <cell r="Y73">
            <v>45.861049999999999</v>
          </cell>
          <cell r="Z73">
            <v>37.861049999999999</v>
          </cell>
          <cell r="AA73">
            <v>41.27272</v>
          </cell>
          <cell r="AB73">
            <v>37.160519999999998</v>
          </cell>
          <cell r="AC73">
            <v>38.285539999999997</v>
          </cell>
          <cell r="AD73">
            <v>1.1250199999999992</v>
          </cell>
        </row>
        <row r="74">
          <cell r="A74" t="str">
            <v>DataSpec</v>
          </cell>
          <cell r="B74" t="str">
            <v>Data</v>
          </cell>
          <cell r="C74" t="str">
            <v>Rating</v>
          </cell>
          <cell r="D74" t="str">
            <v>Rating</v>
          </cell>
          <cell r="E74" t="str">
            <v>Q134KUV_1624</v>
          </cell>
          <cell r="F74" t="str">
            <v>NONE</v>
          </cell>
          <cell r="G74">
            <v>16.239999999999998</v>
          </cell>
          <cell r="H74" t="str">
            <v xml:space="preserve">        Verpackungsmittel aus Holz</v>
          </cell>
          <cell r="I74" t="str">
            <v>SELF</v>
          </cell>
          <cell r="J74" t="str">
            <v>SELF</v>
          </cell>
          <cell r="K74" t="str">
            <v>OV</v>
          </cell>
          <cell r="L74" t="str">
            <v>NE</v>
          </cell>
          <cell r="M74">
            <v>5</v>
          </cell>
          <cell r="O74" t="str">
            <v>16,24</v>
          </cell>
          <cell r="P74" t="str">
            <v>Verpackungsmittel aus Holz</v>
          </cell>
          <cell r="Q74" t="str">
            <v>-</v>
          </cell>
          <cell r="R74" t="str">
            <v>-</v>
          </cell>
          <cell r="S74">
            <v>46.281880000000001</v>
          </cell>
          <cell r="T74">
            <v>40.841279999999998</v>
          </cell>
          <cell r="U74">
            <v>39.253900000000002</v>
          </cell>
          <cell r="V74">
            <v>39.987459999999999</v>
          </cell>
          <cell r="W74">
            <v>42.576610000000002</v>
          </cell>
          <cell r="X74">
            <v>46.675719999999998</v>
          </cell>
          <cell r="Y74">
            <v>48.228409999999997</v>
          </cell>
          <cell r="Z74">
            <v>40.228409999999997</v>
          </cell>
          <cell r="AA74">
            <v>45.122140000000002</v>
          </cell>
          <cell r="AB74">
            <v>37.669069999999998</v>
          </cell>
          <cell r="AC74">
            <v>40.281579999999998</v>
          </cell>
          <cell r="AD74">
            <v>2.6125100000000003</v>
          </cell>
        </row>
        <row r="75">
          <cell r="A75" t="str">
            <v>DataSpec</v>
          </cell>
          <cell r="B75" t="str">
            <v>Data</v>
          </cell>
          <cell r="C75" t="str">
            <v>Rating</v>
          </cell>
          <cell r="D75" t="str">
            <v>Rating</v>
          </cell>
          <cell r="E75" t="str">
            <v>Q134KUV_1629</v>
          </cell>
          <cell r="F75" t="str">
            <v>NONE</v>
          </cell>
          <cell r="G75">
            <v>16.29</v>
          </cell>
          <cell r="H75" t="str">
            <v xml:space="preserve">        Gebrauchswaren aus Holz (o. Möbel)</v>
          </cell>
          <cell r="I75" t="str">
            <v>SELF</v>
          </cell>
          <cell r="J75" t="str">
            <v>SELF</v>
          </cell>
          <cell r="K75" t="str">
            <v>OV</v>
          </cell>
          <cell r="L75" t="str">
            <v>NE</v>
          </cell>
          <cell r="M75">
            <v>5</v>
          </cell>
          <cell r="O75" t="str">
            <v>16,29</v>
          </cell>
          <cell r="P75" t="str">
            <v>Gebrauchswaren aus Holz (o. Möbel)</v>
          </cell>
          <cell r="Q75" t="str">
            <v>-</v>
          </cell>
          <cell r="R75" t="str">
            <v>-</v>
          </cell>
          <cell r="S75">
            <v>54.303699999999999</v>
          </cell>
          <cell r="T75">
            <v>36.828629999999997</v>
          </cell>
          <cell r="U75">
            <v>44.828629999999997</v>
          </cell>
          <cell r="V75">
            <v>45.823430000000002</v>
          </cell>
          <cell r="W75">
            <v>47.413409999999999</v>
          </cell>
          <cell r="X75">
            <v>49.922199999999997</v>
          </cell>
          <cell r="Y75">
            <v>52.122340000000001</v>
          </cell>
          <cell r="Z75">
            <v>53.221319999999999</v>
          </cell>
          <cell r="AA75">
            <v>61.221319999999999</v>
          </cell>
          <cell r="AB75">
            <v>63.453870000000002</v>
          </cell>
          <cell r="AC75">
            <v>57.811439999999997</v>
          </cell>
          <cell r="AD75">
            <v>-5.6424300000000045</v>
          </cell>
        </row>
        <row r="76">
          <cell r="A76" t="str">
            <v>DataSpec</v>
          </cell>
          <cell r="B76" t="str">
            <v>Data</v>
          </cell>
          <cell r="C76" t="str">
            <v>Rating</v>
          </cell>
          <cell r="D76" t="str">
            <v>Rating</v>
          </cell>
          <cell r="E76" t="str">
            <v>Q134KUV_17</v>
          </cell>
          <cell r="F76" t="str">
            <v>NONE</v>
          </cell>
          <cell r="G76">
            <v>17</v>
          </cell>
          <cell r="H76" t="str">
            <v xml:space="preserve">    Papiergewerbe</v>
          </cell>
          <cell r="I76" t="str">
            <v>SELF</v>
          </cell>
          <cell r="J76" t="str">
            <v>SELF</v>
          </cell>
          <cell r="K76" t="str">
            <v>OV</v>
          </cell>
          <cell r="L76" t="str">
            <v>NE</v>
          </cell>
          <cell r="M76">
            <v>5</v>
          </cell>
          <cell r="O76">
            <v>17</v>
          </cell>
          <cell r="P76" t="str">
            <v>Papiergewerbe</v>
          </cell>
          <cell r="Q76" t="str">
            <v>-</v>
          </cell>
          <cell r="R76" t="str">
            <v>-</v>
          </cell>
          <cell r="S76">
            <v>37.193919999999999</v>
          </cell>
          <cell r="T76">
            <v>37.497630000000001</v>
          </cell>
          <cell r="U76">
            <v>37.186680000000003</v>
          </cell>
          <cell r="V76">
            <v>35.727110000000003</v>
          </cell>
          <cell r="W76">
            <v>42.734839999999998</v>
          </cell>
          <cell r="X76">
            <v>41.488379999999999</v>
          </cell>
          <cell r="Y76">
            <v>43.559249999999999</v>
          </cell>
          <cell r="Z76">
            <v>37.450899999999997</v>
          </cell>
          <cell r="AA76">
            <v>44.983199999999997</v>
          </cell>
          <cell r="AB76">
            <v>36.98462</v>
          </cell>
          <cell r="AC76">
            <v>39.408949999999997</v>
          </cell>
          <cell r="AD76">
            <v>2.4243299999999977</v>
          </cell>
        </row>
        <row r="77">
          <cell r="A77" t="str">
            <v>DataSpec</v>
          </cell>
          <cell r="B77" t="str">
            <v>Data</v>
          </cell>
          <cell r="C77" t="str">
            <v>Rating</v>
          </cell>
          <cell r="D77" t="str">
            <v>Rating</v>
          </cell>
          <cell r="E77" t="str">
            <v>Q134KUV_171</v>
          </cell>
          <cell r="F77" t="str">
            <v>NONE</v>
          </cell>
          <cell r="G77">
            <v>17.100000000000001</v>
          </cell>
          <cell r="H77" t="str">
            <v xml:space="preserve">      Zellstoff, Papier und Pappe</v>
          </cell>
          <cell r="I77" t="str">
            <v>SELF</v>
          </cell>
          <cell r="J77" t="str">
            <v>SELF</v>
          </cell>
          <cell r="K77" t="str">
            <v>OV</v>
          </cell>
          <cell r="L77" t="str">
            <v>NE</v>
          </cell>
          <cell r="M77">
            <v>5</v>
          </cell>
          <cell r="O77" t="str">
            <v>17,1</v>
          </cell>
          <cell r="P77" t="str">
            <v>Zellstoff, Papier und Pappe</v>
          </cell>
          <cell r="Q77" t="str">
            <v>-</v>
          </cell>
          <cell r="R77" t="str">
            <v>-</v>
          </cell>
          <cell r="S77">
            <v>32.134799999999998</v>
          </cell>
          <cell r="T77">
            <v>40.134799999999998</v>
          </cell>
          <cell r="U77">
            <v>40.864429999999999</v>
          </cell>
          <cell r="V77">
            <v>39.923769999999998</v>
          </cell>
          <cell r="W77">
            <v>43.927660000000003</v>
          </cell>
          <cell r="X77">
            <v>47.465820000000001</v>
          </cell>
          <cell r="Y77">
            <v>46.284059999999997</v>
          </cell>
          <cell r="Z77">
            <v>42.338810000000002</v>
          </cell>
          <cell r="AA77">
            <v>48.40314</v>
          </cell>
          <cell r="AB77">
            <v>40.40314</v>
          </cell>
          <cell r="AC77">
            <v>43.309199999999997</v>
          </cell>
          <cell r="AD77">
            <v>2.9060599999999965</v>
          </cell>
        </row>
        <row r="78">
          <cell r="A78" t="str">
            <v>DataSpec</v>
          </cell>
          <cell r="B78" t="str">
            <v>Data</v>
          </cell>
          <cell r="C78" t="str">
            <v>Rating</v>
          </cell>
          <cell r="D78" t="str">
            <v>Rating</v>
          </cell>
          <cell r="E78" t="str">
            <v>Q134KUV_1711</v>
          </cell>
          <cell r="F78" t="str">
            <v>NONE</v>
          </cell>
          <cell r="G78">
            <v>17.11</v>
          </cell>
          <cell r="H78" t="str">
            <v xml:space="preserve">        Holz- und Zellstoff</v>
          </cell>
          <cell r="I78" t="str">
            <v>SELF</v>
          </cell>
          <cell r="J78" t="str">
            <v>SELF</v>
          </cell>
          <cell r="K78" t="str">
            <v>OV</v>
          </cell>
          <cell r="L78" t="str">
            <v>NE</v>
          </cell>
          <cell r="M78">
            <v>5</v>
          </cell>
          <cell r="O78" t="str">
            <v>17,11</v>
          </cell>
          <cell r="P78" t="str">
            <v>Holz- und Zellstoff</v>
          </cell>
          <cell r="Q78" t="str">
            <v>-</v>
          </cell>
          <cell r="R78" t="str">
            <v>-</v>
          </cell>
          <cell r="S78">
            <v>28.928370000000001</v>
          </cell>
          <cell r="T78">
            <v>33.995939999999997</v>
          </cell>
          <cell r="U78">
            <v>30.357320000000001</v>
          </cell>
          <cell r="V78">
            <v>30.154409999999999</v>
          </cell>
          <cell r="W78">
            <v>38.154409999999999</v>
          </cell>
          <cell r="X78">
            <v>46.154409999999999</v>
          </cell>
          <cell r="Y78">
            <v>46.411279999999998</v>
          </cell>
          <cell r="Z78">
            <v>38.567369999999997</v>
          </cell>
          <cell r="AA78">
            <v>43.599379999999996</v>
          </cell>
          <cell r="AB78">
            <v>35.599379999999996</v>
          </cell>
          <cell r="AC78">
            <v>40.630740000000003</v>
          </cell>
          <cell r="AD78">
            <v>5.0313600000000065</v>
          </cell>
        </row>
        <row r="79">
          <cell r="A79" t="str">
            <v>DataSpec</v>
          </cell>
          <cell r="B79" t="str">
            <v>Data</v>
          </cell>
          <cell r="C79" t="str">
            <v>Rating</v>
          </cell>
          <cell r="D79" t="str">
            <v>Rating</v>
          </cell>
          <cell r="E79" t="str">
            <v>Q134KUV_1712</v>
          </cell>
          <cell r="F79" t="str">
            <v>NONE</v>
          </cell>
          <cell r="G79">
            <v>17.12</v>
          </cell>
          <cell r="H79" t="str">
            <v xml:space="preserve">        Papier, Karton und Pappe</v>
          </cell>
          <cell r="I79" t="str">
            <v>SELF</v>
          </cell>
          <cell r="J79" t="str">
            <v>SELF</v>
          </cell>
          <cell r="K79" t="str">
            <v>OV</v>
          </cell>
          <cell r="L79" t="str">
            <v>NE</v>
          </cell>
          <cell r="M79">
            <v>5</v>
          </cell>
          <cell r="O79" t="str">
            <v>17,12</v>
          </cell>
          <cell r="P79" t="str">
            <v>Papier, Karton und Pappe</v>
          </cell>
          <cell r="Q79" t="str">
            <v>-</v>
          </cell>
          <cell r="R79" t="str">
            <v>-</v>
          </cell>
          <cell r="S79">
            <v>32.306489999999997</v>
          </cell>
          <cell r="T79">
            <v>41.03886</v>
          </cell>
          <cell r="U79">
            <v>41.449750000000002</v>
          </cell>
          <cell r="V79">
            <v>40.454459999999997</v>
          </cell>
          <cell r="W79">
            <v>43.989330000000002</v>
          </cell>
          <cell r="X79">
            <v>47.273319999999998</v>
          </cell>
          <cell r="Y79">
            <v>46.217109999999998</v>
          </cell>
          <cell r="Z79">
            <v>42.22748</v>
          </cell>
          <cell r="AA79">
            <v>48.540610000000001</v>
          </cell>
          <cell r="AB79">
            <v>40.540610000000001</v>
          </cell>
          <cell r="AC79">
            <v>43.702579999999998</v>
          </cell>
          <cell r="AD79">
            <v>3.1619699999999966</v>
          </cell>
        </row>
        <row r="80">
          <cell r="A80" t="str">
            <v>DataSpec</v>
          </cell>
          <cell r="B80" t="str">
            <v>Data</v>
          </cell>
          <cell r="C80" t="str">
            <v>Rating</v>
          </cell>
          <cell r="D80" t="str">
            <v>Rating</v>
          </cell>
          <cell r="E80" t="str">
            <v>Q134KUV_172</v>
          </cell>
          <cell r="F80" t="str">
            <v>NONE</v>
          </cell>
          <cell r="G80">
            <v>17.2</v>
          </cell>
          <cell r="H80" t="str">
            <v xml:space="preserve">      Waren aus Papier, Karton und Pappe</v>
          </cell>
          <cell r="I80" t="str">
            <v>SELF</v>
          </cell>
          <cell r="J80" t="str">
            <v>SELF</v>
          </cell>
          <cell r="K80" t="str">
            <v>OV</v>
          </cell>
          <cell r="L80" t="str">
            <v>NE</v>
          </cell>
          <cell r="M80">
            <v>5</v>
          </cell>
          <cell r="O80" t="str">
            <v>17,2</v>
          </cell>
          <cell r="P80" t="str">
            <v>Waren aus Papier, Karton und Pappe</v>
          </cell>
          <cell r="Q80" t="str">
            <v>-</v>
          </cell>
          <cell r="R80" t="str">
            <v>-</v>
          </cell>
          <cell r="S80">
            <v>38.86777</v>
          </cell>
          <cell r="T80">
            <v>36.62612</v>
          </cell>
          <cell r="U80">
            <v>35.971299999999999</v>
          </cell>
          <cell r="V80">
            <v>34.340249999999997</v>
          </cell>
          <cell r="W80">
            <v>42.340249999999997</v>
          </cell>
          <cell r="X80">
            <v>39.511040000000001</v>
          </cell>
          <cell r="Y80">
            <v>42.694459999999999</v>
          </cell>
          <cell r="Z80">
            <v>35.899590000000003</v>
          </cell>
          <cell r="AA80">
            <v>43.899590000000003</v>
          </cell>
          <cell r="AB80">
            <v>35.899590000000003</v>
          </cell>
          <cell r="AC80">
            <v>38.22007</v>
          </cell>
          <cell r="AD80">
            <v>2.3204799999999963</v>
          </cell>
        </row>
        <row r="81">
          <cell r="A81" t="str">
            <v>DataSpec</v>
          </cell>
          <cell r="B81" t="str">
            <v>Data</v>
          </cell>
          <cell r="C81" t="str">
            <v>Rating</v>
          </cell>
          <cell r="D81" t="str">
            <v>Rating</v>
          </cell>
          <cell r="E81" t="str">
            <v>Q134KUV_1721</v>
          </cell>
          <cell r="F81" t="str">
            <v>NONE</v>
          </cell>
          <cell r="G81">
            <v>17.21</v>
          </cell>
          <cell r="H81" t="str">
            <v xml:space="preserve">        Wellpappe, Verpackungsmittel aus Pappe</v>
          </cell>
          <cell r="I81" t="str">
            <v>SELF</v>
          </cell>
          <cell r="J81" t="str">
            <v>SELF</v>
          </cell>
          <cell r="K81" t="str">
            <v>OV</v>
          </cell>
          <cell r="L81" t="str">
            <v>NE</v>
          </cell>
          <cell r="M81">
            <v>5</v>
          </cell>
          <cell r="O81" t="str">
            <v>17,21</v>
          </cell>
          <cell r="P81" t="str">
            <v>Wellpappe, Verpackungsmittel aus Pappe</v>
          </cell>
          <cell r="Q81" t="str">
            <v>-</v>
          </cell>
          <cell r="R81" t="str">
            <v>-</v>
          </cell>
          <cell r="S81">
            <v>36.368969999999997</v>
          </cell>
          <cell r="T81">
            <v>33.774349999999998</v>
          </cell>
          <cell r="U81">
            <v>31.667649999999998</v>
          </cell>
          <cell r="V81">
            <v>29.996230000000001</v>
          </cell>
          <cell r="W81">
            <v>37.996229999999997</v>
          </cell>
          <cell r="X81">
            <v>37.544919999999998</v>
          </cell>
          <cell r="Y81">
            <v>40.747669999999999</v>
          </cell>
          <cell r="Z81">
            <v>34.066369999999999</v>
          </cell>
          <cell r="AA81">
            <v>42.066369999999999</v>
          </cell>
          <cell r="AB81">
            <v>34.066369999999999</v>
          </cell>
          <cell r="AC81">
            <v>39.144829999999999</v>
          </cell>
          <cell r="AD81">
            <v>5.0784599999999998</v>
          </cell>
        </row>
        <row r="82">
          <cell r="A82" t="str">
            <v>DataSpec</v>
          </cell>
          <cell r="B82" t="str">
            <v>Data</v>
          </cell>
          <cell r="C82" t="str">
            <v>Rating</v>
          </cell>
          <cell r="D82" t="str">
            <v>Rating</v>
          </cell>
          <cell r="E82" t="str">
            <v>Q134KUV_1722</v>
          </cell>
          <cell r="F82" t="str">
            <v>NONE</v>
          </cell>
          <cell r="G82">
            <v>17.22</v>
          </cell>
          <cell r="H82" t="str">
            <v xml:space="preserve">        Haushalts-, Hygiene-, Toilettenartikel</v>
          </cell>
          <cell r="I82" t="str">
            <v>SELF</v>
          </cell>
          <cell r="J82" t="str">
            <v>SELF</v>
          </cell>
          <cell r="K82" t="str">
            <v>OV</v>
          </cell>
          <cell r="L82" t="str">
            <v>NE</v>
          </cell>
          <cell r="M82">
            <v>5</v>
          </cell>
          <cell r="O82" t="str">
            <v>17,22</v>
          </cell>
          <cell r="P82" t="str">
            <v>Haushalts-, Hygiene-, Toilettenartikel</v>
          </cell>
          <cell r="Q82" t="str">
            <v>-</v>
          </cell>
          <cell r="R82" t="str">
            <v>-</v>
          </cell>
          <cell r="S82">
            <v>39.5304</v>
          </cell>
          <cell r="T82">
            <v>41.728589999999997</v>
          </cell>
          <cell r="U82">
            <v>38.75018</v>
          </cell>
          <cell r="V82">
            <v>37.021410000000003</v>
          </cell>
          <cell r="W82">
            <v>45.021410000000003</v>
          </cell>
          <cell r="X82">
            <v>39.413460000000001</v>
          </cell>
          <cell r="Y82">
            <v>44.709539999999997</v>
          </cell>
          <cell r="Z82">
            <v>38.284109999999998</v>
          </cell>
          <cell r="AA82">
            <v>45.362079999999999</v>
          </cell>
          <cell r="AB82">
            <v>37.362079999999999</v>
          </cell>
          <cell r="AC82">
            <v>35.021810000000002</v>
          </cell>
          <cell r="AD82">
            <v>-2.3402699999999967</v>
          </cell>
        </row>
        <row r="83">
          <cell r="A83" t="str">
            <v>DataSpec</v>
          </cell>
          <cell r="B83" t="str">
            <v>Data</v>
          </cell>
          <cell r="C83" t="str">
            <v>Rating</v>
          </cell>
          <cell r="D83" t="str">
            <v>Rating</v>
          </cell>
          <cell r="E83" t="str">
            <v>Q134KUV_1723</v>
          </cell>
          <cell r="F83" t="str">
            <v>NONE</v>
          </cell>
          <cell r="G83">
            <v>17.23</v>
          </cell>
          <cell r="H83" t="str">
            <v xml:space="preserve">        Schreibwaren und Bürobedarf aus Papier</v>
          </cell>
          <cell r="I83" t="str">
            <v>SELF</v>
          </cell>
          <cell r="J83" t="str">
            <v>SELF</v>
          </cell>
          <cell r="K83" t="str">
            <v>OV</v>
          </cell>
          <cell r="L83" t="str">
            <v>NE</v>
          </cell>
          <cell r="M83">
            <v>5</v>
          </cell>
          <cell r="O83" t="str">
            <v>17,23</v>
          </cell>
          <cell r="P83" t="str">
            <v>Schreibwaren und Bürobedarf aus Papier</v>
          </cell>
          <cell r="Q83" t="str">
            <v>-</v>
          </cell>
          <cell r="R83" t="str">
            <v>-</v>
          </cell>
          <cell r="S83">
            <v>42.762970000000003</v>
          </cell>
          <cell r="T83">
            <v>40.259979999999999</v>
          </cell>
          <cell r="U83">
            <v>34.972110000000001</v>
          </cell>
          <cell r="V83">
            <v>33.28595</v>
          </cell>
          <cell r="W83">
            <v>41.28595</v>
          </cell>
          <cell r="X83">
            <v>43.988979999999998</v>
          </cell>
          <cell r="Y83">
            <v>42.743479999999998</v>
          </cell>
          <cell r="Z83">
            <v>36.23912</v>
          </cell>
          <cell r="AA83">
            <v>44.23912</v>
          </cell>
          <cell r="AB83">
            <v>39.297400000000003</v>
          </cell>
          <cell r="AC83">
            <v>38.593240000000002</v>
          </cell>
          <cell r="AD83">
            <v>-0.70416000000000167</v>
          </cell>
        </row>
        <row r="84">
          <cell r="A84" t="str">
            <v>DataSpec</v>
          </cell>
          <cell r="B84" t="str">
            <v>Data</v>
          </cell>
          <cell r="C84" t="str">
            <v>Rating</v>
          </cell>
          <cell r="D84" t="str">
            <v>Rating</v>
          </cell>
          <cell r="E84" t="str">
            <v>Q134KUV_1724</v>
          </cell>
          <cell r="F84" t="str">
            <v>NONE</v>
          </cell>
          <cell r="G84">
            <v>17.239999999999998</v>
          </cell>
          <cell r="H84" t="str">
            <v xml:space="preserve">        Tapeten</v>
          </cell>
          <cell r="I84" t="str">
            <v>SELF</v>
          </cell>
          <cell r="J84" t="str">
            <v>SELF</v>
          </cell>
          <cell r="K84" t="str">
            <v>OV</v>
          </cell>
          <cell r="L84" t="str">
            <v>NE</v>
          </cell>
          <cell r="M84">
            <v>5</v>
          </cell>
          <cell r="O84" t="str">
            <v>17,24</v>
          </cell>
          <cell r="P84" t="str">
            <v>Tapeten</v>
          </cell>
          <cell r="Q84" t="str">
            <v>-</v>
          </cell>
          <cell r="R84" t="str">
            <v>-</v>
          </cell>
          <cell r="S84">
            <v>44.390059999999998</v>
          </cell>
          <cell r="T84">
            <v>39.700279999999999</v>
          </cell>
          <cell r="U84">
            <v>38.33419</v>
          </cell>
          <cell r="V84">
            <v>36.827829999999999</v>
          </cell>
          <cell r="W84">
            <v>44.827829999999999</v>
          </cell>
          <cell r="X84">
            <v>40.997039999999998</v>
          </cell>
          <cell r="Y84">
            <v>45.487879999999997</v>
          </cell>
          <cell r="Z84">
            <v>38.997950000000003</v>
          </cell>
          <cell r="AA84">
            <v>46.997950000000003</v>
          </cell>
          <cell r="AB84">
            <v>38.997950000000003</v>
          </cell>
          <cell r="AC84">
            <v>38.350099999999998</v>
          </cell>
          <cell r="AD84">
            <v>-0.64785000000000537</v>
          </cell>
        </row>
        <row r="85">
          <cell r="A85" t="str">
            <v>DataSpec</v>
          </cell>
          <cell r="B85" t="str">
            <v>Data</v>
          </cell>
          <cell r="C85" t="str">
            <v>Rating</v>
          </cell>
          <cell r="D85" t="str">
            <v>Rating</v>
          </cell>
          <cell r="E85" t="str">
            <v>Q134KUV_1729</v>
          </cell>
          <cell r="F85" t="str">
            <v>NONE</v>
          </cell>
          <cell r="G85">
            <v>17.29</v>
          </cell>
          <cell r="H85" t="str">
            <v xml:space="preserve">        Sonstige Waren aus Papier, Karton, Pappe</v>
          </cell>
          <cell r="I85" t="str">
            <v>SELF</v>
          </cell>
          <cell r="J85" t="str">
            <v>SELF</v>
          </cell>
          <cell r="K85" t="str">
            <v>OV</v>
          </cell>
          <cell r="L85" t="str">
            <v>NE</v>
          </cell>
          <cell r="M85">
            <v>5</v>
          </cell>
          <cell r="O85" t="str">
            <v>17,29</v>
          </cell>
          <cell r="P85" t="str">
            <v>Sonstige Waren aus Papier, Karton, Pappe</v>
          </cell>
          <cell r="Q85" t="str">
            <v>-</v>
          </cell>
          <cell r="R85" t="str">
            <v>-</v>
          </cell>
          <cell r="S85">
            <v>40.932549999999999</v>
          </cell>
          <cell r="T85">
            <v>46.652070000000002</v>
          </cell>
          <cell r="U85">
            <v>46.071959999999997</v>
          </cell>
          <cell r="V85">
            <v>44.73415</v>
          </cell>
          <cell r="W85">
            <v>47.490259999999999</v>
          </cell>
          <cell r="X85">
            <v>43.834009999999999</v>
          </cell>
          <cell r="Y85">
            <v>45.222499999999997</v>
          </cell>
          <cell r="Z85">
            <v>37.399009999999997</v>
          </cell>
          <cell r="AA85">
            <v>42.649290000000001</v>
          </cell>
          <cell r="AB85">
            <v>37.240160000000003</v>
          </cell>
          <cell r="AC85">
            <v>40.152459999999998</v>
          </cell>
          <cell r="AD85">
            <v>2.9122999999999948</v>
          </cell>
        </row>
        <row r="86">
          <cell r="A86" t="str">
            <v>DataSpec</v>
          </cell>
          <cell r="B86" t="str">
            <v>Data</v>
          </cell>
          <cell r="C86" t="str">
            <v>Rating</v>
          </cell>
          <cell r="D86" t="str">
            <v>Rating</v>
          </cell>
          <cell r="E86" t="str">
            <v>Q134KUV_18</v>
          </cell>
          <cell r="F86" t="str">
            <v>NONE</v>
          </cell>
          <cell r="G86">
            <v>18</v>
          </cell>
          <cell r="H86" t="str">
            <v xml:space="preserve">    Druckerzeugnisse; Vervielfältigung</v>
          </cell>
          <cell r="I86" t="str">
            <v>SELF</v>
          </cell>
          <cell r="J86" t="str">
            <v>SELF</v>
          </cell>
          <cell r="K86" t="str">
            <v>OV</v>
          </cell>
          <cell r="L86" t="str">
            <v>NE</v>
          </cell>
          <cell r="M86">
            <v>5</v>
          </cell>
          <cell r="O86">
            <v>18</v>
          </cell>
          <cell r="P86" t="str">
            <v>Druckerzeugnisse; Vervielfältigung</v>
          </cell>
          <cell r="Q86" t="str">
            <v>-</v>
          </cell>
          <cell r="R86" t="str">
            <v>-</v>
          </cell>
          <cell r="S86">
            <v>40.765569999999997</v>
          </cell>
          <cell r="T86">
            <v>42.483330000000002</v>
          </cell>
          <cell r="U86">
            <v>40.397649999999999</v>
          </cell>
          <cell r="V86">
            <v>40.484270000000002</v>
          </cell>
          <cell r="W86">
            <v>48.487520000000004</v>
          </cell>
          <cell r="X86">
            <v>51.886220000000002</v>
          </cell>
          <cell r="Y86">
            <v>52.338859999999997</v>
          </cell>
          <cell r="Z86">
            <v>45.812640000000002</v>
          </cell>
          <cell r="AA86">
            <v>42.24879</v>
          </cell>
          <cell r="AB86">
            <v>41.262680000000003</v>
          </cell>
          <cell r="AC86">
            <v>41.501629999999999</v>
          </cell>
          <cell r="AD86">
            <v>0.23894999999999555</v>
          </cell>
        </row>
        <row r="87">
          <cell r="A87" t="str">
            <v>DataSpec</v>
          </cell>
          <cell r="B87" t="str">
            <v>Data</v>
          </cell>
          <cell r="C87" t="str">
            <v>Rating</v>
          </cell>
          <cell r="D87" t="str">
            <v>Rating</v>
          </cell>
          <cell r="E87" t="str">
            <v>Q134KUV_181</v>
          </cell>
          <cell r="F87" t="str">
            <v>NONE</v>
          </cell>
          <cell r="G87">
            <v>18.100000000000001</v>
          </cell>
          <cell r="H87" t="str">
            <v xml:space="preserve">      Druckerzeugnisse</v>
          </cell>
          <cell r="I87" t="str">
            <v>SELF</v>
          </cell>
          <cell r="J87" t="str">
            <v>SELF</v>
          </cell>
          <cell r="K87" t="str">
            <v>OV</v>
          </cell>
          <cell r="L87" t="str">
            <v>NE</v>
          </cell>
          <cell r="M87">
            <v>5</v>
          </cell>
          <cell r="O87" t="str">
            <v>18,1</v>
          </cell>
          <cell r="P87" t="str">
            <v>Druckerzeugnisse</v>
          </cell>
          <cell r="Q87" t="str">
            <v>-</v>
          </cell>
          <cell r="R87" t="str">
            <v>-</v>
          </cell>
          <cell r="S87">
            <v>41.226860000000002</v>
          </cell>
          <cell r="T87">
            <v>42.558430000000001</v>
          </cell>
          <cell r="U87">
            <v>40.339939999999999</v>
          </cell>
          <cell r="V87">
            <v>40.408380000000001</v>
          </cell>
          <cell r="W87">
            <v>48.408380000000001</v>
          </cell>
          <cell r="X87">
            <v>51.51164</v>
          </cell>
          <cell r="Y87">
            <v>51.763190000000002</v>
          </cell>
          <cell r="Z87">
            <v>44.944850000000002</v>
          </cell>
          <cell r="AA87">
            <v>41.338850000000001</v>
          </cell>
          <cell r="AB87">
            <v>40.582520000000002</v>
          </cell>
          <cell r="AC87">
            <v>40.785679999999999</v>
          </cell>
          <cell r="AD87">
            <v>0.2031599999999969</v>
          </cell>
        </row>
        <row r="88">
          <cell r="A88" t="str">
            <v>DataSpec</v>
          </cell>
          <cell r="B88" t="str">
            <v>Data</v>
          </cell>
          <cell r="C88" t="str">
            <v>Rating</v>
          </cell>
          <cell r="D88" t="str">
            <v>Rating</v>
          </cell>
          <cell r="E88" t="str">
            <v>Q134KUV_1811</v>
          </cell>
          <cell r="F88" t="str">
            <v>NONE</v>
          </cell>
          <cell r="G88">
            <v>18.11</v>
          </cell>
          <cell r="H88" t="str">
            <v xml:space="preserve">        Drucken von Zeitungen</v>
          </cell>
          <cell r="I88" t="str">
            <v>SELF</v>
          </cell>
          <cell r="J88" t="str">
            <v>SELF</v>
          </cell>
          <cell r="K88" t="str">
            <v>OV</v>
          </cell>
          <cell r="L88" t="str">
            <v>NE</v>
          </cell>
          <cell r="M88">
            <v>5</v>
          </cell>
          <cell r="O88" t="str">
            <v>18,11</v>
          </cell>
          <cell r="P88" t="str">
            <v>Drucken von Zeitungen</v>
          </cell>
          <cell r="Q88" t="str">
            <v>-</v>
          </cell>
          <cell r="R88" t="str">
            <v>-</v>
          </cell>
          <cell r="S88">
            <v>47.662680000000002</v>
          </cell>
          <cell r="T88">
            <v>39.885539999999999</v>
          </cell>
          <cell r="U88">
            <v>41.049970000000002</v>
          </cell>
          <cell r="V88">
            <v>40.439959999999999</v>
          </cell>
          <cell r="W88">
            <v>38.142029999999998</v>
          </cell>
          <cell r="X88">
            <v>38.422649999999997</v>
          </cell>
          <cell r="Y88">
            <v>42.55086</v>
          </cell>
          <cell r="Z88">
            <v>37.611409999999999</v>
          </cell>
          <cell r="AA88">
            <v>34.363579999999999</v>
          </cell>
          <cell r="AB88">
            <v>38.31859</v>
          </cell>
          <cell r="AC88">
            <v>37.988660000000003</v>
          </cell>
          <cell r="AD88">
            <v>-0.32992999999999739</v>
          </cell>
        </row>
        <row r="89">
          <cell r="A89" t="str">
            <v>DataSpec</v>
          </cell>
          <cell r="B89" t="str">
            <v>Data</v>
          </cell>
          <cell r="C89" t="str">
            <v>Rating</v>
          </cell>
          <cell r="D89" t="str">
            <v>Rating</v>
          </cell>
          <cell r="E89" t="str">
            <v>Q134KUV_1812</v>
          </cell>
          <cell r="F89" t="str">
            <v>NONE</v>
          </cell>
          <cell r="G89">
            <v>18.12</v>
          </cell>
          <cell r="H89" t="str">
            <v xml:space="preserve">        Drucken (ohne Zeitungen)</v>
          </cell>
          <cell r="I89" t="str">
            <v>SELF</v>
          </cell>
          <cell r="J89" t="str">
            <v>SELF</v>
          </cell>
          <cell r="K89" t="str">
            <v>OV</v>
          </cell>
          <cell r="L89" t="str">
            <v>NE</v>
          </cell>
          <cell r="M89">
            <v>5</v>
          </cell>
          <cell r="O89" t="str">
            <v>18,12</v>
          </cell>
          <cell r="P89" t="str">
            <v>Drucken (ohne Zeitungen)</v>
          </cell>
          <cell r="Q89" t="str">
            <v>-</v>
          </cell>
          <cell r="R89" t="str">
            <v>-</v>
          </cell>
          <cell r="S89">
            <v>41.573900000000002</v>
          </cell>
          <cell r="T89">
            <v>43.510039999999996</v>
          </cell>
          <cell r="U89">
            <v>41.093299999999999</v>
          </cell>
          <cell r="V89">
            <v>41.257649999999998</v>
          </cell>
          <cell r="W89">
            <v>49.257649999999998</v>
          </cell>
          <cell r="X89">
            <v>54.783670000000001</v>
          </cell>
          <cell r="Y89">
            <v>54.798229999999997</v>
          </cell>
          <cell r="Z89">
            <v>46.798229999999997</v>
          </cell>
          <cell r="AA89">
            <v>40.202860000000001</v>
          </cell>
          <cell r="AB89">
            <v>38.66986</v>
          </cell>
          <cell r="AC89">
            <v>39.540509999999998</v>
          </cell>
          <cell r="AD89">
            <v>0.8706499999999977</v>
          </cell>
        </row>
        <row r="90">
          <cell r="A90" t="str">
            <v>DataSpec</v>
          </cell>
          <cell r="B90" t="str">
            <v>Data</v>
          </cell>
          <cell r="C90" t="str">
            <v>Rating</v>
          </cell>
          <cell r="D90" t="str">
            <v>Rating</v>
          </cell>
          <cell r="E90" t="str">
            <v>Q134KUV_1813</v>
          </cell>
          <cell r="F90" t="str">
            <v>NONE</v>
          </cell>
          <cell r="G90">
            <v>18.13</v>
          </cell>
          <cell r="H90" t="str">
            <v xml:space="preserve">        Druck- und Medienvorstufe</v>
          </cell>
          <cell r="I90" t="str">
            <v>SELF</v>
          </cell>
          <cell r="J90" t="str">
            <v>SELF</v>
          </cell>
          <cell r="K90" t="str">
            <v>OV</v>
          </cell>
          <cell r="L90" t="str">
            <v>NE</v>
          </cell>
          <cell r="M90">
            <v>5</v>
          </cell>
          <cell r="O90" t="str">
            <v>18,13</v>
          </cell>
          <cell r="P90" t="str">
            <v>Druck- und Medienvorstufe</v>
          </cell>
          <cell r="Q90" t="str">
            <v>-</v>
          </cell>
          <cell r="R90" t="str">
            <v>-</v>
          </cell>
          <cell r="S90">
            <v>30.213940000000001</v>
          </cell>
          <cell r="T90">
            <v>36.92747</v>
          </cell>
          <cell r="U90">
            <v>38.333649999999999</v>
          </cell>
          <cell r="V90">
            <v>37.338479999999997</v>
          </cell>
          <cell r="W90">
            <v>40.12623</v>
          </cell>
          <cell r="X90">
            <v>35.289079999999998</v>
          </cell>
          <cell r="Y90">
            <v>34.27543</v>
          </cell>
          <cell r="Z90">
            <v>41.920999999999999</v>
          </cell>
          <cell r="AA90">
            <v>49.920999999999999</v>
          </cell>
          <cell r="AB90">
            <v>53.318040000000003</v>
          </cell>
          <cell r="AC90">
            <v>48.017069999999997</v>
          </cell>
          <cell r="AD90">
            <v>-5.3009700000000066</v>
          </cell>
        </row>
        <row r="91">
          <cell r="A91" t="str">
            <v>DataSpec</v>
          </cell>
          <cell r="B91" t="str">
            <v>Data</v>
          </cell>
          <cell r="C91" t="str">
            <v>Rating</v>
          </cell>
          <cell r="D91" t="str">
            <v>Rating</v>
          </cell>
          <cell r="E91" t="str">
            <v>Q134KUV_1814</v>
          </cell>
          <cell r="F91" t="str">
            <v>NONE</v>
          </cell>
          <cell r="G91">
            <v>18.14</v>
          </cell>
          <cell r="H91" t="str">
            <v xml:space="preserve">        Binden von Druckerzeugnissen u.a.</v>
          </cell>
          <cell r="I91" t="str">
            <v>SELF</v>
          </cell>
          <cell r="J91" t="str">
            <v>SELF</v>
          </cell>
          <cell r="K91" t="str">
            <v>OV</v>
          </cell>
          <cell r="L91" t="str">
            <v>NE</v>
          </cell>
          <cell r="M91">
            <v>5</v>
          </cell>
          <cell r="O91" t="str">
            <v>18,14</v>
          </cell>
          <cell r="P91" t="str">
            <v>Binden von Druckerzeugnissen u.a.</v>
          </cell>
          <cell r="Q91" t="str">
            <v>-</v>
          </cell>
          <cell r="R91" t="str">
            <v>-</v>
          </cell>
          <cell r="S91">
            <v>40.862650000000002</v>
          </cell>
          <cell r="T91">
            <v>35.381489999999999</v>
          </cell>
          <cell r="U91">
            <v>27.381489999999999</v>
          </cell>
          <cell r="V91">
            <v>26.721869999999999</v>
          </cell>
          <cell r="W91">
            <v>34.721870000000003</v>
          </cell>
          <cell r="X91">
            <v>42.721870000000003</v>
          </cell>
          <cell r="Y91">
            <v>43.709359999999997</v>
          </cell>
          <cell r="Z91">
            <v>42.831789999999998</v>
          </cell>
          <cell r="AA91">
            <v>50.831789999999998</v>
          </cell>
          <cell r="AB91">
            <v>50.424309999999998</v>
          </cell>
          <cell r="AC91">
            <v>50.569339999999997</v>
          </cell>
          <cell r="AD91">
            <v>0.14502999999999844</v>
          </cell>
        </row>
        <row r="92">
          <cell r="A92" t="str">
            <v>DataSpec</v>
          </cell>
          <cell r="B92" t="str">
            <v>Data</v>
          </cell>
          <cell r="C92" t="str">
            <v>Rating</v>
          </cell>
          <cell r="D92" t="str">
            <v>Rating</v>
          </cell>
          <cell r="E92" t="str">
            <v>Q134KUV_182</v>
          </cell>
          <cell r="F92" t="str">
            <v>NONE</v>
          </cell>
          <cell r="G92">
            <v>18.2</v>
          </cell>
          <cell r="H92" t="str">
            <v xml:space="preserve">      Vervielfältigung</v>
          </cell>
          <cell r="I92" t="str">
            <v>SELF</v>
          </cell>
          <cell r="J92" t="str">
            <v>SELF</v>
          </cell>
          <cell r="K92" t="str">
            <v>OV</v>
          </cell>
          <cell r="L92" t="str">
            <v>NE</v>
          </cell>
          <cell r="M92">
            <v>5</v>
          </cell>
          <cell r="O92" t="str">
            <v>18,2</v>
          </cell>
          <cell r="P92" t="str">
            <v>Vervielfältigung</v>
          </cell>
          <cell r="Q92" t="str">
            <v>-</v>
          </cell>
          <cell r="R92" t="str">
            <v>-</v>
          </cell>
          <cell r="S92">
            <v>33.26032</v>
          </cell>
          <cell r="T92">
            <v>41.26032</v>
          </cell>
          <cell r="U92">
            <v>41.337539999999997</v>
          </cell>
          <cell r="V92">
            <v>41.720410000000001</v>
          </cell>
          <cell r="W92">
            <v>49.720410000000001</v>
          </cell>
          <cell r="X92">
            <v>57.720410000000001</v>
          </cell>
          <cell r="Y92">
            <v>61.747790000000002</v>
          </cell>
          <cell r="Z92">
            <v>60.09337</v>
          </cell>
          <cell r="AA92">
            <v>57.115250000000003</v>
          </cell>
          <cell r="AB92">
            <v>52.372239999999998</v>
          </cell>
          <cell r="AC92">
            <v>53.572229999999998</v>
          </cell>
          <cell r="AD92">
            <v>1.1999899999999997</v>
          </cell>
        </row>
        <row r="93">
          <cell r="A93" t="str">
            <v>DataSpec</v>
          </cell>
          <cell r="B93" t="str">
            <v>Data</v>
          </cell>
          <cell r="C93" t="str">
            <v>Rating</v>
          </cell>
          <cell r="D93" t="str">
            <v>Rating</v>
          </cell>
          <cell r="E93" t="str">
            <v>Q134KUV_19</v>
          </cell>
          <cell r="F93" t="str">
            <v>NONE</v>
          </cell>
          <cell r="G93">
            <v>19</v>
          </cell>
          <cell r="H93" t="str">
            <v xml:space="preserve">    Kokerei und Mineralölverarbeitung</v>
          </cell>
          <cell r="I93" t="str">
            <v>SELF</v>
          </cell>
          <cell r="J93" t="str">
            <v>SELF</v>
          </cell>
          <cell r="K93" t="str">
            <v>OV</v>
          </cell>
          <cell r="L93" t="str">
            <v>NE</v>
          </cell>
          <cell r="M93">
            <v>5</v>
          </cell>
          <cell r="O93">
            <v>19</v>
          </cell>
          <cell r="P93" t="str">
            <v>Kokerei und Mineralölverarbeitung</v>
          </cell>
          <cell r="Q93" t="str">
            <v>-</v>
          </cell>
          <cell r="R93" t="str">
            <v>-</v>
          </cell>
          <cell r="S93">
            <v>42.388420000000004</v>
          </cell>
          <cell r="T93">
            <v>37.42492</v>
          </cell>
          <cell r="U93">
            <v>37.389769999999999</v>
          </cell>
          <cell r="V93">
            <v>37.907229999999998</v>
          </cell>
          <cell r="W93">
            <v>41.425310000000003</v>
          </cell>
          <cell r="X93">
            <v>40.853619999999999</v>
          </cell>
          <cell r="Y93">
            <v>41.298909999999999</v>
          </cell>
          <cell r="Z93">
            <v>42.753430000000002</v>
          </cell>
          <cell r="AA93">
            <v>40.802610000000001</v>
          </cell>
          <cell r="AB93">
            <v>39.035980000000002</v>
          </cell>
          <cell r="AC93">
            <v>41.604419999999998</v>
          </cell>
          <cell r="AD93">
            <v>2.5684399999999954</v>
          </cell>
        </row>
        <row r="94">
          <cell r="A94" t="str">
            <v>DataSpec</v>
          </cell>
          <cell r="B94" t="str">
            <v>Data</v>
          </cell>
          <cell r="C94" t="str">
            <v>Rating</v>
          </cell>
          <cell r="D94" t="str">
            <v>Rating</v>
          </cell>
          <cell r="E94" t="str">
            <v>Q134KUV_20</v>
          </cell>
          <cell r="F94" t="str">
            <v>NONE</v>
          </cell>
          <cell r="G94">
            <v>20</v>
          </cell>
          <cell r="H94" t="str">
            <v xml:space="preserve">    Chemie</v>
          </cell>
          <cell r="I94" t="str">
            <v>SELF</v>
          </cell>
          <cell r="J94" t="str">
            <v>SELF</v>
          </cell>
          <cell r="K94" t="str">
            <v>OV</v>
          </cell>
          <cell r="L94" t="str">
            <v>NE</v>
          </cell>
          <cell r="M94">
            <v>5</v>
          </cell>
          <cell r="O94">
            <v>20</v>
          </cell>
          <cell r="P94" t="str">
            <v>Chemie</v>
          </cell>
          <cell r="Q94" t="str">
            <v>-</v>
          </cell>
          <cell r="R94" t="str">
            <v>-</v>
          </cell>
          <cell r="S94">
            <v>38.56767</v>
          </cell>
          <cell r="T94">
            <v>36.178179999999998</v>
          </cell>
          <cell r="U94">
            <v>36.730089999999997</v>
          </cell>
          <cell r="V94">
            <v>37.057409999999997</v>
          </cell>
          <cell r="W94">
            <v>43.699109999999997</v>
          </cell>
          <cell r="X94">
            <v>43.65287</v>
          </cell>
          <cell r="Y94">
            <v>45.24727</v>
          </cell>
          <cell r="Z94">
            <v>40.017780000000002</v>
          </cell>
          <cell r="AA94">
            <v>44.334580000000003</v>
          </cell>
          <cell r="AB94">
            <v>37.84252</v>
          </cell>
          <cell r="AC94">
            <v>40.754539999999999</v>
          </cell>
          <cell r="AD94">
            <v>2.9120199999999983</v>
          </cell>
        </row>
        <row r="95">
          <cell r="A95" t="str">
            <v>DataSpec</v>
          </cell>
          <cell r="B95" t="str">
            <v>Data</v>
          </cell>
          <cell r="C95" t="str">
            <v>Rating</v>
          </cell>
          <cell r="D95" t="str">
            <v>Rating</v>
          </cell>
          <cell r="E95" t="str">
            <v>Q134KUV_201</v>
          </cell>
          <cell r="F95" t="str">
            <v>NONE</v>
          </cell>
          <cell r="G95">
            <v>20.100000000000001</v>
          </cell>
          <cell r="H95" t="str">
            <v xml:space="preserve">      Chemische Grundstoffe</v>
          </cell>
          <cell r="I95" t="str">
            <v>SELF</v>
          </cell>
          <cell r="J95" t="str">
            <v>SELF</v>
          </cell>
          <cell r="K95" t="str">
            <v>OV</v>
          </cell>
          <cell r="L95" t="str">
            <v>NE</v>
          </cell>
          <cell r="M95">
            <v>5</v>
          </cell>
          <cell r="O95" t="str">
            <v>20,1</v>
          </cell>
          <cell r="P95" t="str">
            <v>Chemische Grundstoffe</v>
          </cell>
          <cell r="Q95" t="str">
            <v>-</v>
          </cell>
          <cell r="R95" t="str">
            <v>-</v>
          </cell>
          <cell r="S95">
            <v>38.781460000000003</v>
          </cell>
          <cell r="T95">
            <v>33.483510000000003</v>
          </cell>
          <cell r="U95">
            <v>32.461959999999998</v>
          </cell>
          <cell r="V95">
            <v>32.565390000000001</v>
          </cell>
          <cell r="W95">
            <v>40.565390000000001</v>
          </cell>
          <cell r="X95">
            <v>36.60192</v>
          </cell>
          <cell r="Y95">
            <v>36.485050000000001</v>
          </cell>
          <cell r="Z95">
            <v>30.291720000000002</v>
          </cell>
          <cell r="AA95">
            <v>38.291719999999998</v>
          </cell>
          <cell r="AB95">
            <v>32.009630000000001</v>
          </cell>
          <cell r="AC95">
            <v>40.009630000000001</v>
          </cell>
          <cell r="AD95">
            <v>8</v>
          </cell>
        </row>
        <row r="96">
          <cell r="A96" t="str">
            <v>DataSpec</v>
          </cell>
          <cell r="B96" t="str">
            <v>Data</v>
          </cell>
          <cell r="C96" t="str">
            <v>Rating</v>
          </cell>
          <cell r="D96" t="str">
            <v>Rating</v>
          </cell>
          <cell r="E96" t="str">
            <v>Q134KUV_202</v>
          </cell>
          <cell r="F96" t="str">
            <v>NONE</v>
          </cell>
          <cell r="G96">
            <v>20.2</v>
          </cell>
          <cell r="H96" t="str">
            <v xml:space="preserve">      Schädlingsbekämpfungs-, Pflanzenschutzmittel</v>
          </cell>
          <cell r="I96" t="str">
            <v>SELF</v>
          </cell>
          <cell r="J96" t="str">
            <v>SELF</v>
          </cell>
          <cell r="K96" t="str">
            <v>OV</v>
          </cell>
          <cell r="L96" t="str">
            <v>NE</v>
          </cell>
          <cell r="M96">
            <v>5</v>
          </cell>
          <cell r="O96" t="str">
            <v>20,2</v>
          </cell>
          <cell r="P96" t="str">
            <v>Schädlingsbekämpfungs-, Pflanzenschutzmittel</v>
          </cell>
          <cell r="Q96" t="str">
            <v>-</v>
          </cell>
          <cell r="R96" t="str">
            <v>-</v>
          </cell>
          <cell r="S96">
            <v>35.764049999999997</v>
          </cell>
          <cell r="T96">
            <v>27.764050000000001</v>
          </cell>
          <cell r="U96">
            <v>23.180779999999999</v>
          </cell>
          <cell r="V96">
            <v>22.689250000000001</v>
          </cell>
          <cell r="W96">
            <v>30.689250000000001</v>
          </cell>
          <cell r="X96">
            <v>30.791090000000001</v>
          </cell>
          <cell r="Y96">
            <v>33.207850000000001</v>
          </cell>
          <cell r="Z96">
            <v>32.683950000000003</v>
          </cell>
          <cell r="AA96">
            <v>40.683950000000003</v>
          </cell>
          <cell r="AB96">
            <v>44.839599999999997</v>
          </cell>
          <cell r="AC96">
            <v>43.600450000000002</v>
          </cell>
          <cell r="AD96">
            <v>-1.2391499999999951</v>
          </cell>
        </row>
        <row r="97">
          <cell r="A97" t="str">
            <v>DataSpec</v>
          </cell>
          <cell r="B97" t="str">
            <v>Data</v>
          </cell>
          <cell r="C97" t="str">
            <v>Rating</v>
          </cell>
          <cell r="D97" t="str">
            <v>Rating</v>
          </cell>
          <cell r="E97" t="str">
            <v>Q134KUV_203</v>
          </cell>
          <cell r="F97" t="str">
            <v>NONE</v>
          </cell>
          <cell r="G97">
            <v>20.3</v>
          </cell>
          <cell r="H97" t="str">
            <v xml:space="preserve">      Anstrichmittel, Druckfarben</v>
          </cell>
          <cell r="I97" t="str">
            <v>SELF</v>
          </cell>
          <cell r="J97" t="str">
            <v>SELF</v>
          </cell>
          <cell r="K97" t="str">
            <v>OV</v>
          </cell>
          <cell r="L97" t="str">
            <v>NE</v>
          </cell>
          <cell r="M97">
            <v>5</v>
          </cell>
          <cell r="O97" t="str">
            <v>20,3</v>
          </cell>
          <cell r="P97" t="str">
            <v>Anstrichmittel, Druckfarben</v>
          </cell>
          <cell r="Q97" t="str">
            <v>-</v>
          </cell>
          <cell r="R97" t="str">
            <v>-</v>
          </cell>
          <cell r="S97">
            <v>40.710749999999997</v>
          </cell>
          <cell r="T97">
            <v>37.668790000000001</v>
          </cell>
          <cell r="U97">
            <v>37.104179999999999</v>
          </cell>
          <cell r="V97">
            <v>36.791939999999997</v>
          </cell>
          <cell r="W97">
            <v>40.452379999999998</v>
          </cell>
          <cell r="X97">
            <v>43.642749999999999</v>
          </cell>
          <cell r="Y97">
            <v>42.816859999999998</v>
          </cell>
          <cell r="Z97">
            <v>42.242820000000002</v>
          </cell>
          <cell r="AA97">
            <v>44.80294</v>
          </cell>
          <cell r="AB97">
            <v>43.386299999999999</v>
          </cell>
          <cell r="AC97">
            <v>43.174039999999998</v>
          </cell>
          <cell r="AD97">
            <v>-0.21226000000000056</v>
          </cell>
        </row>
        <row r="98">
          <cell r="A98" t="str">
            <v>DataSpec</v>
          </cell>
          <cell r="B98" t="str">
            <v>Data</v>
          </cell>
          <cell r="C98" t="str">
            <v>Rating</v>
          </cell>
          <cell r="D98" t="str">
            <v>Rating</v>
          </cell>
          <cell r="E98" t="str">
            <v>Q134KUV_204</v>
          </cell>
          <cell r="F98" t="str">
            <v>NONE</v>
          </cell>
          <cell r="G98">
            <v>20.399999999999999</v>
          </cell>
          <cell r="H98" t="str">
            <v xml:space="preserve">      Seifen, Wasch- und Körperpflegemittel</v>
          </cell>
          <cell r="I98" t="str">
            <v>SELF</v>
          </cell>
          <cell r="J98" t="str">
            <v>SELF</v>
          </cell>
          <cell r="K98" t="str">
            <v>OV</v>
          </cell>
          <cell r="L98" t="str">
            <v>NE</v>
          </cell>
          <cell r="M98">
            <v>5</v>
          </cell>
          <cell r="O98" t="str">
            <v>20,4</v>
          </cell>
          <cell r="P98" t="str">
            <v>Seifen, Wasch- und Körperpflegemittel</v>
          </cell>
          <cell r="Q98" t="str">
            <v>-</v>
          </cell>
          <cell r="R98" t="str">
            <v>-</v>
          </cell>
          <cell r="S98">
            <v>44.841149999999999</v>
          </cell>
          <cell r="T98">
            <v>41.054139999999997</v>
          </cell>
          <cell r="U98">
            <v>44.722259999999999</v>
          </cell>
          <cell r="V98">
            <v>44.308750000000003</v>
          </cell>
          <cell r="W98">
            <v>48.94641</v>
          </cell>
          <cell r="X98">
            <v>51.323500000000003</v>
          </cell>
          <cell r="Y98">
            <v>51.82949</v>
          </cell>
          <cell r="Z98">
            <v>47.020429999999998</v>
          </cell>
          <cell r="AA98">
            <v>48.608440000000002</v>
          </cell>
          <cell r="AB98">
            <v>40.59966</v>
          </cell>
          <cell r="AC98">
            <v>42.463000000000001</v>
          </cell>
          <cell r="AD98">
            <v>1.8633400000000009</v>
          </cell>
        </row>
        <row r="99">
          <cell r="A99" t="str">
            <v>DataSpec</v>
          </cell>
          <cell r="B99" t="str">
            <v>Data</v>
          </cell>
          <cell r="C99" t="str">
            <v>Rating</v>
          </cell>
          <cell r="D99" t="str">
            <v>Rating</v>
          </cell>
          <cell r="E99" t="str">
            <v>Q134KUV_2041</v>
          </cell>
          <cell r="F99" t="str">
            <v>NONE</v>
          </cell>
          <cell r="G99">
            <v>20.41</v>
          </cell>
          <cell r="H99" t="str">
            <v xml:space="preserve">        Seifen, Wasch-, Reinigungs-, Poliermittel</v>
          </cell>
          <cell r="I99" t="str">
            <v>SELF</v>
          </cell>
          <cell r="J99" t="str">
            <v>SELF</v>
          </cell>
          <cell r="K99" t="str">
            <v>OV</v>
          </cell>
          <cell r="L99" t="str">
            <v>NE</v>
          </cell>
          <cell r="M99">
            <v>5</v>
          </cell>
          <cell r="O99" t="str">
            <v>20,41</v>
          </cell>
          <cell r="P99" t="str">
            <v>Seifen, Wasch-, Reinigungs-, Poliermittel</v>
          </cell>
          <cell r="Q99" t="str">
            <v>-</v>
          </cell>
          <cell r="R99" t="str">
            <v>-</v>
          </cell>
          <cell r="S99">
            <v>40.506740000000001</v>
          </cell>
          <cell r="T99">
            <v>44.384709999999998</v>
          </cell>
          <cell r="U99">
            <v>48.27563</v>
          </cell>
          <cell r="V99">
            <v>48.575960000000002</v>
          </cell>
          <cell r="W99">
            <v>56.575960000000002</v>
          </cell>
          <cell r="X99">
            <v>62.854480000000002</v>
          </cell>
          <cell r="Y99">
            <v>62.232709999999997</v>
          </cell>
          <cell r="Z99">
            <v>63.29721</v>
          </cell>
          <cell r="AA99">
            <v>57.552880000000002</v>
          </cell>
          <cell r="AB99">
            <v>49.552880000000002</v>
          </cell>
          <cell r="AC99">
            <v>49.172040000000003</v>
          </cell>
          <cell r="AD99">
            <v>-0.38083999999999918</v>
          </cell>
        </row>
        <row r="100">
          <cell r="A100" t="str">
            <v>DataSpec</v>
          </cell>
          <cell r="B100" t="str">
            <v>Data</v>
          </cell>
          <cell r="C100" t="str">
            <v>Rating</v>
          </cell>
          <cell r="D100" t="str">
            <v>Rating</v>
          </cell>
          <cell r="E100" t="str">
            <v>Q134KUV_2042</v>
          </cell>
          <cell r="F100" t="str">
            <v>NONE</v>
          </cell>
          <cell r="G100">
            <v>20.420000000000002</v>
          </cell>
          <cell r="H100" t="str">
            <v xml:space="preserve">        Körperpflegemittel, Duftstoffe</v>
          </cell>
          <cell r="I100" t="str">
            <v>SELF</v>
          </cell>
          <cell r="J100" t="str">
            <v>SELF</v>
          </cell>
          <cell r="K100" t="str">
            <v>OV</v>
          </cell>
          <cell r="L100" t="str">
            <v>NE</v>
          </cell>
          <cell r="M100">
            <v>5</v>
          </cell>
          <cell r="O100" t="str">
            <v>20,42</v>
          </cell>
          <cell r="P100" t="str">
            <v>Körperpflegemittel, Duftstoffe</v>
          </cell>
          <cell r="Q100" t="str">
            <v>-</v>
          </cell>
          <cell r="R100" t="str">
            <v>-</v>
          </cell>
          <cell r="S100">
            <v>49.862920000000003</v>
          </cell>
          <cell r="T100">
            <v>36.31118</v>
          </cell>
          <cell r="U100">
            <v>38.372010000000003</v>
          </cell>
          <cell r="V100">
            <v>37.184130000000003</v>
          </cell>
          <cell r="W100">
            <v>45.074710000000003</v>
          </cell>
          <cell r="X100">
            <v>45.48068</v>
          </cell>
          <cell r="Y100">
            <v>46.324640000000002</v>
          </cell>
          <cell r="Z100">
            <v>38.407600000000002</v>
          </cell>
          <cell r="AA100">
            <v>43.833590000000001</v>
          </cell>
          <cell r="AB100">
            <v>35.833590000000001</v>
          </cell>
          <cell r="AC100">
            <v>38.864240000000002</v>
          </cell>
          <cell r="AD100">
            <v>3.0306500000000014</v>
          </cell>
        </row>
        <row r="101">
          <cell r="A101" t="str">
            <v>DataSpec</v>
          </cell>
          <cell r="B101" t="str">
            <v>Data</v>
          </cell>
          <cell r="C101" t="str">
            <v>Rating</v>
          </cell>
          <cell r="D101" t="str">
            <v>Rating</v>
          </cell>
          <cell r="E101" t="str">
            <v>Q134KUV_205</v>
          </cell>
          <cell r="F101" t="str">
            <v>NONE</v>
          </cell>
          <cell r="G101">
            <v>20.5</v>
          </cell>
          <cell r="H101" t="str">
            <v xml:space="preserve">      Klebstoffe, etherische Öle u.a.</v>
          </cell>
          <cell r="I101" t="str">
            <v>SELF</v>
          </cell>
          <cell r="J101" t="str">
            <v>SELF</v>
          </cell>
          <cell r="K101" t="str">
            <v>OV</v>
          </cell>
          <cell r="L101" t="str">
            <v>NE</v>
          </cell>
          <cell r="M101">
            <v>5</v>
          </cell>
          <cell r="O101" t="str">
            <v>20,5</v>
          </cell>
          <cell r="P101" t="str">
            <v>Klebstoffe, etherische Öle u.a.</v>
          </cell>
          <cell r="Q101" t="str">
            <v>-</v>
          </cell>
          <cell r="R101" t="str">
            <v>-</v>
          </cell>
          <cell r="S101">
            <v>33.123179999999998</v>
          </cell>
          <cell r="T101">
            <v>35.158410000000003</v>
          </cell>
          <cell r="U101">
            <v>35.358179999999997</v>
          </cell>
          <cell r="V101">
            <v>36.752279999999999</v>
          </cell>
          <cell r="W101">
            <v>44.752279999999999</v>
          </cell>
          <cell r="X101">
            <v>45.651879999999998</v>
          </cell>
          <cell r="Y101">
            <v>50.296010000000003</v>
          </cell>
          <cell r="Z101">
            <v>43.806989999999999</v>
          </cell>
          <cell r="AA101">
            <v>46.761620000000001</v>
          </cell>
          <cell r="AB101">
            <v>38.761620000000001</v>
          </cell>
          <cell r="AC101">
            <v>39.224919999999997</v>
          </cell>
          <cell r="AD101">
            <v>0.46329999999999671</v>
          </cell>
        </row>
        <row r="102">
          <cell r="A102" t="str">
            <v>DataSpec</v>
          </cell>
          <cell r="B102" t="str">
            <v>Data</v>
          </cell>
          <cell r="C102" t="str">
            <v>Rating</v>
          </cell>
          <cell r="D102" t="str">
            <v>Rating</v>
          </cell>
          <cell r="E102" t="str">
            <v>Q134KUV_206</v>
          </cell>
          <cell r="F102" t="str">
            <v>NONE</v>
          </cell>
          <cell r="G102">
            <v>20.6</v>
          </cell>
          <cell r="H102" t="str">
            <v xml:space="preserve">      Chemiefasern</v>
          </cell>
          <cell r="I102" t="str">
            <v>SELF</v>
          </cell>
          <cell r="J102" t="str">
            <v>SELF</v>
          </cell>
          <cell r="K102" t="str">
            <v>OV</v>
          </cell>
          <cell r="L102" t="str">
            <v>NE</v>
          </cell>
          <cell r="M102">
            <v>5</v>
          </cell>
          <cell r="O102" t="str">
            <v>20,6</v>
          </cell>
          <cell r="P102" t="str">
            <v>Chemiefasern</v>
          </cell>
          <cell r="Q102" t="str">
            <v>-</v>
          </cell>
          <cell r="R102" t="str">
            <v>-</v>
          </cell>
          <cell r="S102">
            <v>30.48837</v>
          </cell>
          <cell r="T102">
            <v>31.179220000000001</v>
          </cell>
          <cell r="U102">
            <v>32.688679999999998</v>
          </cell>
          <cell r="V102">
            <v>33.81033</v>
          </cell>
          <cell r="W102">
            <v>41.81033</v>
          </cell>
          <cell r="X102">
            <v>40.585630000000002</v>
          </cell>
          <cell r="Y102">
            <v>43.985100000000003</v>
          </cell>
          <cell r="Z102">
            <v>37.93909</v>
          </cell>
          <cell r="AA102">
            <v>45.93909</v>
          </cell>
          <cell r="AB102">
            <v>40.611780000000003</v>
          </cell>
          <cell r="AC102">
            <v>38.829659999999997</v>
          </cell>
          <cell r="AD102">
            <v>-1.7821200000000061</v>
          </cell>
        </row>
        <row r="103">
          <cell r="A103" t="str">
            <v>DataSpec</v>
          </cell>
          <cell r="B103" t="str">
            <v>Data</v>
          </cell>
          <cell r="C103" t="str">
            <v>Rating</v>
          </cell>
          <cell r="D103" t="str">
            <v>Rating</v>
          </cell>
          <cell r="E103" t="str">
            <v>Q134KUV_21</v>
          </cell>
          <cell r="F103" t="str">
            <v>NONE</v>
          </cell>
          <cell r="G103">
            <v>21</v>
          </cell>
          <cell r="H103" t="str">
            <v xml:space="preserve">    Pharmazeutika</v>
          </cell>
          <cell r="I103" t="str">
            <v>SELF</v>
          </cell>
          <cell r="J103" t="str">
            <v>SELF</v>
          </cell>
          <cell r="K103" t="str">
            <v>OV</v>
          </cell>
          <cell r="L103" t="str">
            <v>NE</v>
          </cell>
          <cell r="M103">
            <v>5</v>
          </cell>
          <cell r="O103">
            <v>21</v>
          </cell>
          <cell r="P103" t="str">
            <v>Pharmazeutika</v>
          </cell>
          <cell r="Q103" t="str">
            <v>-</v>
          </cell>
          <cell r="R103" t="str">
            <v>-</v>
          </cell>
          <cell r="S103">
            <v>32.239789999999999</v>
          </cell>
          <cell r="T103">
            <v>36.697130000000001</v>
          </cell>
          <cell r="U103">
            <v>37.450809999999997</v>
          </cell>
          <cell r="V103">
            <v>36.04945</v>
          </cell>
          <cell r="W103">
            <v>40.05874</v>
          </cell>
          <cell r="X103">
            <v>41.438330000000001</v>
          </cell>
          <cell r="Y103">
            <v>41.587420000000002</v>
          </cell>
          <cell r="Z103">
            <v>33.587420000000002</v>
          </cell>
          <cell r="AA103">
            <v>38.494570000000003</v>
          </cell>
          <cell r="AB103">
            <v>37.667520000000003</v>
          </cell>
          <cell r="AC103">
            <v>38.245930000000001</v>
          </cell>
          <cell r="AD103">
            <v>0.57840999999999809</v>
          </cell>
        </row>
        <row r="104">
          <cell r="A104" t="str">
            <v>DataSpec</v>
          </cell>
          <cell r="B104" t="str">
            <v>Data</v>
          </cell>
          <cell r="C104" t="str">
            <v>Rating</v>
          </cell>
          <cell r="D104" t="str">
            <v>Rating</v>
          </cell>
          <cell r="E104" t="str">
            <v>Q134KUV_22</v>
          </cell>
          <cell r="F104" t="str">
            <v>NONE</v>
          </cell>
          <cell r="G104">
            <v>22</v>
          </cell>
          <cell r="H104" t="str">
            <v xml:space="preserve">    Gummi- und Kunststoffwaren</v>
          </cell>
          <cell r="I104" t="str">
            <v>SELF</v>
          </cell>
          <cell r="J104" t="str">
            <v>SELF</v>
          </cell>
          <cell r="K104" t="str">
            <v>OV</v>
          </cell>
          <cell r="L104" t="str">
            <v>NE</v>
          </cell>
          <cell r="M104">
            <v>5</v>
          </cell>
          <cell r="O104">
            <v>22</v>
          </cell>
          <cell r="P104" t="str">
            <v>Gummi- und Kunststoffwaren</v>
          </cell>
          <cell r="Q104" t="str">
            <v>-</v>
          </cell>
          <cell r="R104" t="str">
            <v>-</v>
          </cell>
          <cell r="S104">
            <v>38.279330000000002</v>
          </cell>
          <cell r="T104">
            <v>34.463979999999999</v>
          </cell>
          <cell r="U104">
            <v>35.216349999999998</v>
          </cell>
          <cell r="V104">
            <v>34.856990000000003</v>
          </cell>
          <cell r="W104">
            <v>42.875300000000003</v>
          </cell>
          <cell r="X104">
            <v>43.641330000000004</v>
          </cell>
          <cell r="Y104">
            <v>43.74203</v>
          </cell>
          <cell r="Z104">
            <v>37.34348</v>
          </cell>
          <cell r="AA104">
            <v>41.431289999999997</v>
          </cell>
          <cell r="AB104">
            <v>34.830829999999999</v>
          </cell>
          <cell r="AC104">
            <v>39.951120000000003</v>
          </cell>
          <cell r="AD104">
            <v>5.1202900000000042</v>
          </cell>
        </row>
        <row r="105">
          <cell r="A105" t="str">
            <v>DataSpec</v>
          </cell>
          <cell r="B105" t="str">
            <v>Data</v>
          </cell>
          <cell r="C105" t="str">
            <v>Rating</v>
          </cell>
          <cell r="D105" t="str">
            <v>Rating</v>
          </cell>
          <cell r="E105" t="str">
            <v>Q134KUV_221</v>
          </cell>
          <cell r="F105" t="str">
            <v>NONE</v>
          </cell>
          <cell r="G105">
            <v>22.1</v>
          </cell>
          <cell r="H105" t="str">
            <v xml:space="preserve">      Gummiwaren</v>
          </cell>
          <cell r="I105" t="str">
            <v>SELF</v>
          </cell>
          <cell r="J105" t="str">
            <v>SELF</v>
          </cell>
          <cell r="K105" t="str">
            <v>OV</v>
          </cell>
          <cell r="L105" t="str">
            <v>NE</v>
          </cell>
          <cell r="M105">
            <v>5</v>
          </cell>
          <cell r="O105" t="str">
            <v>22,1</v>
          </cell>
          <cell r="P105" t="str">
            <v>Gummiwaren</v>
          </cell>
          <cell r="Q105" t="str">
            <v>-</v>
          </cell>
          <cell r="R105" t="str">
            <v>-</v>
          </cell>
          <cell r="S105">
            <v>42.74682</v>
          </cell>
          <cell r="T105">
            <v>34.74682</v>
          </cell>
          <cell r="U105">
            <v>28.216699999999999</v>
          </cell>
          <cell r="V105">
            <v>26.545159999999999</v>
          </cell>
          <cell r="W105">
            <v>34.545160000000003</v>
          </cell>
          <cell r="X105">
            <v>35.168729999999996</v>
          </cell>
          <cell r="Y105">
            <v>36.045409999999997</v>
          </cell>
          <cell r="Z105">
            <v>30.470230000000001</v>
          </cell>
          <cell r="AA105">
            <v>37.799889999999998</v>
          </cell>
          <cell r="AB105">
            <v>29.860949999999999</v>
          </cell>
          <cell r="AC105">
            <v>33.657600000000002</v>
          </cell>
          <cell r="AD105">
            <v>3.7966500000000032</v>
          </cell>
        </row>
        <row r="106">
          <cell r="A106" t="str">
            <v>DataSpec</v>
          </cell>
          <cell r="B106" t="str">
            <v>Data</v>
          </cell>
          <cell r="C106" t="str">
            <v>Rating</v>
          </cell>
          <cell r="D106" t="str">
            <v>Rating</v>
          </cell>
          <cell r="E106" t="str">
            <v>Q134KUV_2211</v>
          </cell>
          <cell r="F106" t="str">
            <v>NONE</v>
          </cell>
          <cell r="G106">
            <v>22.11</v>
          </cell>
          <cell r="H106" t="str">
            <v xml:space="preserve">        Reifen inkl. Runderneuerung</v>
          </cell>
          <cell r="I106" t="str">
            <v>SELF</v>
          </cell>
          <cell r="J106" t="str">
            <v>SELF</v>
          </cell>
          <cell r="K106" t="str">
            <v>OV</v>
          </cell>
          <cell r="L106" t="str">
            <v>NE</v>
          </cell>
          <cell r="M106">
            <v>5</v>
          </cell>
          <cell r="O106" t="str">
            <v>22,11</v>
          </cell>
          <cell r="P106" t="str">
            <v>Reifen inkl. Runderneuerung</v>
          </cell>
          <cell r="Q106" t="str">
            <v>-</v>
          </cell>
          <cell r="R106" t="str">
            <v>-</v>
          </cell>
          <cell r="S106">
            <v>41.527659999999997</v>
          </cell>
          <cell r="T106">
            <v>37.452190000000002</v>
          </cell>
          <cell r="U106">
            <v>30.72917</v>
          </cell>
          <cell r="V106">
            <v>32.268279999999997</v>
          </cell>
          <cell r="W106">
            <v>36.635550000000002</v>
          </cell>
          <cell r="X106">
            <v>37.820259999999998</v>
          </cell>
          <cell r="Y106">
            <v>39.092350000000003</v>
          </cell>
          <cell r="Z106">
            <v>31.09235</v>
          </cell>
          <cell r="AA106">
            <v>37.417549999999999</v>
          </cell>
          <cell r="AB106">
            <v>29.417549999999999</v>
          </cell>
          <cell r="AC106">
            <v>31.298860000000001</v>
          </cell>
          <cell r="AD106">
            <v>1.8813100000000027</v>
          </cell>
        </row>
        <row r="107">
          <cell r="A107" t="str">
            <v>DataSpec</v>
          </cell>
          <cell r="B107" t="str">
            <v>Data</v>
          </cell>
          <cell r="C107" t="str">
            <v>Rating</v>
          </cell>
          <cell r="D107" t="str">
            <v>Rating</v>
          </cell>
          <cell r="E107" t="str">
            <v>Q134KUV_2219</v>
          </cell>
          <cell r="F107" t="str">
            <v>NONE</v>
          </cell>
          <cell r="G107">
            <v>22.19</v>
          </cell>
          <cell r="H107" t="str">
            <v xml:space="preserve">        Gummiwaren (ohne Reifen)</v>
          </cell>
          <cell r="I107" t="str">
            <v>SELF</v>
          </cell>
          <cell r="J107" t="str">
            <v>SELF</v>
          </cell>
          <cell r="K107" t="str">
            <v>OV</v>
          </cell>
          <cell r="L107" t="str">
            <v>NE</v>
          </cell>
          <cell r="M107">
            <v>5</v>
          </cell>
          <cell r="O107" t="str">
            <v>22,19</v>
          </cell>
          <cell r="P107" t="str">
            <v>Gummiwaren (ohne Reifen)</v>
          </cell>
          <cell r="Q107" t="str">
            <v>-</v>
          </cell>
          <cell r="R107" t="str">
            <v>-</v>
          </cell>
          <cell r="S107">
            <v>43.186059999999998</v>
          </cell>
          <cell r="T107">
            <v>34.036560000000001</v>
          </cell>
          <cell r="U107">
            <v>26.158529999999999</v>
          </cell>
          <cell r="V107">
            <v>24.16713</v>
          </cell>
          <cell r="W107">
            <v>32.16713</v>
          </cell>
          <cell r="X107">
            <v>32.883029999999998</v>
          </cell>
          <cell r="Y107">
            <v>34.002740000000003</v>
          </cell>
          <cell r="Z107">
            <v>30.053149999999999</v>
          </cell>
          <cell r="AA107">
            <v>38.053150000000002</v>
          </cell>
          <cell r="AB107">
            <v>30.15513</v>
          </cell>
          <cell r="AC107">
            <v>35.152479999999997</v>
          </cell>
          <cell r="AD107">
            <v>4.9973499999999973</v>
          </cell>
        </row>
        <row r="108">
          <cell r="A108" t="str">
            <v>DataSpec</v>
          </cell>
          <cell r="B108" t="str">
            <v>Data</v>
          </cell>
          <cell r="C108" t="str">
            <v>Rating</v>
          </cell>
          <cell r="D108" t="str">
            <v>Rating</v>
          </cell>
          <cell r="E108" t="str">
            <v>Q134KUV_222</v>
          </cell>
          <cell r="F108" t="str">
            <v>NONE</v>
          </cell>
          <cell r="G108">
            <v>22.2</v>
          </cell>
          <cell r="H108" t="str">
            <v xml:space="preserve">      Kunststoffwaren</v>
          </cell>
          <cell r="I108" t="str">
            <v>SELF</v>
          </cell>
          <cell r="J108" t="str">
            <v>SELF</v>
          </cell>
          <cell r="K108" t="str">
            <v>OV</v>
          </cell>
          <cell r="L108" t="str">
            <v>NE</v>
          </cell>
          <cell r="M108">
            <v>5</v>
          </cell>
          <cell r="O108" t="str">
            <v>22,2</v>
          </cell>
          <cell r="P108" t="str">
            <v>Kunststoffwaren</v>
          </cell>
          <cell r="Q108" t="str">
            <v>-</v>
          </cell>
          <cell r="R108" t="str">
            <v>-</v>
          </cell>
          <cell r="S108">
            <v>37.575290000000003</v>
          </cell>
          <cell r="T108">
            <v>34.419379999999997</v>
          </cell>
          <cell r="U108">
            <v>36.320030000000003</v>
          </cell>
          <cell r="V108">
            <v>36.167569999999998</v>
          </cell>
          <cell r="W108">
            <v>44.167569999999998</v>
          </cell>
          <cell r="X108">
            <v>44.956569999999999</v>
          </cell>
          <cell r="Y108">
            <v>44.912669999999999</v>
          </cell>
          <cell r="Z108">
            <v>38.388890000000004</v>
          </cell>
          <cell r="AA108">
            <v>41.982669999999999</v>
          </cell>
          <cell r="AB108">
            <v>35.585039999999999</v>
          </cell>
          <cell r="AC108">
            <v>40.885449999999999</v>
          </cell>
          <cell r="AD108">
            <v>5.3004099999999994</v>
          </cell>
        </row>
        <row r="109">
          <cell r="A109" t="str">
            <v>DataSpec</v>
          </cell>
          <cell r="B109" t="str">
            <v>Data</v>
          </cell>
          <cell r="C109" t="str">
            <v>Rating</v>
          </cell>
          <cell r="D109" t="str">
            <v>Rating</v>
          </cell>
          <cell r="E109" t="str">
            <v>Q134KUV_2221</v>
          </cell>
          <cell r="F109" t="str">
            <v>NONE</v>
          </cell>
          <cell r="G109">
            <v>22.21</v>
          </cell>
          <cell r="H109" t="str">
            <v xml:space="preserve">        Platten, Folien, Schläuche, Profile</v>
          </cell>
          <cell r="I109" t="str">
            <v>SELF</v>
          </cell>
          <cell r="J109" t="str">
            <v>SELF</v>
          </cell>
          <cell r="K109" t="str">
            <v>OV</v>
          </cell>
          <cell r="L109" t="str">
            <v>NE</v>
          </cell>
          <cell r="M109">
            <v>5</v>
          </cell>
          <cell r="O109" t="str">
            <v>22,21</v>
          </cell>
          <cell r="P109" t="str">
            <v>Platten, Folien, Schläuche, Profile</v>
          </cell>
          <cell r="Q109" t="str">
            <v>-</v>
          </cell>
          <cell r="R109" t="str">
            <v>-</v>
          </cell>
          <cell r="S109">
            <v>37.720440000000004</v>
          </cell>
          <cell r="T109">
            <v>38.508220000000001</v>
          </cell>
          <cell r="U109">
            <v>38.366639999999997</v>
          </cell>
          <cell r="V109">
            <v>37.977699999999999</v>
          </cell>
          <cell r="W109">
            <v>44.459670000000003</v>
          </cell>
          <cell r="X109">
            <v>44.358510000000003</v>
          </cell>
          <cell r="Y109">
            <v>45.19585</v>
          </cell>
          <cell r="Z109">
            <v>39.112299999999998</v>
          </cell>
          <cell r="AA109">
            <v>42.398119999999999</v>
          </cell>
          <cell r="AB109">
            <v>34.398119999999999</v>
          </cell>
          <cell r="AC109">
            <v>41.922989999999999</v>
          </cell>
          <cell r="AD109">
            <v>7.5248699999999999</v>
          </cell>
        </row>
        <row r="110">
          <cell r="A110" t="str">
            <v>DataSpec</v>
          </cell>
          <cell r="B110" t="str">
            <v>Data</v>
          </cell>
          <cell r="C110" t="str">
            <v>Rating</v>
          </cell>
          <cell r="D110" t="str">
            <v>Rating</v>
          </cell>
          <cell r="E110" t="str">
            <v>Q134KUV_2222</v>
          </cell>
          <cell r="F110" t="str">
            <v>NONE</v>
          </cell>
          <cell r="G110">
            <v>22.22</v>
          </cell>
          <cell r="H110" t="str">
            <v xml:space="preserve">        Verpackungsmittel aus Kunststoff</v>
          </cell>
          <cell r="I110" t="str">
            <v>SELF</v>
          </cell>
          <cell r="J110" t="str">
            <v>SELF</v>
          </cell>
          <cell r="K110" t="str">
            <v>OV</v>
          </cell>
          <cell r="L110" t="str">
            <v>NE</v>
          </cell>
          <cell r="M110">
            <v>5</v>
          </cell>
          <cell r="O110" t="str">
            <v>22,22</v>
          </cell>
          <cell r="P110" t="str">
            <v>Verpackungsmittel aus Kunststoff</v>
          </cell>
          <cell r="Q110" t="str">
            <v>-</v>
          </cell>
          <cell r="R110" t="str">
            <v>-</v>
          </cell>
          <cell r="S110">
            <v>37.303730000000002</v>
          </cell>
          <cell r="T110">
            <v>38.274979999999999</v>
          </cell>
          <cell r="U110">
            <v>39.401350000000001</v>
          </cell>
          <cell r="V110">
            <v>39.125219999999999</v>
          </cell>
          <cell r="W110">
            <v>44.279110000000003</v>
          </cell>
          <cell r="X110">
            <v>45.144840000000002</v>
          </cell>
          <cell r="Y110">
            <v>43.436990000000002</v>
          </cell>
          <cell r="Z110">
            <v>40.582700000000003</v>
          </cell>
          <cell r="AA110">
            <v>44.762799999999999</v>
          </cell>
          <cell r="AB110">
            <v>41.83813</v>
          </cell>
          <cell r="AC110">
            <v>44.301439999999999</v>
          </cell>
          <cell r="AD110">
            <v>2.4633099999999999</v>
          </cell>
        </row>
        <row r="111">
          <cell r="A111" t="str">
            <v>DataSpec</v>
          </cell>
          <cell r="B111" t="str">
            <v>Data</v>
          </cell>
          <cell r="C111" t="str">
            <v>Rating</v>
          </cell>
          <cell r="D111" t="str">
            <v>Rating</v>
          </cell>
          <cell r="E111" t="str">
            <v>Q134KUV_2223</v>
          </cell>
          <cell r="F111" t="str">
            <v>NONE</v>
          </cell>
          <cell r="G111">
            <v>22.23</v>
          </cell>
          <cell r="H111" t="str">
            <v xml:space="preserve">        Baubedarfsartikel aus Kunststoff</v>
          </cell>
          <cell r="I111" t="str">
            <v>SELF</v>
          </cell>
          <cell r="J111" t="str">
            <v>SELF</v>
          </cell>
          <cell r="K111" t="str">
            <v>OV</v>
          </cell>
          <cell r="L111" t="str">
            <v>NE</v>
          </cell>
          <cell r="M111">
            <v>5</v>
          </cell>
          <cell r="O111" t="str">
            <v>22,23</v>
          </cell>
          <cell r="P111" t="str">
            <v>Baubedarfsartikel aus Kunststoff</v>
          </cell>
          <cell r="Q111" t="str">
            <v>-</v>
          </cell>
          <cell r="R111" t="str">
            <v>-</v>
          </cell>
          <cell r="S111">
            <v>41.264049999999997</v>
          </cell>
          <cell r="T111">
            <v>40.026719999999997</v>
          </cell>
          <cell r="U111">
            <v>39.36459</v>
          </cell>
          <cell r="V111">
            <v>39.807549999999999</v>
          </cell>
          <cell r="W111">
            <v>43.047789999999999</v>
          </cell>
          <cell r="X111">
            <v>44.920879999999997</v>
          </cell>
          <cell r="Y111">
            <v>43.653039999999997</v>
          </cell>
          <cell r="Z111">
            <v>37.145240000000001</v>
          </cell>
          <cell r="AA111">
            <v>41.3748</v>
          </cell>
          <cell r="AB111">
            <v>34.459609999999998</v>
          </cell>
          <cell r="AC111">
            <v>37.662930000000003</v>
          </cell>
          <cell r="AD111">
            <v>3.2033200000000051</v>
          </cell>
        </row>
        <row r="112">
          <cell r="A112" t="str">
            <v>DataSpec</v>
          </cell>
          <cell r="B112" t="str">
            <v>Data</v>
          </cell>
          <cell r="C112" t="str">
            <v>Rating</v>
          </cell>
          <cell r="D112" t="str">
            <v>Rating</v>
          </cell>
          <cell r="E112" t="str">
            <v>Q134KUV_2229</v>
          </cell>
          <cell r="F112" t="str">
            <v>NONE</v>
          </cell>
          <cell r="G112">
            <v>22.29</v>
          </cell>
          <cell r="H112" t="str">
            <v xml:space="preserve">        Haushaltsartikel, techn. Kunststoffwaren</v>
          </cell>
          <cell r="I112" t="str">
            <v>SELF</v>
          </cell>
          <cell r="J112" t="str">
            <v>SELF</v>
          </cell>
          <cell r="K112" t="str">
            <v>OV</v>
          </cell>
          <cell r="L112" t="str">
            <v>NE</v>
          </cell>
          <cell r="M112">
            <v>5</v>
          </cell>
          <cell r="O112" t="str">
            <v>22,29</v>
          </cell>
          <cell r="P112" t="str">
            <v>Haushaltsartikel, techn. Kunststoffwaren</v>
          </cell>
          <cell r="Q112" t="str">
            <v>-</v>
          </cell>
          <cell r="R112" t="str">
            <v>-</v>
          </cell>
          <cell r="S112">
            <v>34.06212</v>
          </cell>
          <cell r="T112">
            <v>33.487630000000003</v>
          </cell>
          <cell r="U112">
            <v>33.908369999999998</v>
          </cell>
          <cell r="V112">
            <v>33.82441</v>
          </cell>
          <cell r="W112">
            <v>41.82441</v>
          </cell>
          <cell r="X112">
            <v>46.074120000000001</v>
          </cell>
          <cell r="Y112">
            <v>46.343870000000003</v>
          </cell>
          <cell r="Z112">
            <v>38.343870000000003</v>
          </cell>
          <cell r="AA112">
            <v>41.612670000000001</v>
          </cell>
          <cell r="AB112">
            <v>35.761569999999999</v>
          </cell>
          <cell r="AC112">
            <v>40.469459999999998</v>
          </cell>
          <cell r="AD112">
            <v>4.707889999999999</v>
          </cell>
        </row>
        <row r="113">
          <cell r="A113" t="str">
            <v>DataSpec</v>
          </cell>
          <cell r="B113" t="str">
            <v>Data</v>
          </cell>
          <cell r="C113" t="str">
            <v>Rating</v>
          </cell>
          <cell r="D113" t="str">
            <v>Rating</v>
          </cell>
          <cell r="E113" t="str">
            <v>Q134KUV_23</v>
          </cell>
          <cell r="F113" t="str">
            <v>NONE</v>
          </cell>
          <cell r="G113">
            <v>23</v>
          </cell>
          <cell r="H113" t="str">
            <v xml:space="preserve">    Glas, Keramik, Baustoffe</v>
          </cell>
          <cell r="I113" t="str">
            <v>SELF</v>
          </cell>
          <cell r="J113" t="str">
            <v>SELF</v>
          </cell>
          <cell r="K113" t="str">
            <v>OV</v>
          </cell>
          <cell r="L113" t="str">
            <v>NE</v>
          </cell>
          <cell r="M113">
            <v>5</v>
          </cell>
          <cell r="O113">
            <v>23</v>
          </cell>
          <cell r="P113" t="str">
            <v>Glas, Keramik, Baustoffe</v>
          </cell>
          <cell r="Q113" t="str">
            <v>-</v>
          </cell>
          <cell r="R113" t="str">
            <v>-</v>
          </cell>
          <cell r="S113">
            <v>39.230640000000001</v>
          </cell>
          <cell r="T113">
            <v>40.61486</v>
          </cell>
          <cell r="U113">
            <v>36.404229999999998</v>
          </cell>
          <cell r="V113">
            <v>38.286850000000001</v>
          </cell>
          <cell r="W113">
            <v>45.389760000000003</v>
          </cell>
          <cell r="X113">
            <v>45.202199999999998</v>
          </cell>
          <cell r="Y113">
            <v>43.4101</v>
          </cell>
          <cell r="Z113">
            <v>43.10848</v>
          </cell>
          <cell r="AA113">
            <v>46.741329999999998</v>
          </cell>
          <cell r="AB113">
            <v>44.504130000000004</v>
          </cell>
          <cell r="AC113">
            <v>42.356630000000003</v>
          </cell>
          <cell r="AD113">
            <v>-2.1475000000000009</v>
          </cell>
        </row>
        <row r="114">
          <cell r="A114" t="str">
            <v>DataSpec</v>
          </cell>
          <cell r="B114" t="str">
            <v>Data</v>
          </cell>
          <cell r="C114" t="str">
            <v>Rating</v>
          </cell>
          <cell r="D114" t="str">
            <v>Rating</v>
          </cell>
          <cell r="E114" t="str">
            <v>Q134KUV_231</v>
          </cell>
          <cell r="F114" t="str">
            <v>NONE</v>
          </cell>
          <cell r="G114">
            <v>23.1</v>
          </cell>
          <cell r="H114" t="str">
            <v xml:space="preserve">      Glas und Glaswaren</v>
          </cell>
          <cell r="I114" t="str">
            <v>SELF</v>
          </cell>
          <cell r="J114" t="str">
            <v>SELF</v>
          </cell>
          <cell r="K114" t="str">
            <v>OV</v>
          </cell>
          <cell r="L114" t="str">
            <v>NE</v>
          </cell>
          <cell r="M114">
            <v>5</v>
          </cell>
          <cell r="O114" t="str">
            <v>23,1</v>
          </cell>
          <cell r="P114" t="str">
            <v>Glas und Glaswaren</v>
          </cell>
          <cell r="Q114" t="str">
            <v>-</v>
          </cell>
          <cell r="R114" t="str">
            <v>-</v>
          </cell>
          <cell r="S114">
            <v>29.120550000000001</v>
          </cell>
          <cell r="T114">
            <v>36.515050000000002</v>
          </cell>
          <cell r="U114">
            <v>37.951320000000003</v>
          </cell>
          <cell r="V114">
            <v>37.966169999999998</v>
          </cell>
          <cell r="W114">
            <v>43.567050000000002</v>
          </cell>
          <cell r="X114">
            <v>44.120609999999999</v>
          </cell>
          <cell r="Y114">
            <v>42.434460000000001</v>
          </cell>
          <cell r="Z114">
            <v>41.50065</v>
          </cell>
          <cell r="AA114">
            <v>46.861879999999999</v>
          </cell>
          <cell r="AB114">
            <v>45.539839999999998</v>
          </cell>
          <cell r="AC114">
            <v>46.614800000000002</v>
          </cell>
          <cell r="AD114">
            <v>1.0749600000000044</v>
          </cell>
        </row>
        <row r="115">
          <cell r="A115" t="str">
            <v>DataSpec</v>
          </cell>
          <cell r="B115" t="str">
            <v>Data</v>
          </cell>
          <cell r="C115" t="str">
            <v>Rating</v>
          </cell>
          <cell r="D115" t="str">
            <v>Rating</v>
          </cell>
          <cell r="E115" t="str">
            <v>Q134KUV_2311</v>
          </cell>
          <cell r="F115" t="str">
            <v>NONE</v>
          </cell>
          <cell r="G115">
            <v>23.11</v>
          </cell>
          <cell r="H115" t="str">
            <v xml:space="preserve">        Flachglas</v>
          </cell>
          <cell r="I115" t="str">
            <v>SELF</v>
          </cell>
          <cell r="J115" t="str">
            <v>SELF</v>
          </cell>
          <cell r="K115" t="str">
            <v>OV</v>
          </cell>
          <cell r="L115" t="str">
            <v>NE</v>
          </cell>
          <cell r="M115">
            <v>5</v>
          </cell>
          <cell r="O115" t="str">
            <v>23,11</v>
          </cell>
          <cell r="P115" t="str">
            <v>Flachglas</v>
          </cell>
          <cell r="Q115" t="str">
            <v>-</v>
          </cell>
          <cell r="R115" t="str">
            <v>-</v>
          </cell>
          <cell r="S115">
            <v>20.035219999999999</v>
          </cell>
          <cell r="T115">
            <v>20.42109</v>
          </cell>
          <cell r="U115">
            <v>20.70804</v>
          </cell>
          <cell r="V115">
            <v>22.03884</v>
          </cell>
          <cell r="W115">
            <v>30.03884</v>
          </cell>
          <cell r="X115">
            <v>38.03884</v>
          </cell>
          <cell r="Y115">
            <v>41.658360000000002</v>
          </cell>
          <cell r="Z115">
            <v>49.658360000000002</v>
          </cell>
          <cell r="AA115">
            <v>57.658360000000002</v>
          </cell>
          <cell r="AB115">
            <v>58.605490000000003</v>
          </cell>
          <cell r="AC115">
            <v>55.436459999999997</v>
          </cell>
          <cell r="AD115">
            <v>-3.1690300000000065</v>
          </cell>
        </row>
        <row r="116">
          <cell r="A116" t="str">
            <v>DataSpec</v>
          </cell>
          <cell r="B116" t="str">
            <v>Data</v>
          </cell>
          <cell r="C116" t="str">
            <v>Rating</v>
          </cell>
          <cell r="D116" t="str">
            <v>Rating</v>
          </cell>
          <cell r="E116" t="str">
            <v>Q134KUV_2312</v>
          </cell>
          <cell r="F116" t="str">
            <v>NONE</v>
          </cell>
          <cell r="G116">
            <v>23.12</v>
          </cell>
          <cell r="H116" t="str">
            <v xml:space="preserve">        Veredlung und Bearbeitung von Flachglas</v>
          </cell>
          <cell r="I116" t="str">
            <v>SELF</v>
          </cell>
          <cell r="J116" t="str">
            <v>SELF</v>
          </cell>
          <cell r="K116" t="str">
            <v>OV</v>
          </cell>
          <cell r="L116" t="str">
            <v>NE</v>
          </cell>
          <cell r="M116">
            <v>5</v>
          </cell>
          <cell r="O116" t="str">
            <v>23,12</v>
          </cell>
          <cell r="P116" t="str">
            <v>Veredlung und Bearbeitung von Flachglas</v>
          </cell>
          <cell r="Q116" t="str">
            <v>-</v>
          </cell>
          <cell r="R116" t="str">
            <v>-</v>
          </cell>
          <cell r="S116">
            <v>29.989799999999999</v>
          </cell>
          <cell r="T116">
            <v>37.989800000000002</v>
          </cell>
          <cell r="U116">
            <v>43.010939999999998</v>
          </cell>
          <cell r="V116">
            <v>42.624470000000002</v>
          </cell>
          <cell r="W116">
            <v>47.757330000000003</v>
          </cell>
          <cell r="X116">
            <v>50.303980000000003</v>
          </cell>
          <cell r="Y116">
            <v>45.828620000000001</v>
          </cell>
          <cell r="Z116">
            <v>45.434730000000002</v>
          </cell>
          <cell r="AA116">
            <v>48.482170000000004</v>
          </cell>
          <cell r="AB116">
            <v>45.893059999999998</v>
          </cell>
          <cell r="AC116">
            <v>47.167009999999998</v>
          </cell>
          <cell r="AD116">
            <v>1.2739499999999992</v>
          </cell>
        </row>
        <row r="117">
          <cell r="A117" t="str">
            <v>DataSpec</v>
          </cell>
          <cell r="B117" t="str">
            <v>Data</v>
          </cell>
          <cell r="C117" t="str">
            <v>Rating</v>
          </cell>
          <cell r="D117" t="str">
            <v>Rating</v>
          </cell>
          <cell r="E117" t="str">
            <v>Q134KUV_2313</v>
          </cell>
          <cell r="F117" t="str">
            <v>NONE</v>
          </cell>
          <cell r="G117">
            <v>23.13</v>
          </cell>
          <cell r="H117" t="str">
            <v xml:space="preserve">        Hohlglas</v>
          </cell>
          <cell r="I117" t="str">
            <v>SELF</v>
          </cell>
          <cell r="J117" t="str">
            <v>SELF</v>
          </cell>
          <cell r="K117" t="str">
            <v>OV</v>
          </cell>
          <cell r="L117" t="str">
            <v>NE</v>
          </cell>
          <cell r="M117">
            <v>5</v>
          </cell>
          <cell r="O117" t="str">
            <v>23,13</v>
          </cell>
          <cell r="P117" t="str">
            <v>Hohlglas</v>
          </cell>
          <cell r="Q117" t="str">
            <v>-</v>
          </cell>
          <cell r="R117" t="str">
            <v>-</v>
          </cell>
          <cell r="S117">
            <v>41.94502</v>
          </cell>
          <cell r="T117">
            <v>47.902189999999997</v>
          </cell>
          <cell r="U117">
            <v>47.18862</v>
          </cell>
          <cell r="V117">
            <v>46.465040000000002</v>
          </cell>
          <cell r="W117">
            <v>44.730960000000003</v>
          </cell>
          <cell r="X117">
            <v>42.848239999999997</v>
          </cell>
          <cell r="Y117">
            <v>41.262590000000003</v>
          </cell>
          <cell r="Z117">
            <v>40.148099999999999</v>
          </cell>
          <cell r="AA117">
            <v>37.565260000000002</v>
          </cell>
          <cell r="AB117">
            <v>39.295560000000002</v>
          </cell>
          <cell r="AC117">
            <v>40.675989999999999</v>
          </cell>
          <cell r="AD117">
            <v>1.3804299999999969</v>
          </cell>
        </row>
        <row r="118">
          <cell r="A118" t="str">
            <v>DataSpec</v>
          </cell>
          <cell r="B118" t="str">
            <v>Data</v>
          </cell>
          <cell r="C118" t="str">
            <v>Rating</v>
          </cell>
          <cell r="D118" t="str">
            <v>Rating</v>
          </cell>
          <cell r="E118" t="str">
            <v>Q134KUV_2314</v>
          </cell>
          <cell r="F118" t="str">
            <v>NONE</v>
          </cell>
          <cell r="G118">
            <v>23.14</v>
          </cell>
          <cell r="H118" t="str">
            <v xml:space="preserve">        Glasfasern und Waren daraus</v>
          </cell>
          <cell r="I118" t="str">
            <v>SELF</v>
          </cell>
          <cell r="J118" t="str">
            <v>SELF</v>
          </cell>
          <cell r="K118" t="str">
            <v>OV</v>
          </cell>
          <cell r="L118" t="str">
            <v>NE</v>
          </cell>
          <cell r="M118">
            <v>5</v>
          </cell>
          <cell r="O118" t="str">
            <v>23,14</v>
          </cell>
          <cell r="P118" t="str">
            <v>Glasfasern und Waren daraus</v>
          </cell>
          <cell r="Q118" t="str">
            <v>-</v>
          </cell>
          <cell r="R118" t="str">
            <v>-</v>
          </cell>
          <cell r="S118">
            <v>32.670569999999998</v>
          </cell>
          <cell r="T118">
            <v>35.003329999999998</v>
          </cell>
          <cell r="U118">
            <v>33.096809999999998</v>
          </cell>
          <cell r="V118">
            <v>32.75329</v>
          </cell>
          <cell r="W118">
            <v>36.275660000000002</v>
          </cell>
          <cell r="X118">
            <v>36.131039999999999</v>
          </cell>
          <cell r="Y118">
            <v>41.075989999999997</v>
          </cell>
          <cell r="Z118">
            <v>41.13646</v>
          </cell>
          <cell r="AA118">
            <v>49.13646</v>
          </cell>
          <cell r="AB118">
            <v>47.159840000000003</v>
          </cell>
          <cell r="AC118">
            <v>48.773020000000002</v>
          </cell>
          <cell r="AD118">
            <v>1.6131799999999998</v>
          </cell>
        </row>
        <row r="119">
          <cell r="A119" t="str">
            <v>DataSpec</v>
          </cell>
          <cell r="B119" t="str">
            <v>Data</v>
          </cell>
          <cell r="C119" t="str">
            <v>Rating</v>
          </cell>
          <cell r="D119" t="str">
            <v>Rating</v>
          </cell>
          <cell r="E119" t="str">
            <v>Q134KUV_2319</v>
          </cell>
          <cell r="F119" t="str">
            <v>NONE</v>
          </cell>
          <cell r="G119">
            <v>23.19</v>
          </cell>
          <cell r="H119" t="str">
            <v xml:space="preserve">        Technische Glaswaren u.a.</v>
          </cell>
          <cell r="I119" t="str">
            <v>SELF</v>
          </cell>
          <cell r="J119" t="str">
            <v>SELF</v>
          </cell>
          <cell r="K119" t="str">
            <v>OV</v>
          </cell>
          <cell r="L119" t="str">
            <v>NE</v>
          </cell>
          <cell r="M119">
            <v>5</v>
          </cell>
          <cell r="O119" t="str">
            <v>23,19</v>
          </cell>
          <cell r="P119" t="str">
            <v>Technische Glaswaren u.a.</v>
          </cell>
          <cell r="Q119" t="str">
            <v>-</v>
          </cell>
          <cell r="R119" t="str">
            <v>-</v>
          </cell>
          <cell r="S119">
            <v>28.777419999999999</v>
          </cell>
          <cell r="T119">
            <v>29.176079999999999</v>
          </cell>
          <cell r="U119">
            <v>31.116540000000001</v>
          </cell>
          <cell r="V119">
            <v>30.67116</v>
          </cell>
          <cell r="W119">
            <v>38.67116</v>
          </cell>
          <cell r="X119">
            <v>37.148130000000002</v>
          </cell>
          <cell r="Y119">
            <v>40.66348</v>
          </cell>
          <cell r="Z119">
            <v>32.66348</v>
          </cell>
          <cell r="AA119">
            <v>38.841009999999997</v>
          </cell>
          <cell r="AB119">
            <v>39.886119999999998</v>
          </cell>
          <cell r="AC119">
            <v>43.724299999999999</v>
          </cell>
          <cell r="AD119">
            <v>3.8381800000000013</v>
          </cell>
        </row>
        <row r="120">
          <cell r="A120" t="str">
            <v>DataSpec</v>
          </cell>
          <cell r="B120" t="str">
            <v>Data</v>
          </cell>
          <cell r="C120" t="str">
            <v>Rating</v>
          </cell>
          <cell r="D120" t="str">
            <v>Rating</v>
          </cell>
          <cell r="E120" t="str">
            <v>Q134KUV_232</v>
          </cell>
          <cell r="F120" t="str">
            <v>NONE</v>
          </cell>
          <cell r="G120">
            <v>23.2</v>
          </cell>
          <cell r="H120" t="str">
            <v xml:space="preserve">      Feuerfeste keramische Werkstoffe</v>
          </cell>
          <cell r="I120" t="str">
            <v>SELF</v>
          </cell>
          <cell r="J120" t="str">
            <v>SELF</v>
          </cell>
          <cell r="K120" t="str">
            <v>OV</v>
          </cell>
          <cell r="L120" t="str">
            <v>NE</v>
          </cell>
          <cell r="M120">
            <v>5</v>
          </cell>
          <cell r="O120" t="str">
            <v>23,2</v>
          </cell>
          <cell r="P120" t="str">
            <v>Feuerfeste keramische Werkstoffe</v>
          </cell>
          <cell r="Q120" t="str">
            <v>-</v>
          </cell>
          <cell r="R120" t="str">
            <v>-</v>
          </cell>
          <cell r="S120">
            <v>38.982250000000001</v>
          </cell>
          <cell r="T120">
            <v>39.354280000000003</v>
          </cell>
          <cell r="U120">
            <v>35.19717</v>
          </cell>
          <cell r="V120">
            <v>32.640540000000001</v>
          </cell>
          <cell r="W120">
            <v>40.640540000000001</v>
          </cell>
          <cell r="X120">
            <v>44.548020000000001</v>
          </cell>
          <cell r="Y120">
            <v>45.805529999999997</v>
          </cell>
          <cell r="Z120">
            <v>44.010590000000001</v>
          </cell>
          <cell r="AA120">
            <v>52.010590000000001</v>
          </cell>
          <cell r="AB120">
            <v>47.227910000000001</v>
          </cell>
          <cell r="AC120">
            <v>44.303919999999998</v>
          </cell>
          <cell r="AD120">
            <v>-2.9239900000000034</v>
          </cell>
        </row>
        <row r="121">
          <cell r="A121" t="str">
            <v>DataSpec</v>
          </cell>
          <cell r="B121" t="str">
            <v>Data</v>
          </cell>
          <cell r="C121" t="str">
            <v>Rating</v>
          </cell>
          <cell r="D121" t="str">
            <v>Rating</v>
          </cell>
          <cell r="E121" t="str">
            <v>Q134KUV_233</v>
          </cell>
          <cell r="F121" t="str">
            <v>NONE</v>
          </cell>
          <cell r="G121">
            <v>23.3</v>
          </cell>
          <cell r="H121" t="str">
            <v xml:space="preserve">      Keramische Baumaterialien</v>
          </cell>
          <cell r="I121" t="str">
            <v>SELF</v>
          </cell>
          <cell r="J121" t="str">
            <v>SELF</v>
          </cell>
          <cell r="K121" t="str">
            <v>OV</v>
          </cell>
          <cell r="L121" t="str">
            <v>NE</v>
          </cell>
          <cell r="M121">
            <v>5</v>
          </cell>
          <cell r="O121" t="str">
            <v>23,3</v>
          </cell>
          <cell r="P121" t="str">
            <v>Keramische Baumaterialien</v>
          </cell>
          <cell r="Q121" t="str">
            <v>-</v>
          </cell>
          <cell r="R121" t="str">
            <v>-</v>
          </cell>
          <cell r="S121">
            <v>47.17906</v>
          </cell>
          <cell r="T121">
            <v>39.17906</v>
          </cell>
          <cell r="U121">
            <v>39.17906</v>
          </cell>
          <cell r="V121">
            <v>39.17906</v>
          </cell>
          <cell r="W121">
            <v>37.019820000000003</v>
          </cell>
          <cell r="X121">
            <v>40.579369999999997</v>
          </cell>
          <cell r="Y121">
            <v>46.10528</v>
          </cell>
          <cell r="Z121">
            <v>43.188139999999997</v>
          </cell>
          <cell r="AA121">
            <v>51.2301</v>
          </cell>
          <cell r="AB121">
            <v>43.19652</v>
          </cell>
          <cell r="AC121">
            <v>48.644379999999998</v>
          </cell>
          <cell r="AD121">
            <v>5.4478599999999986</v>
          </cell>
        </row>
        <row r="122">
          <cell r="A122" t="str">
            <v>DataSpec</v>
          </cell>
          <cell r="B122" t="str">
            <v>Data</v>
          </cell>
          <cell r="C122" t="str">
            <v>Rating</v>
          </cell>
          <cell r="D122" t="str">
            <v>Rating</v>
          </cell>
          <cell r="E122" t="str">
            <v>Q134KUV_2331</v>
          </cell>
          <cell r="F122" t="str">
            <v>NONE</v>
          </cell>
          <cell r="G122">
            <v>23.31</v>
          </cell>
          <cell r="H122" t="str">
            <v xml:space="preserve">        Keramische Fliesen</v>
          </cell>
          <cell r="I122" t="str">
            <v>SELF</v>
          </cell>
          <cell r="J122" t="str">
            <v>SELF</v>
          </cell>
          <cell r="K122" t="str">
            <v>OV</v>
          </cell>
          <cell r="L122" t="str">
            <v>NE</v>
          </cell>
          <cell r="M122">
            <v>5</v>
          </cell>
          <cell r="O122" t="str">
            <v>23,31</v>
          </cell>
          <cell r="P122" t="str">
            <v>Keramische Fliesen</v>
          </cell>
          <cell r="Q122" t="str">
            <v>-</v>
          </cell>
          <cell r="R122" t="str">
            <v>-</v>
          </cell>
          <cell r="S122">
            <v>52.422280000000001</v>
          </cell>
          <cell r="T122">
            <v>44.422280000000001</v>
          </cell>
          <cell r="U122">
            <v>39.724980000000002</v>
          </cell>
          <cell r="V122">
            <v>38.005400000000002</v>
          </cell>
          <cell r="W122">
            <v>44.969430000000003</v>
          </cell>
          <cell r="X122">
            <v>45.546129999999998</v>
          </cell>
          <cell r="Y122">
            <v>48.293140000000001</v>
          </cell>
          <cell r="Z122">
            <v>51.020330000000001</v>
          </cell>
          <cell r="AA122">
            <v>59.020330000000001</v>
          </cell>
          <cell r="AB122">
            <v>51.020330000000001</v>
          </cell>
          <cell r="AC122">
            <v>54.821829999999999</v>
          </cell>
          <cell r="AD122">
            <v>3.8014999999999972</v>
          </cell>
        </row>
        <row r="123">
          <cell r="A123" t="str">
            <v>DataSpec</v>
          </cell>
          <cell r="B123" t="str">
            <v>Data</v>
          </cell>
          <cell r="C123" t="str">
            <v>Rating</v>
          </cell>
          <cell r="D123" t="str">
            <v>Rating</v>
          </cell>
          <cell r="E123" t="str">
            <v>Q134KUV_2332</v>
          </cell>
          <cell r="F123" t="str">
            <v>NONE</v>
          </cell>
          <cell r="G123">
            <v>23.32</v>
          </cell>
          <cell r="H123" t="str">
            <v xml:space="preserve">        Ziegel</v>
          </cell>
          <cell r="I123" t="str">
            <v>SELF</v>
          </cell>
          <cell r="J123" t="str">
            <v>SELF</v>
          </cell>
          <cell r="K123" t="str">
            <v>OV</v>
          </cell>
          <cell r="L123" t="str">
            <v>NE</v>
          </cell>
          <cell r="M123">
            <v>5</v>
          </cell>
          <cell r="O123" t="str">
            <v>23,32</v>
          </cell>
          <cell r="P123" t="str">
            <v>Ziegel</v>
          </cell>
          <cell r="Q123" t="str">
            <v>-</v>
          </cell>
          <cell r="R123" t="str">
            <v>-</v>
          </cell>
          <cell r="S123">
            <v>44.633629999999997</v>
          </cell>
          <cell r="T123">
            <v>36.633629999999997</v>
          </cell>
          <cell r="U123">
            <v>28.63363</v>
          </cell>
          <cell r="V123">
            <v>22.166699999999999</v>
          </cell>
          <cell r="W123">
            <v>30.166699999999999</v>
          </cell>
          <cell r="X123">
            <v>36.31606</v>
          </cell>
          <cell r="Y123">
            <v>44.31606</v>
          </cell>
          <cell r="Z123">
            <v>36.783009999999997</v>
          </cell>
          <cell r="AA123">
            <v>44.783009999999997</v>
          </cell>
          <cell r="AB123">
            <v>36.783009999999997</v>
          </cell>
          <cell r="AC123">
            <v>43.54128</v>
          </cell>
          <cell r="AD123">
            <v>6.7582700000000031</v>
          </cell>
        </row>
        <row r="124">
          <cell r="A124" t="str">
            <v>DataSpec</v>
          </cell>
          <cell r="B124" t="str">
            <v>Data</v>
          </cell>
          <cell r="C124" t="str">
            <v>Rating</v>
          </cell>
          <cell r="D124" t="str">
            <v>Rating</v>
          </cell>
          <cell r="E124" t="str">
            <v>Q134KUV_234</v>
          </cell>
          <cell r="F124" t="str">
            <v>NONE</v>
          </cell>
          <cell r="G124">
            <v>23.4</v>
          </cell>
          <cell r="H124" t="str">
            <v xml:space="preserve">      Porzellan, Sanitärkeramik, technische Keramik</v>
          </cell>
          <cell r="I124" t="str">
            <v>SELF</v>
          </cell>
          <cell r="J124" t="str">
            <v>SELF</v>
          </cell>
          <cell r="K124" t="str">
            <v>OV</v>
          </cell>
          <cell r="L124" t="str">
            <v>NE</v>
          </cell>
          <cell r="M124">
            <v>5</v>
          </cell>
          <cell r="O124" t="str">
            <v>23,4</v>
          </cell>
          <cell r="P124" t="str">
            <v>Porzellan, Sanitärkeramik, technische Keramik</v>
          </cell>
          <cell r="Q124" t="str">
            <v>-</v>
          </cell>
          <cell r="R124" t="str">
            <v>-</v>
          </cell>
          <cell r="S124">
            <v>34.541130000000003</v>
          </cell>
          <cell r="T124">
            <v>26.541129999999999</v>
          </cell>
          <cell r="U124">
            <v>27.695180000000001</v>
          </cell>
          <cell r="V124">
            <v>27.58437</v>
          </cell>
          <cell r="W124">
            <v>35.58437</v>
          </cell>
          <cell r="X124">
            <v>43.58437</v>
          </cell>
          <cell r="Y124">
            <v>46.56823</v>
          </cell>
          <cell r="Z124">
            <v>41.957729999999998</v>
          </cell>
          <cell r="AA124">
            <v>49.08625</v>
          </cell>
          <cell r="AB124">
            <v>46.445439999999998</v>
          </cell>
          <cell r="AC124">
            <v>46.485340000000001</v>
          </cell>
          <cell r="AD124">
            <v>3.9900000000002933E-2</v>
          </cell>
        </row>
        <row r="125">
          <cell r="A125" t="str">
            <v>DataSpec</v>
          </cell>
          <cell r="B125" t="str">
            <v>Data</v>
          </cell>
          <cell r="C125" t="str">
            <v>Rating</v>
          </cell>
          <cell r="D125" t="str">
            <v>Rating</v>
          </cell>
          <cell r="E125" t="str">
            <v>Q134KUV_2341</v>
          </cell>
          <cell r="F125" t="str">
            <v>NONE</v>
          </cell>
          <cell r="G125">
            <v>23.41</v>
          </cell>
          <cell r="H125" t="str">
            <v xml:space="preserve">        Porzellan, keramische Ziergegenstände</v>
          </cell>
          <cell r="I125" t="str">
            <v>SELF</v>
          </cell>
          <cell r="J125" t="str">
            <v>SELF</v>
          </cell>
          <cell r="K125" t="str">
            <v>OV</v>
          </cell>
          <cell r="L125" t="str">
            <v>NE</v>
          </cell>
          <cell r="M125">
            <v>5</v>
          </cell>
          <cell r="O125" t="str">
            <v>23,41</v>
          </cell>
          <cell r="P125" t="str">
            <v>Porzellan, keramische Ziergegenstände</v>
          </cell>
          <cell r="Q125" t="str">
            <v>-</v>
          </cell>
          <cell r="R125" t="str">
            <v>-</v>
          </cell>
          <cell r="S125">
            <v>34.357819999999997</v>
          </cell>
          <cell r="T125">
            <v>37.181849999999997</v>
          </cell>
          <cell r="U125">
            <v>34.780569999999997</v>
          </cell>
          <cell r="V125">
            <v>35.591419999999999</v>
          </cell>
          <cell r="W125">
            <v>43.591419999999999</v>
          </cell>
          <cell r="X125">
            <v>51.591419999999999</v>
          </cell>
          <cell r="Y125">
            <v>59.591419999999999</v>
          </cell>
          <cell r="Z125">
            <v>52.169179999999997</v>
          </cell>
          <cell r="AA125">
            <v>49.681220000000003</v>
          </cell>
          <cell r="AB125">
            <v>54.666080000000001</v>
          </cell>
          <cell r="AC125">
            <v>50.836300000000001</v>
          </cell>
          <cell r="AD125">
            <v>-3.8297799999999995</v>
          </cell>
        </row>
        <row r="126">
          <cell r="A126" t="str">
            <v>DataSpec</v>
          </cell>
          <cell r="B126" t="str">
            <v>Data</v>
          </cell>
          <cell r="C126" t="str">
            <v>Rating</v>
          </cell>
          <cell r="D126" t="str">
            <v>Rating</v>
          </cell>
          <cell r="E126" t="str">
            <v>Q134KUV_2342</v>
          </cell>
          <cell r="F126" t="str">
            <v>NONE</v>
          </cell>
          <cell r="G126">
            <v>23.42</v>
          </cell>
          <cell r="H126" t="str">
            <v xml:space="preserve">        Sanitärkeramik</v>
          </cell>
          <cell r="I126" t="str">
            <v>SELF</v>
          </cell>
          <cell r="J126" t="str">
            <v>SELF</v>
          </cell>
          <cell r="K126" t="str">
            <v>OV</v>
          </cell>
          <cell r="L126" t="str">
            <v>NE</v>
          </cell>
          <cell r="M126">
            <v>5</v>
          </cell>
          <cell r="O126" t="str">
            <v>23,42</v>
          </cell>
          <cell r="P126" t="str">
            <v>Sanitärkeramik</v>
          </cell>
          <cell r="Q126" t="str">
            <v>-</v>
          </cell>
          <cell r="R126" t="str">
            <v>-</v>
          </cell>
          <cell r="S126">
            <v>36.94153</v>
          </cell>
          <cell r="T126">
            <v>26.681719999999999</v>
          </cell>
          <cell r="U126">
            <v>25.703530000000001</v>
          </cell>
          <cell r="V126">
            <v>22.58333</v>
          </cell>
          <cell r="W126">
            <v>30.58333</v>
          </cell>
          <cell r="X126">
            <v>38.583329999999997</v>
          </cell>
          <cell r="Y126">
            <v>43.899509999999999</v>
          </cell>
          <cell r="Z126">
            <v>35.899509999999999</v>
          </cell>
          <cell r="AA126">
            <v>36.552289999999999</v>
          </cell>
          <cell r="AB126">
            <v>28.552289999999999</v>
          </cell>
          <cell r="AC126">
            <v>29.547910000000002</v>
          </cell>
          <cell r="AD126">
            <v>0.99562000000000239</v>
          </cell>
        </row>
        <row r="127">
          <cell r="A127" t="str">
            <v>DataSpec</v>
          </cell>
          <cell r="B127" t="str">
            <v>Data</v>
          </cell>
          <cell r="C127" t="str">
            <v>Rating</v>
          </cell>
          <cell r="D127" t="str">
            <v>Rating</v>
          </cell>
          <cell r="E127" t="str">
            <v>Q134KUV_2343</v>
          </cell>
          <cell r="F127" t="str">
            <v>NONE</v>
          </cell>
          <cell r="G127">
            <v>23.43</v>
          </cell>
          <cell r="H127" t="str">
            <v xml:space="preserve">        Isolatoren, Isolierteile aus Keramik</v>
          </cell>
          <cell r="I127" t="str">
            <v>SELF</v>
          </cell>
          <cell r="J127" t="str">
            <v>SELF</v>
          </cell>
          <cell r="K127" t="str">
            <v>OV</v>
          </cell>
          <cell r="L127" t="str">
            <v>NE</v>
          </cell>
          <cell r="M127">
            <v>5</v>
          </cell>
          <cell r="O127" t="str">
            <v>23,43</v>
          </cell>
          <cell r="P127" t="str">
            <v>Isolatoren, Isolierteile aus Keramik</v>
          </cell>
          <cell r="Q127" t="str">
            <v>-</v>
          </cell>
          <cell r="R127" t="str">
            <v>-</v>
          </cell>
          <cell r="S127">
            <v>38.14376</v>
          </cell>
          <cell r="T127">
            <v>30.523720000000001</v>
          </cell>
          <cell r="U127">
            <v>28.033619999999999</v>
          </cell>
          <cell r="V127">
            <v>29.539529999999999</v>
          </cell>
          <cell r="W127">
            <v>37.539529999999999</v>
          </cell>
          <cell r="X127">
            <v>38.417769999999997</v>
          </cell>
          <cell r="Y127">
            <v>42.01829</v>
          </cell>
          <cell r="Z127">
            <v>36.05301</v>
          </cell>
          <cell r="AA127">
            <v>44.05301</v>
          </cell>
          <cell r="AB127">
            <v>52.05301</v>
          </cell>
          <cell r="AC127">
            <v>54.551349999999999</v>
          </cell>
          <cell r="AD127">
            <v>2.4983399999999989</v>
          </cell>
        </row>
        <row r="128">
          <cell r="A128" t="str">
            <v>DataSpec</v>
          </cell>
          <cell r="B128" t="str">
            <v>Data</v>
          </cell>
          <cell r="C128" t="str">
            <v>Rating</v>
          </cell>
          <cell r="D128" t="str">
            <v>Rating</v>
          </cell>
          <cell r="E128" t="str">
            <v>Q134KUV_2344</v>
          </cell>
          <cell r="F128" t="str">
            <v>NONE</v>
          </cell>
          <cell r="G128">
            <v>23.44</v>
          </cell>
          <cell r="H128" t="str">
            <v xml:space="preserve">        Keramik für Laboratorien</v>
          </cell>
          <cell r="I128" t="str">
            <v>SELF</v>
          </cell>
          <cell r="J128" t="str">
            <v>SELF</v>
          </cell>
          <cell r="K128" t="str">
            <v>OV</v>
          </cell>
          <cell r="L128" t="str">
            <v>NE</v>
          </cell>
          <cell r="M128">
            <v>5</v>
          </cell>
          <cell r="O128" t="str">
            <v>23,44</v>
          </cell>
          <cell r="P128" t="str">
            <v>Keramik für Laboratorien</v>
          </cell>
          <cell r="Q128" t="str">
            <v>-</v>
          </cell>
          <cell r="R128" t="str">
            <v>-</v>
          </cell>
          <cell r="S128">
            <v>32.253169999999997</v>
          </cell>
          <cell r="T128">
            <v>28.69847</v>
          </cell>
          <cell r="U128">
            <v>26.945</v>
          </cell>
          <cell r="V128">
            <v>25.476739999999999</v>
          </cell>
          <cell r="W128">
            <v>33.476739999999999</v>
          </cell>
          <cell r="X128">
            <v>33.980730000000001</v>
          </cell>
          <cell r="Y128">
            <v>34.984549999999999</v>
          </cell>
          <cell r="Z128">
            <v>37.446100000000001</v>
          </cell>
          <cell r="AA128">
            <v>45.446100000000001</v>
          </cell>
          <cell r="AB128">
            <v>40.985169999999997</v>
          </cell>
          <cell r="AC128">
            <v>43.265860000000004</v>
          </cell>
          <cell r="AD128">
            <v>2.280690000000007</v>
          </cell>
        </row>
        <row r="129">
          <cell r="A129" t="str">
            <v>DataSpec</v>
          </cell>
          <cell r="B129" t="str">
            <v>Data</v>
          </cell>
          <cell r="C129" t="str">
            <v>Rating</v>
          </cell>
          <cell r="D129" t="str">
            <v>Rating</v>
          </cell>
          <cell r="E129" t="str">
            <v>Q134KUV_2349</v>
          </cell>
          <cell r="F129" t="str">
            <v>NONE</v>
          </cell>
          <cell r="G129">
            <v>23.49</v>
          </cell>
          <cell r="H129" t="str">
            <v xml:space="preserve">        Keramische Verpackungsbehältnisse</v>
          </cell>
          <cell r="I129" t="str">
            <v>SELF</v>
          </cell>
          <cell r="J129" t="str">
            <v>SELF</v>
          </cell>
          <cell r="K129" t="str">
            <v>OV</v>
          </cell>
          <cell r="L129" t="str">
            <v>NE</v>
          </cell>
          <cell r="M129">
            <v>5</v>
          </cell>
          <cell r="O129" t="str">
            <v>23,49</v>
          </cell>
          <cell r="P129" t="str">
            <v>Keramische Verpackungsbehältnisse</v>
          </cell>
          <cell r="Q129" t="str">
            <v>-</v>
          </cell>
          <cell r="R129" t="str">
            <v>-</v>
          </cell>
          <cell r="S129">
            <v>51.493749999999999</v>
          </cell>
          <cell r="T129">
            <v>27.914059999999999</v>
          </cell>
          <cell r="U129">
            <v>23.036950000000001</v>
          </cell>
          <cell r="V129">
            <v>22.177700000000002</v>
          </cell>
          <cell r="W129">
            <v>30.177700000000002</v>
          </cell>
          <cell r="X129">
            <v>38.177700000000002</v>
          </cell>
          <cell r="Y129">
            <v>44.298699999999997</v>
          </cell>
          <cell r="Z129">
            <v>46.426139999999997</v>
          </cell>
          <cell r="AA129">
            <v>53.327910000000003</v>
          </cell>
          <cell r="AB129">
            <v>45.327910000000003</v>
          </cell>
          <cell r="AC129">
            <v>45.219140000000003</v>
          </cell>
          <cell r="AD129">
            <v>-0.10876999999999981</v>
          </cell>
        </row>
        <row r="130">
          <cell r="A130" t="str">
            <v>DataSpec</v>
          </cell>
          <cell r="B130" t="str">
            <v>Data</v>
          </cell>
          <cell r="C130" t="str">
            <v>Rating</v>
          </cell>
          <cell r="D130" t="str">
            <v>Rating</v>
          </cell>
          <cell r="E130" t="str">
            <v>Q134KUV_235</v>
          </cell>
          <cell r="F130" t="str">
            <v>NONE</v>
          </cell>
          <cell r="G130">
            <v>23.5</v>
          </cell>
          <cell r="H130" t="str">
            <v xml:space="preserve">      Zement, Kalk, gebrannter Gips</v>
          </cell>
          <cell r="I130" t="str">
            <v>SELF</v>
          </cell>
          <cell r="J130" t="str">
            <v>SELF</v>
          </cell>
          <cell r="K130" t="str">
            <v>OV</v>
          </cell>
          <cell r="L130" t="str">
            <v>NE</v>
          </cell>
          <cell r="M130">
            <v>5</v>
          </cell>
          <cell r="O130" t="str">
            <v>23,5</v>
          </cell>
          <cell r="P130" t="str">
            <v>Zement, Kalk, gebrannter Gips</v>
          </cell>
          <cell r="Q130" t="str">
            <v>-</v>
          </cell>
          <cell r="R130" t="str">
            <v>-</v>
          </cell>
          <cell r="S130">
            <v>39.338329999999999</v>
          </cell>
          <cell r="T130">
            <v>38.726559999999999</v>
          </cell>
          <cell r="U130">
            <v>33.738410000000002</v>
          </cell>
          <cell r="V130">
            <v>35.70373</v>
          </cell>
          <cell r="W130">
            <v>43.70373</v>
          </cell>
          <cell r="X130">
            <v>45.587339999999998</v>
          </cell>
          <cell r="Y130">
            <v>44.895220000000002</v>
          </cell>
          <cell r="Z130">
            <v>36.895220000000002</v>
          </cell>
          <cell r="AA130">
            <v>44.895220000000002</v>
          </cell>
          <cell r="AB130">
            <v>43.503570000000003</v>
          </cell>
          <cell r="AC130">
            <v>42.23883</v>
          </cell>
          <cell r="AD130">
            <v>-1.2647400000000033</v>
          </cell>
        </row>
        <row r="131">
          <cell r="A131" t="str">
            <v>DataSpec</v>
          </cell>
          <cell r="B131" t="str">
            <v>Data</v>
          </cell>
          <cell r="C131" t="str">
            <v>Rating</v>
          </cell>
          <cell r="D131" t="str">
            <v>Rating</v>
          </cell>
          <cell r="E131" t="str">
            <v>Q134KUV_236</v>
          </cell>
          <cell r="F131" t="str">
            <v>NONE</v>
          </cell>
          <cell r="G131">
            <v>23.6</v>
          </cell>
          <cell r="H131" t="str">
            <v xml:space="preserve">      Betonerzeugnisse</v>
          </cell>
          <cell r="I131" t="str">
            <v>SELF</v>
          </cell>
          <cell r="J131" t="str">
            <v>SELF</v>
          </cell>
          <cell r="K131" t="str">
            <v>OV</v>
          </cell>
          <cell r="L131" t="str">
            <v>NE</v>
          </cell>
          <cell r="M131">
            <v>5</v>
          </cell>
          <cell r="O131" t="str">
            <v>23,6</v>
          </cell>
          <cell r="P131" t="str">
            <v>Betonerzeugnisse</v>
          </cell>
          <cell r="Q131" t="str">
            <v>-</v>
          </cell>
          <cell r="R131" t="str">
            <v>-</v>
          </cell>
          <cell r="S131">
            <v>48.296410000000002</v>
          </cell>
          <cell r="T131">
            <v>40.296410000000002</v>
          </cell>
          <cell r="U131">
            <v>33.415700000000001</v>
          </cell>
          <cell r="V131">
            <v>35.225520000000003</v>
          </cell>
          <cell r="W131">
            <v>43.225520000000003</v>
          </cell>
          <cell r="X131">
            <v>44.531280000000002</v>
          </cell>
          <cell r="Y131">
            <v>44.253810000000001</v>
          </cell>
          <cell r="Z131">
            <v>40.436619999999998</v>
          </cell>
          <cell r="AA131">
            <v>47.146030000000003</v>
          </cell>
          <cell r="AB131">
            <v>39.146030000000003</v>
          </cell>
          <cell r="AC131">
            <v>42.685470000000002</v>
          </cell>
          <cell r="AD131">
            <v>3.539439999999999</v>
          </cell>
        </row>
        <row r="132">
          <cell r="A132" t="str">
            <v>DataSpec</v>
          </cell>
          <cell r="B132" t="str">
            <v>Data</v>
          </cell>
          <cell r="C132" t="str">
            <v>Rating</v>
          </cell>
          <cell r="D132" t="str">
            <v>Rating</v>
          </cell>
          <cell r="E132" t="str">
            <v>Q134KUV_237</v>
          </cell>
          <cell r="F132" t="str">
            <v>NONE</v>
          </cell>
          <cell r="G132">
            <v>23.7</v>
          </cell>
          <cell r="H132" t="str">
            <v xml:space="preserve">      Natursteine</v>
          </cell>
          <cell r="I132" t="str">
            <v>SELF</v>
          </cell>
          <cell r="J132" t="str">
            <v>SELF</v>
          </cell>
          <cell r="K132" t="str">
            <v>OV</v>
          </cell>
          <cell r="L132" t="str">
            <v>NE</v>
          </cell>
          <cell r="M132">
            <v>5</v>
          </cell>
          <cell r="O132" t="str">
            <v>23,7</v>
          </cell>
          <cell r="P132" t="str">
            <v>Natursteine</v>
          </cell>
          <cell r="Q132" t="str">
            <v>-</v>
          </cell>
          <cell r="R132" t="str">
            <v>-</v>
          </cell>
          <cell r="S132">
            <v>37.136569999999999</v>
          </cell>
          <cell r="T132">
            <v>45.136569999999999</v>
          </cell>
          <cell r="U132">
            <v>39.465479999999999</v>
          </cell>
          <cell r="V132">
            <v>42.62265</v>
          </cell>
          <cell r="W132">
            <v>50.019460000000002</v>
          </cell>
          <cell r="X132">
            <v>46.595570000000002</v>
          </cell>
          <cell r="Y132">
            <v>42.060209999999998</v>
          </cell>
          <cell r="Z132">
            <v>45.965130000000002</v>
          </cell>
          <cell r="AA132">
            <v>46.925240000000002</v>
          </cell>
          <cell r="AB132">
            <v>48.336790000000001</v>
          </cell>
          <cell r="AC132">
            <v>41.033029999999997</v>
          </cell>
          <cell r="AD132">
            <v>-7.303760000000004</v>
          </cell>
        </row>
        <row r="133">
          <cell r="A133" t="str">
            <v>DataSpec</v>
          </cell>
          <cell r="B133" t="str">
            <v>Data</v>
          </cell>
          <cell r="C133" t="str">
            <v>Rating</v>
          </cell>
          <cell r="D133" t="str">
            <v>Rating</v>
          </cell>
          <cell r="E133" t="str">
            <v>Q134KUV_239</v>
          </cell>
          <cell r="F133" t="str">
            <v>NONE</v>
          </cell>
          <cell r="G133">
            <v>23.9</v>
          </cell>
          <cell r="H133" t="str">
            <v xml:space="preserve">      Schleifmittel; nichtmetall. Min'erzeugnisse</v>
          </cell>
          <cell r="I133" t="str">
            <v>SELF</v>
          </cell>
          <cell r="J133" t="str">
            <v>SELF</v>
          </cell>
          <cell r="K133" t="str">
            <v>OV</v>
          </cell>
          <cell r="L133" t="str">
            <v>NE</v>
          </cell>
          <cell r="M133">
            <v>5</v>
          </cell>
          <cell r="O133" t="str">
            <v>23,9</v>
          </cell>
          <cell r="P133" t="str">
            <v>Schleifmittel; nichtmetall. Min'erzeugnisse</v>
          </cell>
          <cell r="Q133" t="str">
            <v>-</v>
          </cell>
          <cell r="R133" t="str">
            <v>-</v>
          </cell>
          <cell r="S133">
            <v>40.768720000000002</v>
          </cell>
          <cell r="T133">
            <v>41.434660000000001</v>
          </cell>
          <cell r="U133">
            <v>36.365079999999999</v>
          </cell>
          <cell r="V133">
            <v>38.061669999999999</v>
          </cell>
          <cell r="W133">
            <v>46.061669999999999</v>
          </cell>
          <cell r="X133">
            <v>45.63749</v>
          </cell>
          <cell r="Y133">
            <v>45.069240000000001</v>
          </cell>
          <cell r="Z133">
            <v>37.805079999999997</v>
          </cell>
          <cell r="AA133">
            <v>31.96932</v>
          </cell>
          <cell r="AB133">
            <v>30.374919999999999</v>
          </cell>
          <cell r="AC133">
            <v>27.35689</v>
          </cell>
          <cell r="AD133">
            <v>-3.0180299999999995</v>
          </cell>
        </row>
        <row r="134">
          <cell r="A134" t="str">
            <v>DataSpec</v>
          </cell>
          <cell r="B134" t="str">
            <v>Data</v>
          </cell>
          <cell r="C134" t="str">
            <v>Rating</v>
          </cell>
          <cell r="D134" t="str">
            <v>Rating</v>
          </cell>
          <cell r="E134" t="str">
            <v>Q134KUV_24</v>
          </cell>
          <cell r="F134" t="str">
            <v>NONE</v>
          </cell>
          <cell r="G134">
            <v>24</v>
          </cell>
          <cell r="H134" t="str">
            <v xml:space="preserve">    Metallerzeugung, -bearbeitung</v>
          </cell>
          <cell r="I134" t="str">
            <v>SELF</v>
          </cell>
          <cell r="J134" t="str">
            <v>SELF</v>
          </cell>
          <cell r="K134" t="str">
            <v>OV</v>
          </cell>
          <cell r="L134" t="str">
            <v>NE</v>
          </cell>
          <cell r="M134">
            <v>5</v>
          </cell>
          <cell r="O134">
            <v>24</v>
          </cell>
          <cell r="P134" t="str">
            <v>Metallerzeugung, -bearbeitung</v>
          </cell>
          <cell r="Q134" t="str">
            <v>-</v>
          </cell>
          <cell r="R134" t="str">
            <v>-</v>
          </cell>
          <cell r="S134">
            <v>37.226930000000003</v>
          </cell>
          <cell r="T134">
            <v>38.615049999999997</v>
          </cell>
          <cell r="U134">
            <v>38.368000000000002</v>
          </cell>
          <cell r="V134">
            <v>37.708770000000001</v>
          </cell>
          <cell r="W134">
            <v>43.292450000000002</v>
          </cell>
          <cell r="X134">
            <v>43.782020000000003</v>
          </cell>
          <cell r="Y134">
            <v>45.509230000000002</v>
          </cell>
          <cell r="Z134">
            <v>39.923079999999999</v>
          </cell>
          <cell r="AA134">
            <v>47.736849999999997</v>
          </cell>
          <cell r="AB134">
            <v>41.066009999999999</v>
          </cell>
          <cell r="AC134">
            <v>45.709429999999998</v>
          </cell>
          <cell r="AD134">
            <v>4.643419999999999</v>
          </cell>
        </row>
        <row r="135">
          <cell r="A135" t="str">
            <v>DataSpec</v>
          </cell>
          <cell r="B135" t="str">
            <v>Data</v>
          </cell>
          <cell r="C135" t="str">
            <v>Rating</v>
          </cell>
          <cell r="D135" t="str">
            <v>Rating</v>
          </cell>
          <cell r="E135" t="str">
            <v>Q134KUV_241</v>
          </cell>
          <cell r="F135" t="str">
            <v>NONE</v>
          </cell>
          <cell r="G135">
            <v>24.1</v>
          </cell>
          <cell r="H135" t="str">
            <v xml:space="preserve">      Roheisen, Stahl, Ferrolegierungen</v>
          </cell>
          <cell r="I135" t="str">
            <v>SELF</v>
          </cell>
          <cell r="J135" t="str">
            <v>SELF</v>
          </cell>
          <cell r="K135" t="str">
            <v>OV</v>
          </cell>
          <cell r="L135" t="str">
            <v>NE</v>
          </cell>
          <cell r="M135">
            <v>5</v>
          </cell>
          <cell r="O135" t="str">
            <v>24,1</v>
          </cell>
          <cell r="P135" t="str">
            <v>Roheisen, Stahl, Ferrolegierungen</v>
          </cell>
          <cell r="Q135" t="str">
            <v>-</v>
          </cell>
          <cell r="R135" t="str">
            <v>-</v>
          </cell>
          <cell r="S135">
            <v>30.208349999999999</v>
          </cell>
          <cell r="T135">
            <v>38.208350000000003</v>
          </cell>
          <cell r="U135">
            <v>41.342599999999997</v>
          </cell>
          <cell r="V135">
            <v>40.536149999999999</v>
          </cell>
          <cell r="W135">
            <v>43.206940000000003</v>
          </cell>
          <cell r="X135">
            <v>42.619210000000002</v>
          </cell>
          <cell r="Y135">
            <v>43.193379999999998</v>
          </cell>
          <cell r="Z135">
            <v>41.300330000000002</v>
          </cell>
          <cell r="AA135">
            <v>49.300330000000002</v>
          </cell>
          <cell r="AB135">
            <v>42.539470000000001</v>
          </cell>
          <cell r="AC135">
            <v>50.539470000000001</v>
          </cell>
          <cell r="AD135">
            <v>8</v>
          </cell>
        </row>
        <row r="136">
          <cell r="A136" t="str">
            <v>DataSpec</v>
          </cell>
          <cell r="B136" t="str">
            <v>Data</v>
          </cell>
          <cell r="C136" t="str">
            <v>Rating</v>
          </cell>
          <cell r="D136" t="str">
            <v>Rating</v>
          </cell>
          <cell r="E136" t="str">
            <v>Q134KUV_242</v>
          </cell>
          <cell r="F136" t="str">
            <v>NONE</v>
          </cell>
          <cell r="G136">
            <v>24.2</v>
          </cell>
          <cell r="H136" t="str">
            <v xml:space="preserve">      Stahlrohre</v>
          </cell>
          <cell r="I136" t="str">
            <v>SELF</v>
          </cell>
          <cell r="J136" t="str">
            <v>SELF</v>
          </cell>
          <cell r="K136" t="str">
            <v>OV</v>
          </cell>
          <cell r="L136" t="str">
            <v>NE</v>
          </cell>
          <cell r="M136">
            <v>5</v>
          </cell>
          <cell r="O136" t="str">
            <v>24,2</v>
          </cell>
          <cell r="P136" t="str">
            <v>Stahlrohre</v>
          </cell>
          <cell r="Q136" t="str">
            <v>-</v>
          </cell>
          <cell r="R136" t="str">
            <v>-</v>
          </cell>
          <cell r="S136">
            <v>42.721420000000002</v>
          </cell>
          <cell r="T136">
            <v>41.145560000000003</v>
          </cell>
          <cell r="U136">
            <v>36.016419999999997</v>
          </cell>
          <cell r="V136">
            <v>35.521090000000001</v>
          </cell>
          <cell r="W136">
            <v>43.521090000000001</v>
          </cell>
          <cell r="X136">
            <v>42.37997</v>
          </cell>
          <cell r="Y136">
            <v>44.855200000000004</v>
          </cell>
          <cell r="Z136">
            <v>38.623109999999997</v>
          </cell>
          <cell r="AA136">
            <v>46.623109999999997</v>
          </cell>
          <cell r="AB136">
            <v>38.623109999999997</v>
          </cell>
          <cell r="AC136">
            <v>41.931280000000001</v>
          </cell>
          <cell r="AD136">
            <v>3.3081700000000041</v>
          </cell>
        </row>
        <row r="137">
          <cell r="A137" t="str">
            <v>DataSpec</v>
          </cell>
          <cell r="B137" t="str">
            <v>Data</v>
          </cell>
          <cell r="C137" t="str">
            <v>Rating</v>
          </cell>
          <cell r="D137" t="str">
            <v>Rating</v>
          </cell>
          <cell r="E137" t="str">
            <v>Q134KUV_243</v>
          </cell>
          <cell r="F137" t="str">
            <v>NONE</v>
          </cell>
          <cell r="G137">
            <v>24.3</v>
          </cell>
          <cell r="H137" t="str">
            <v xml:space="preserve">      Blankstahl, Kaltband, -profile, kaltgezog. Draht</v>
          </cell>
          <cell r="I137" t="str">
            <v>SELF</v>
          </cell>
          <cell r="J137" t="str">
            <v>SELF</v>
          </cell>
          <cell r="K137" t="str">
            <v>OV</v>
          </cell>
          <cell r="L137" t="str">
            <v>NE</v>
          </cell>
          <cell r="M137">
            <v>5</v>
          </cell>
          <cell r="O137" t="str">
            <v>24,3</v>
          </cell>
          <cell r="P137" t="str">
            <v>Blankstahl, Kaltband, -profile, kaltgezog. Draht</v>
          </cell>
          <cell r="Q137" t="str">
            <v>-</v>
          </cell>
          <cell r="R137" t="str">
            <v>-</v>
          </cell>
          <cell r="S137">
            <v>40.991390000000003</v>
          </cell>
          <cell r="T137">
            <v>32.991390000000003</v>
          </cell>
          <cell r="U137">
            <v>29.948730000000001</v>
          </cell>
          <cell r="V137">
            <v>30.825510000000001</v>
          </cell>
          <cell r="W137">
            <v>38.825510000000001</v>
          </cell>
          <cell r="X137">
            <v>46.825510000000001</v>
          </cell>
          <cell r="Y137">
            <v>48.134749999999997</v>
          </cell>
          <cell r="Z137">
            <v>43.171759999999999</v>
          </cell>
          <cell r="AA137">
            <v>51.007629999999999</v>
          </cell>
          <cell r="AB137">
            <v>43.007629999999999</v>
          </cell>
          <cell r="AC137">
            <v>48.081429999999997</v>
          </cell>
          <cell r="AD137">
            <v>5.0737999999999985</v>
          </cell>
        </row>
        <row r="138">
          <cell r="A138" t="str">
            <v>DataSpec</v>
          </cell>
          <cell r="B138" t="str">
            <v>Data</v>
          </cell>
          <cell r="C138" t="str">
            <v>Rating</v>
          </cell>
          <cell r="D138" t="str">
            <v>Rating</v>
          </cell>
          <cell r="E138" t="str">
            <v>Q134KUV_244</v>
          </cell>
          <cell r="F138" t="str">
            <v>NONE</v>
          </cell>
          <cell r="G138">
            <v>24.4</v>
          </cell>
          <cell r="H138" t="str">
            <v xml:space="preserve">      NE-Metalle</v>
          </cell>
          <cell r="I138" t="str">
            <v>SELF</v>
          </cell>
          <cell r="J138" t="str">
            <v>SELF</v>
          </cell>
          <cell r="K138" t="str">
            <v>OV</v>
          </cell>
          <cell r="L138" t="str">
            <v>NE</v>
          </cell>
          <cell r="M138">
            <v>5</v>
          </cell>
          <cell r="O138" t="str">
            <v>24,4</v>
          </cell>
          <cell r="P138" t="str">
            <v>NE-Metalle</v>
          </cell>
          <cell r="Q138" t="str">
            <v>-</v>
          </cell>
          <cell r="R138" t="str">
            <v>-</v>
          </cell>
          <cell r="S138">
            <v>36.928139999999999</v>
          </cell>
          <cell r="T138">
            <v>39.03772</v>
          </cell>
          <cell r="U138">
            <v>38.626800000000003</v>
          </cell>
          <cell r="V138">
            <v>36.835129999999999</v>
          </cell>
          <cell r="W138">
            <v>41.580959999999997</v>
          </cell>
          <cell r="X138">
            <v>40.954990000000002</v>
          </cell>
          <cell r="Y138">
            <v>45.091880000000003</v>
          </cell>
          <cell r="Z138">
            <v>37.091880000000003</v>
          </cell>
          <cell r="AA138">
            <v>45.091880000000003</v>
          </cell>
          <cell r="AB138">
            <v>38.453119999999998</v>
          </cell>
          <cell r="AC138">
            <v>42.32884</v>
          </cell>
          <cell r="AD138">
            <v>3.8757200000000012</v>
          </cell>
        </row>
        <row r="139">
          <cell r="A139" t="str">
            <v>DataSpec</v>
          </cell>
          <cell r="B139" t="str">
            <v>Data</v>
          </cell>
          <cell r="C139" t="str">
            <v>Rating</v>
          </cell>
          <cell r="D139" t="str">
            <v>Rating</v>
          </cell>
          <cell r="E139" t="str">
            <v>Q134KUV_2441</v>
          </cell>
          <cell r="F139" t="str">
            <v>NONE</v>
          </cell>
          <cell r="G139">
            <v>24.41</v>
          </cell>
          <cell r="H139" t="str">
            <v xml:space="preserve">        Edelmetalle</v>
          </cell>
          <cell r="I139" t="str">
            <v>SELF</v>
          </cell>
          <cell r="J139" t="str">
            <v>SELF</v>
          </cell>
          <cell r="K139" t="str">
            <v>OV</v>
          </cell>
          <cell r="L139" t="str">
            <v>NE</v>
          </cell>
          <cell r="M139">
            <v>5</v>
          </cell>
          <cell r="O139" t="str">
            <v>24,41</v>
          </cell>
          <cell r="P139" t="str">
            <v>Edelmetalle</v>
          </cell>
          <cell r="Q139" t="str">
            <v>-</v>
          </cell>
          <cell r="R139" t="str">
            <v>-</v>
          </cell>
          <cell r="S139">
            <v>40.534799999999997</v>
          </cell>
          <cell r="T139">
            <v>35.609679999999997</v>
          </cell>
          <cell r="U139">
            <v>37.751899999999999</v>
          </cell>
          <cell r="V139">
            <v>37.00018</v>
          </cell>
          <cell r="W139">
            <v>37.685670000000002</v>
          </cell>
          <cell r="X139">
            <v>41.025680000000001</v>
          </cell>
          <cell r="Y139">
            <v>44.440339999999999</v>
          </cell>
          <cell r="Z139">
            <v>36.440339999999999</v>
          </cell>
          <cell r="AA139">
            <v>44.440339999999999</v>
          </cell>
          <cell r="AB139">
            <v>38.59919</v>
          </cell>
          <cell r="AC139">
            <v>38.106209999999997</v>
          </cell>
          <cell r="AD139">
            <v>-0.49298000000000286</v>
          </cell>
        </row>
        <row r="140">
          <cell r="A140" t="str">
            <v>DataSpec</v>
          </cell>
          <cell r="B140" t="str">
            <v>Data</v>
          </cell>
          <cell r="C140" t="str">
            <v>Rating</v>
          </cell>
          <cell r="D140" t="str">
            <v>Rating</v>
          </cell>
          <cell r="E140" t="str">
            <v>Q134KUV_2442</v>
          </cell>
          <cell r="F140" t="str">
            <v>NONE</v>
          </cell>
          <cell r="G140">
            <v>24.42</v>
          </cell>
          <cell r="H140" t="str">
            <v xml:space="preserve">        Aluminium</v>
          </cell>
          <cell r="I140" t="str">
            <v>SELF</v>
          </cell>
          <cell r="J140" t="str">
            <v>SELF</v>
          </cell>
          <cell r="K140" t="str">
            <v>OV</v>
          </cell>
          <cell r="L140" t="str">
            <v>NE</v>
          </cell>
          <cell r="M140">
            <v>5</v>
          </cell>
          <cell r="O140" t="str">
            <v>24,42</v>
          </cell>
          <cell r="P140" t="str">
            <v>Aluminium</v>
          </cell>
          <cell r="Q140" t="str">
            <v>-</v>
          </cell>
          <cell r="R140" t="str">
            <v>-</v>
          </cell>
          <cell r="S140">
            <v>37.514629999999997</v>
          </cell>
          <cell r="T140">
            <v>36.683010000000003</v>
          </cell>
          <cell r="U140">
            <v>37.174059999999997</v>
          </cell>
          <cell r="V140">
            <v>34.483829999999998</v>
          </cell>
          <cell r="W140">
            <v>42.059339999999999</v>
          </cell>
          <cell r="X140">
            <v>44.884239999999998</v>
          </cell>
          <cell r="Y140">
            <v>46.540509999999998</v>
          </cell>
          <cell r="Z140">
            <v>38.540509999999998</v>
          </cell>
          <cell r="AA140">
            <v>46.540509999999998</v>
          </cell>
          <cell r="AB140">
            <v>38.954230000000003</v>
          </cell>
          <cell r="AC140">
            <v>43.821689999999997</v>
          </cell>
          <cell r="AD140">
            <v>4.8674599999999941</v>
          </cell>
        </row>
        <row r="141">
          <cell r="A141" t="str">
            <v>DataSpec</v>
          </cell>
          <cell r="B141" t="str">
            <v>Data</v>
          </cell>
          <cell r="C141" t="str">
            <v>Rating</v>
          </cell>
          <cell r="D141" t="str">
            <v>Rating</v>
          </cell>
          <cell r="E141" t="str">
            <v>Q134KUV_2443</v>
          </cell>
          <cell r="F141" t="str">
            <v>NONE</v>
          </cell>
          <cell r="G141">
            <v>24.43</v>
          </cell>
          <cell r="H141" t="str">
            <v xml:space="preserve">        Blei, Zink und Zinn</v>
          </cell>
          <cell r="I141" t="str">
            <v>SELF</v>
          </cell>
          <cell r="J141" t="str">
            <v>SELF</v>
          </cell>
          <cell r="K141" t="str">
            <v>OV</v>
          </cell>
          <cell r="L141" t="str">
            <v>NE</v>
          </cell>
          <cell r="M141">
            <v>5</v>
          </cell>
          <cell r="O141" t="str">
            <v>24,43</v>
          </cell>
          <cell r="P141" t="str">
            <v>Blei, Zink und Zinn</v>
          </cell>
          <cell r="Q141" t="str">
            <v>-</v>
          </cell>
          <cell r="R141" t="str">
            <v>-</v>
          </cell>
          <cell r="S141">
            <v>38.009779999999999</v>
          </cell>
          <cell r="T141">
            <v>34.842109999999998</v>
          </cell>
          <cell r="U141">
            <v>34.326059999999998</v>
          </cell>
          <cell r="V141">
            <v>34.310780000000001</v>
          </cell>
          <cell r="W141">
            <v>38.970379999999999</v>
          </cell>
          <cell r="X141">
            <v>40.012189999999997</v>
          </cell>
          <cell r="Y141">
            <v>42.6586</v>
          </cell>
          <cell r="Z141">
            <v>34.6586</v>
          </cell>
          <cell r="AA141">
            <v>42.6586</v>
          </cell>
          <cell r="AB141">
            <v>36.069020000000002</v>
          </cell>
          <cell r="AC141">
            <v>36.725239999999999</v>
          </cell>
          <cell r="AD141">
            <v>0.65621999999999758</v>
          </cell>
        </row>
        <row r="142">
          <cell r="A142" t="str">
            <v>DataSpec</v>
          </cell>
          <cell r="B142" t="str">
            <v>Data</v>
          </cell>
          <cell r="C142" t="str">
            <v>Rating</v>
          </cell>
          <cell r="D142" t="str">
            <v>Rating</v>
          </cell>
          <cell r="E142" t="str">
            <v>Q134KUV_2444</v>
          </cell>
          <cell r="F142" t="str">
            <v>NONE</v>
          </cell>
          <cell r="G142">
            <v>24.44</v>
          </cell>
          <cell r="H142" t="str">
            <v xml:space="preserve">        Kupfer</v>
          </cell>
          <cell r="I142" t="str">
            <v>SELF</v>
          </cell>
          <cell r="J142" t="str">
            <v>SELF</v>
          </cell>
          <cell r="K142" t="str">
            <v>OV</v>
          </cell>
          <cell r="L142" t="str">
            <v>NE</v>
          </cell>
          <cell r="M142">
            <v>5</v>
          </cell>
          <cell r="O142" t="str">
            <v>24,44</v>
          </cell>
          <cell r="P142" t="str">
            <v>Kupfer</v>
          </cell>
          <cell r="Q142" t="str">
            <v>-</v>
          </cell>
          <cell r="R142" t="str">
            <v>-</v>
          </cell>
          <cell r="S142">
            <v>34.521850000000001</v>
          </cell>
          <cell r="T142">
            <v>38.119199999999999</v>
          </cell>
          <cell r="U142">
            <v>35.363</v>
          </cell>
          <cell r="V142">
            <v>34.006639999999997</v>
          </cell>
          <cell r="W142">
            <v>38.264600000000002</v>
          </cell>
          <cell r="X142">
            <v>30.264600000000002</v>
          </cell>
          <cell r="Y142">
            <v>38.264600000000002</v>
          </cell>
          <cell r="Z142">
            <v>30.264600000000002</v>
          </cell>
          <cell r="AA142">
            <v>38.264600000000002</v>
          </cell>
          <cell r="AB142">
            <v>35.352589999999999</v>
          </cell>
          <cell r="AC142">
            <v>39.074860000000001</v>
          </cell>
          <cell r="AD142">
            <v>3.7222700000000017</v>
          </cell>
        </row>
        <row r="143">
          <cell r="A143" t="str">
            <v>DataSpec</v>
          </cell>
          <cell r="B143" t="str">
            <v>Data</v>
          </cell>
          <cell r="C143" t="str">
            <v>Rating</v>
          </cell>
          <cell r="D143" t="str">
            <v>Rating</v>
          </cell>
          <cell r="E143" t="str">
            <v>Q134KUV_2445</v>
          </cell>
          <cell r="F143" t="str">
            <v>NONE</v>
          </cell>
          <cell r="G143">
            <v>24.45</v>
          </cell>
          <cell r="H143" t="str">
            <v xml:space="preserve">        Sonstige NE-Metallen</v>
          </cell>
          <cell r="I143" t="str">
            <v>SELF</v>
          </cell>
          <cell r="J143" t="str">
            <v>SELF</v>
          </cell>
          <cell r="K143" t="str">
            <v>OV</v>
          </cell>
          <cell r="L143" t="str">
            <v>NE</v>
          </cell>
          <cell r="M143">
            <v>5</v>
          </cell>
          <cell r="O143" t="str">
            <v>24,45</v>
          </cell>
          <cell r="P143" t="str">
            <v>Sonstige NE-Metallen</v>
          </cell>
          <cell r="Q143" t="str">
            <v>-</v>
          </cell>
          <cell r="R143" t="str">
            <v>-</v>
          </cell>
          <cell r="S143">
            <v>34.306010000000001</v>
          </cell>
          <cell r="T143">
            <v>59.955159999999999</v>
          </cell>
          <cell r="U143">
            <v>62.800150000000002</v>
          </cell>
          <cell r="V143">
            <v>59.811579999999999</v>
          </cell>
          <cell r="W143">
            <v>57.10436</v>
          </cell>
          <cell r="X143">
            <v>57.322470000000003</v>
          </cell>
          <cell r="Y143">
            <v>59.981209999999997</v>
          </cell>
          <cell r="Z143">
            <v>66.694280000000006</v>
          </cell>
          <cell r="AA143">
            <v>66.527649999999994</v>
          </cell>
          <cell r="AB143">
            <v>59.908639999999998</v>
          </cell>
          <cell r="AC143">
            <v>66.144099999999995</v>
          </cell>
          <cell r="AD143">
            <v>6.2354599999999962</v>
          </cell>
        </row>
        <row r="144">
          <cell r="A144" t="str">
            <v>DataSpec</v>
          </cell>
          <cell r="B144" t="str">
            <v>Data</v>
          </cell>
          <cell r="C144" t="str">
            <v>Rating</v>
          </cell>
          <cell r="D144" t="str">
            <v>Rating</v>
          </cell>
          <cell r="E144" t="str">
            <v>Q134KUV_245</v>
          </cell>
          <cell r="F144" t="str">
            <v>NONE</v>
          </cell>
          <cell r="G144">
            <v>24.5</v>
          </cell>
          <cell r="H144" t="str">
            <v xml:space="preserve">      Gießereien</v>
          </cell>
          <cell r="I144" t="str">
            <v>SELF</v>
          </cell>
          <cell r="J144" t="str">
            <v>SELF</v>
          </cell>
          <cell r="K144" t="str">
            <v>OV</v>
          </cell>
          <cell r="L144" t="str">
            <v>NE</v>
          </cell>
          <cell r="M144">
            <v>5</v>
          </cell>
          <cell r="O144" t="str">
            <v>24,5</v>
          </cell>
          <cell r="P144" t="str">
            <v>Gießereien</v>
          </cell>
          <cell r="Q144" t="str">
            <v>-</v>
          </cell>
          <cell r="R144" t="str">
            <v>-</v>
          </cell>
          <cell r="S144">
            <v>41.159309999999998</v>
          </cell>
          <cell r="T144">
            <v>39.069800000000001</v>
          </cell>
          <cell r="U144">
            <v>38.792969999999997</v>
          </cell>
          <cell r="V144">
            <v>39.299509999999998</v>
          </cell>
          <cell r="W144">
            <v>47.299509999999998</v>
          </cell>
          <cell r="X144">
            <v>48.895220000000002</v>
          </cell>
          <cell r="Y144">
            <v>47.946330000000003</v>
          </cell>
          <cell r="Z144">
            <v>42.236960000000003</v>
          </cell>
          <cell r="AA144">
            <v>49.54954</v>
          </cell>
          <cell r="AB144">
            <v>44.048250000000003</v>
          </cell>
          <cell r="AC144">
            <v>46.971960000000003</v>
          </cell>
          <cell r="AD144">
            <v>2.9237099999999998</v>
          </cell>
        </row>
        <row r="145">
          <cell r="A145" t="str">
            <v>DataSpec</v>
          </cell>
          <cell r="B145" t="str">
            <v>Data</v>
          </cell>
          <cell r="C145" t="str">
            <v>Rating</v>
          </cell>
          <cell r="D145" t="str">
            <v>Rating</v>
          </cell>
          <cell r="E145" t="str">
            <v>Q134KUV_2451</v>
          </cell>
          <cell r="F145" t="str">
            <v>NONE</v>
          </cell>
          <cell r="G145">
            <v>24.51</v>
          </cell>
          <cell r="H145" t="str">
            <v xml:space="preserve">        Eisengießereien</v>
          </cell>
          <cell r="I145" t="str">
            <v>SELF</v>
          </cell>
          <cell r="J145" t="str">
            <v>SELF</v>
          </cell>
          <cell r="K145" t="str">
            <v>OV</v>
          </cell>
          <cell r="L145" t="str">
            <v>NE</v>
          </cell>
          <cell r="M145">
            <v>5</v>
          </cell>
          <cell r="O145" t="str">
            <v>24,51</v>
          </cell>
          <cell r="P145" t="str">
            <v>Eisengießereien</v>
          </cell>
          <cell r="Q145" t="str">
            <v>-</v>
          </cell>
          <cell r="R145" t="str">
            <v>-</v>
          </cell>
          <cell r="S145">
            <v>34.857790000000001</v>
          </cell>
          <cell r="T145">
            <v>37.1982</v>
          </cell>
          <cell r="U145">
            <v>37.666350000000001</v>
          </cell>
          <cell r="V145">
            <v>37.701770000000003</v>
          </cell>
          <cell r="W145">
            <v>41.940130000000003</v>
          </cell>
          <cell r="X145">
            <v>41.149540000000002</v>
          </cell>
          <cell r="Y145">
            <v>43.336080000000003</v>
          </cell>
          <cell r="Z145">
            <v>38.96311</v>
          </cell>
          <cell r="AA145">
            <v>46.96311</v>
          </cell>
          <cell r="AB145">
            <v>41.04824</v>
          </cell>
          <cell r="AC145">
            <v>47.973199999999999</v>
          </cell>
          <cell r="AD145">
            <v>6.9249599999999987</v>
          </cell>
        </row>
        <row r="146">
          <cell r="A146" t="str">
            <v>DataSpec</v>
          </cell>
          <cell r="B146" t="str">
            <v>Data</v>
          </cell>
          <cell r="C146" t="str">
            <v>Rating</v>
          </cell>
          <cell r="D146" t="str">
            <v>Rating</v>
          </cell>
          <cell r="E146" t="str">
            <v>Q134KUV_2452</v>
          </cell>
          <cell r="F146" t="str">
            <v>NONE</v>
          </cell>
          <cell r="G146">
            <v>24.52</v>
          </cell>
          <cell r="H146" t="str">
            <v xml:space="preserve">        Stahlgießereien</v>
          </cell>
          <cell r="I146" t="str">
            <v>SELF</v>
          </cell>
          <cell r="J146" t="str">
            <v>SELF</v>
          </cell>
          <cell r="K146" t="str">
            <v>OV</v>
          </cell>
          <cell r="L146" t="str">
            <v>NE</v>
          </cell>
          <cell r="M146">
            <v>5</v>
          </cell>
          <cell r="O146" t="str">
            <v>24,52</v>
          </cell>
          <cell r="P146" t="str">
            <v>Stahlgießereien</v>
          </cell>
          <cell r="Q146" t="str">
            <v>-</v>
          </cell>
          <cell r="R146" t="str">
            <v>-</v>
          </cell>
          <cell r="S146">
            <v>47.432690000000001</v>
          </cell>
          <cell r="T146">
            <v>37.985970000000002</v>
          </cell>
          <cell r="U146">
            <v>37.314419999999998</v>
          </cell>
          <cell r="V146">
            <v>37.888420000000004</v>
          </cell>
          <cell r="W146">
            <v>38.539479999999998</v>
          </cell>
          <cell r="X146">
            <v>34.305999999999997</v>
          </cell>
          <cell r="Y146">
            <v>36.533209999999997</v>
          </cell>
          <cell r="Z146">
            <v>29.600059999999999</v>
          </cell>
          <cell r="AA146">
            <v>37.600059999999999</v>
          </cell>
          <cell r="AB146">
            <v>42.764189999999999</v>
          </cell>
          <cell r="AC146">
            <v>42.963340000000002</v>
          </cell>
          <cell r="AD146">
            <v>0.19915000000000305</v>
          </cell>
        </row>
        <row r="147">
          <cell r="A147" t="str">
            <v>DataSpec</v>
          </cell>
          <cell r="B147" t="str">
            <v>Data</v>
          </cell>
          <cell r="C147" t="str">
            <v>Rating</v>
          </cell>
          <cell r="D147" t="str">
            <v>Rating</v>
          </cell>
          <cell r="E147" t="str">
            <v>Q134KUV_2453</v>
          </cell>
          <cell r="F147" t="str">
            <v>NONE</v>
          </cell>
          <cell r="G147">
            <v>24.53</v>
          </cell>
          <cell r="H147" t="str">
            <v xml:space="preserve">        Leichtmetallgießereien</v>
          </cell>
          <cell r="I147" t="str">
            <v>SELF</v>
          </cell>
          <cell r="J147" t="str">
            <v>SELF</v>
          </cell>
          <cell r="K147" t="str">
            <v>OV</v>
          </cell>
          <cell r="L147" t="str">
            <v>NE</v>
          </cell>
          <cell r="M147">
            <v>5</v>
          </cell>
          <cell r="O147" t="str">
            <v>24,53</v>
          </cell>
          <cell r="P147" t="str">
            <v>Leichtmetallgießereien</v>
          </cell>
          <cell r="Q147" t="str">
            <v>-</v>
          </cell>
          <cell r="R147" t="str">
            <v>-</v>
          </cell>
          <cell r="S147">
            <v>44.761060000000001</v>
          </cell>
          <cell r="T147">
            <v>44.843110000000003</v>
          </cell>
          <cell r="U147">
            <v>45.611139999999999</v>
          </cell>
          <cell r="V147">
            <v>47.930599999999998</v>
          </cell>
          <cell r="W147">
            <v>50.557250000000003</v>
          </cell>
          <cell r="X147">
            <v>55.052379999999999</v>
          </cell>
          <cell r="Y147">
            <v>52.941980000000001</v>
          </cell>
          <cell r="Z147">
            <v>44.941980000000001</v>
          </cell>
          <cell r="AA147">
            <v>52.941980000000001</v>
          </cell>
          <cell r="AB147">
            <v>44.941980000000001</v>
          </cell>
          <cell r="AC147">
            <v>45.854640000000003</v>
          </cell>
          <cell r="AD147">
            <v>0.91266000000000247</v>
          </cell>
        </row>
        <row r="148">
          <cell r="A148" t="str">
            <v>DataSpec</v>
          </cell>
          <cell r="B148" t="str">
            <v>Data</v>
          </cell>
          <cell r="C148" t="str">
            <v>Rating</v>
          </cell>
          <cell r="D148" t="str">
            <v>Rating</v>
          </cell>
          <cell r="E148" t="str">
            <v>Q134KUV_2454</v>
          </cell>
          <cell r="F148" t="str">
            <v>NONE</v>
          </cell>
          <cell r="G148">
            <v>24.54</v>
          </cell>
          <cell r="H148" t="str">
            <v xml:space="preserve">        Buntmetallgießereien</v>
          </cell>
          <cell r="I148" t="str">
            <v>SELF</v>
          </cell>
          <cell r="J148" t="str">
            <v>SELF</v>
          </cell>
          <cell r="K148" t="str">
            <v>OV</v>
          </cell>
          <cell r="L148" t="str">
            <v>NE</v>
          </cell>
          <cell r="M148">
            <v>5</v>
          </cell>
          <cell r="O148" t="str">
            <v>24,54</v>
          </cell>
          <cell r="P148" t="str">
            <v>Buntmetallgießereien</v>
          </cell>
          <cell r="Q148" t="str">
            <v>-</v>
          </cell>
          <cell r="R148" t="str">
            <v>-</v>
          </cell>
          <cell r="S148">
            <v>39.96546</v>
          </cell>
          <cell r="T148">
            <v>36.216380000000001</v>
          </cell>
          <cell r="U148">
            <v>34.013629999999999</v>
          </cell>
          <cell r="V148">
            <v>38.01726</v>
          </cell>
          <cell r="W148">
            <v>46.01726</v>
          </cell>
          <cell r="X148">
            <v>54.01726</v>
          </cell>
          <cell r="Y148">
            <v>55.01726</v>
          </cell>
          <cell r="Z148">
            <v>54.01726</v>
          </cell>
          <cell r="AA148">
            <v>55.01726</v>
          </cell>
          <cell r="AB148">
            <v>54.01726</v>
          </cell>
          <cell r="AC148">
            <v>51.245420000000003</v>
          </cell>
          <cell r="AD148">
            <v>-2.7718399999999974</v>
          </cell>
        </row>
        <row r="149">
          <cell r="A149" t="str">
            <v>DataSpec</v>
          </cell>
          <cell r="B149" t="str">
            <v>Data</v>
          </cell>
          <cell r="C149" t="str">
            <v>Rating</v>
          </cell>
          <cell r="D149" t="str">
            <v>Rating</v>
          </cell>
          <cell r="E149" t="str">
            <v>Q134KUV_25</v>
          </cell>
          <cell r="F149" t="str">
            <v>NONE</v>
          </cell>
          <cell r="G149">
            <v>25</v>
          </cell>
          <cell r="H149" t="str">
            <v xml:space="preserve">     Metallerzeugnisse</v>
          </cell>
          <cell r="I149" t="str">
            <v>SELF</v>
          </cell>
          <cell r="J149" t="str">
            <v>SELF</v>
          </cell>
          <cell r="K149" t="str">
            <v>OV</v>
          </cell>
          <cell r="L149" t="str">
            <v>NE</v>
          </cell>
          <cell r="M149">
            <v>5</v>
          </cell>
          <cell r="O149">
            <v>25</v>
          </cell>
          <cell r="P149" t="str">
            <v>Metallerzeugnisse</v>
          </cell>
          <cell r="Q149" t="str">
            <v>-</v>
          </cell>
          <cell r="R149" t="str">
            <v>-</v>
          </cell>
          <cell r="S149">
            <v>33.07788</v>
          </cell>
          <cell r="T149">
            <v>34.371450000000003</v>
          </cell>
          <cell r="U149">
            <v>33.589460000000003</v>
          </cell>
          <cell r="V149">
            <v>32.852899999999998</v>
          </cell>
          <cell r="W149">
            <v>38.910310000000003</v>
          </cell>
          <cell r="X149">
            <v>41.531979999999997</v>
          </cell>
          <cell r="Y149">
            <v>42.37762</v>
          </cell>
          <cell r="Z149">
            <v>37.37039</v>
          </cell>
          <cell r="AA149">
            <v>45.050400000000003</v>
          </cell>
          <cell r="AB149">
            <v>39.165280000000003</v>
          </cell>
          <cell r="AC149">
            <v>42.820709999999998</v>
          </cell>
          <cell r="AD149">
            <v>3.6554299999999955</v>
          </cell>
        </row>
        <row r="150">
          <cell r="A150" t="str">
            <v>DataSpec</v>
          </cell>
          <cell r="B150" t="str">
            <v>Data</v>
          </cell>
          <cell r="C150" t="str">
            <v>Rating</v>
          </cell>
          <cell r="D150" t="str">
            <v>Rating</v>
          </cell>
          <cell r="E150" t="str">
            <v>Q134KUV_251</v>
          </cell>
          <cell r="F150" t="str">
            <v>NONE</v>
          </cell>
          <cell r="G150">
            <v>25.1</v>
          </cell>
          <cell r="H150" t="str">
            <v xml:space="preserve">      Stahl- und Leichtmetallbau</v>
          </cell>
          <cell r="I150" t="str">
            <v>SELF</v>
          </cell>
          <cell r="J150" t="str">
            <v>SELF</v>
          </cell>
          <cell r="K150" t="str">
            <v>OV</v>
          </cell>
          <cell r="L150" t="str">
            <v>NE</v>
          </cell>
          <cell r="M150">
            <v>5</v>
          </cell>
          <cell r="O150" t="str">
            <v>25,1</v>
          </cell>
          <cell r="P150" t="str">
            <v>Stahl- und Leichtmetallbau</v>
          </cell>
          <cell r="Q150" t="str">
            <v>-</v>
          </cell>
          <cell r="R150" t="str">
            <v>-</v>
          </cell>
          <cell r="S150">
            <v>44.992759999999997</v>
          </cell>
          <cell r="T150">
            <v>45.62791</v>
          </cell>
          <cell r="U150">
            <v>40.941690000000001</v>
          </cell>
          <cell r="V150">
            <v>40.919699999999999</v>
          </cell>
          <cell r="W150">
            <v>40.583509999999997</v>
          </cell>
          <cell r="X150">
            <v>39.690359999999998</v>
          </cell>
          <cell r="Y150">
            <v>40.687800000000003</v>
          </cell>
          <cell r="Z150">
            <v>40.476289999999999</v>
          </cell>
          <cell r="AA150">
            <v>48.116410000000002</v>
          </cell>
          <cell r="AB150">
            <v>41.658360000000002</v>
          </cell>
          <cell r="AC150">
            <v>46.345979999999997</v>
          </cell>
          <cell r="AD150">
            <v>4.6876199999999955</v>
          </cell>
        </row>
        <row r="151">
          <cell r="A151" t="str">
            <v>DataSpec</v>
          </cell>
          <cell r="B151" t="str">
            <v>Data</v>
          </cell>
          <cell r="C151" t="str">
            <v>Rating</v>
          </cell>
          <cell r="D151" t="str">
            <v>Rating</v>
          </cell>
          <cell r="E151" t="str">
            <v>Q134KUV_2511</v>
          </cell>
          <cell r="F151" t="str">
            <v>NONE</v>
          </cell>
          <cell r="G151">
            <v>25.11</v>
          </cell>
          <cell r="H151" t="str">
            <v xml:space="preserve">        Metallkonstruktionen</v>
          </cell>
          <cell r="I151" t="str">
            <v>SELF</v>
          </cell>
          <cell r="J151" t="str">
            <v>SELF</v>
          </cell>
          <cell r="K151" t="str">
            <v>OV</v>
          </cell>
          <cell r="L151" t="str">
            <v>NE</v>
          </cell>
          <cell r="M151">
            <v>5</v>
          </cell>
          <cell r="O151" t="str">
            <v>25,11</v>
          </cell>
          <cell r="P151" t="str">
            <v>Metallkonstruktionen</v>
          </cell>
          <cell r="Q151" t="str">
            <v>-</v>
          </cell>
          <cell r="R151" t="str">
            <v>-</v>
          </cell>
          <cell r="S151">
            <v>44.576239999999999</v>
          </cell>
          <cell r="T151">
            <v>42.546750000000003</v>
          </cell>
          <cell r="U151">
            <v>41.8232</v>
          </cell>
          <cell r="V151">
            <v>40.990879999999997</v>
          </cell>
          <cell r="W151">
            <v>41.975239999999999</v>
          </cell>
          <cell r="X151">
            <v>39.640349999999998</v>
          </cell>
          <cell r="Y151">
            <v>40.186619999999998</v>
          </cell>
          <cell r="Z151">
            <v>41.215690000000002</v>
          </cell>
          <cell r="AA151">
            <v>49.215690000000002</v>
          </cell>
          <cell r="AB151">
            <v>43.610080000000004</v>
          </cell>
          <cell r="AC151">
            <v>48.172130000000003</v>
          </cell>
          <cell r="AD151">
            <v>4.5620499999999993</v>
          </cell>
        </row>
        <row r="152">
          <cell r="A152" t="str">
            <v>DataSpec</v>
          </cell>
          <cell r="B152" t="str">
            <v>Data</v>
          </cell>
          <cell r="C152" t="str">
            <v>Rating</v>
          </cell>
          <cell r="D152" t="str">
            <v>Rating</v>
          </cell>
          <cell r="E152" t="str">
            <v>Q134KUV_2512</v>
          </cell>
          <cell r="F152" t="str">
            <v>NONE</v>
          </cell>
          <cell r="G152">
            <v>25.12</v>
          </cell>
          <cell r="H152" t="str">
            <v xml:space="preserve">        Ausbauelemente aus Metall</v>
          </cell>
          <cell r="I152" t="str">
            <v>SELF</v>
          </cell>
          <cell r="J152" t="str">
            <v>SELF</v>
          </cell>
          <cell r="K152" t="str">
            <v>OV</v>
          </cell>
          <cell r="L152" t="str">
            <v>NE</v>
          </cell>
          <cell r="M152">
            <v>5</v>
          </cell>
          <cell r="O152" t="str">
            <v>25,12</v>
          </cell>
          <cell r="P152" t="str">
            <v>Ausbauelemente aus Metall</v>
          </cell>
          <cell r="Q152" t="str">
            <v>-</v>
          </cell>
          <cell r="R152" t="str">
            <v>-</v>
          </cell>
          <cell r="S152">
            <v>46.57188</v>
          </cell>
          <cell r="T152">
            <v>40.055160000000001</v>
          </cell>
          <cell r="U152">
            <v>37.501260000000002</v>
          </cell>
          <cell r="V152">
            <v>40.343339999999998</v>
          </cell>
          <cell r="W152">
            <v>34.417740000000002</v>
          </cell>
          <cell r="X152">
            <v>39.868049999999997</v>
          </cell>
          <cell r="Y152">
            <v>41.868049999999997</v>
          </cell>
          <cell r="Z152">
            <v>39.868049999999997</v>
          </cell>
          <cell r="AA152">
            <v>41.868049999999997</v>
          </cell>
          <cell r="AB152">
            <v>39.868049999999997</v>
          </cell>
          <cell r="AC152">
            <v>38.762590000000003</v>
          </cell>
          <cell r="AD152">
            <v>-1.1054599999999937</v>
          </cell>
        </row>
        <row r="153">
          <cell r="A153" t="str">
            <v>DataSpec</v>
          </cell>
          <cell r="B153" t="str">
            <v>Data</v>
          </cell>
          <cell r="C153" t="str">
            <v>Rating</v>
          </cell>
          <cell r="D153" t="str">
            <v>Rating</v>
          </cell>
          <cell r="E153" t="str">
            <v>Q134KUV_252</v>
          </cell>
          <cell r="F153" t="str">
            <v>NONE</v>
          </cell>
          <cell r="G153">
            <v>25.2</v>
          </cell>
          <cell r="H153" t="str">
            <v xml:space="preserve">      Metalltanks und -behälter; Zentralheizungen</v>
          </cell>
          <cell r="I153" t="str">
            <v>SELF</v>
          </cell>
          <cell r="J153" t="str">
            <v>SELF</v>
          </cell>
          <cell r="K153" t="str">
            <v>OV</v>
          </cell>
          <cell r="L153" t="str">
            <v>NE</v>
          </cell>
          <cell r="M153">
            <v>5</v>
          </cell>
          <cell r="O153" t="str">
            <v>25,2</v>
          </cell>
          <cell r="P153" t="str">
            <v>Metalltanks und -behälter; Zentralheizungen</v>
          </cell>
          <cell r="Q153" t="str">
            <v>-</v>
          </cell>
          <cell r="R153" t="str">
            <v>-</v>
          </cell>
          <cell r="S153">
            <v>49.756909999999998</v>
          </cell>
          <cell r="T153">
            <v>51.778109999999998</v>
          </cell>
          <cell r="U153">
            <v>47.289270000000002</v>
          </cell>
          <cell r="V153">
            <v>47.776989999999998</v>
          </cell>
          <cell r="W153">
            <v>45.627429999999997</v>
          </cell>
          <cell r="X153">
            <v>43.562890000000003</v>
          </cell>
          <cell r="Y153">
            <v>48.602449999999997</v>
          </cell>
          <cell r="Z153">
            <v>40.602449999999997</v>
          </cell>
          <cell r="AA153">
            <v>38.351170000000003</v>
          </cell>
          <cell r="AB153">
            <v>36.42277</v>
          </cell>
          <cell r="AC153">
            <v>36.625360000000001</v>
          </cell>
          <cell r="AD153">
            <v>0.20259000000000071</v>
          </cell>
        </row>
        <row r="154">
          <cell r="A154" t="str">
            <v>DataSpec</v>
          </cell>
          <cell r="B154" t="str">
            <v>Data</v>
          </cell>
          <cell r="C154" t="str">
            <v>Rating</v>
          </cell>
          <cell r="D154" t="str">
            <v>Rating</v>
          </cell>
          <cell r="E154" t="str">
            <v>Q134KUV_2521</v>
          </cell>
          <cell r="F154" t="str">
            <v>NONE</v>
          </cell>
          <cell r="G154">
            <v>25.21</v>
          </cell>
          <cell r="H154" t="str">
            <v xml:space="preserve">        Zentralheizungen</v>
          </cell>
          <cell r="I154" t="str">
            <v>SELF</v>
          </cell>
          <cell r="J154" t="str">
            <v>SELF</v>
          </cell>
          <cell r="K154" t="str">
            <v>OV</v>
          </cell>
          <cell r="L154" t="str">
            <v>NE</v>
          </cell>
          <cell r="M154">
            <v>5</v>
          </cell>
          <cell r="O154" t="str">
            <v>25,21</v>
          </cell>
          <cell r="P154" t="str">
            <v>Zentralheizungen</v>
          </cell>
          <cell r="Q154" t="str">
            <v>-</v>
          </cell>
          <cell r="R154" t="str">
            <v>-</v>
          </cell>
          <cell r="S154">
            <v>53.580069999999999</v>
          </cell>
          <cell r="T154">
            <v>46.35698</v>
          </cell>
          <cell r="U154">
            <v>44.71049</v>
          </cell>
          <cell r="V154">
            <v>45.623600000000003</v>
          </cell>
          <cell r="W154">
            <v>42.249079999999999</v>
          </cell>
          <cell r="X154">
            <v>38.859139999999996</v>
          </cell>
          <cell r="Y154">
            <v>44.444240000000001</v>
          </cell>
          <cell r="Z154">
            <v>37.732520000000001</v>
          </cell>
          <cell r="AA154">
            <v>36.247259999999997</v>
          </cell>
          <cell r="AB154">
            <v>38.423740000000002</v>
          </cell>
          <cell r="AC154">
            <v>38.450969999999998</v>
          </cell>
          <cell r="AD154">
            <v>2.7229999999995869E-2</v>
          </cell>
        </row>
        <row r="155">
          <cell r="A155" t="str">
            <v>DataSpec</v>
          </cell>
          <cell r="B155" t="str">
            <v>Data</v>
          </cell>
          <cell r="C155" t="str">
            <v>Rating</v>
          </cell>
          <cell r="D155" t="str">
            <v>Rating</v>
          </cell>
          <cell r="E155" t="str">
            <v>Q134KUV_2529</v>
          </cell>
          <cell r="F155" t="str">
            <v>NONE</v>
          </cell>
          <cell r="G155">
            <v>25.29</v>
          </cell>
          <cell r="H155" t="str">
            <v xml:space="preserve">        Sammelbehälter, Tanks u. ä.</v>
          </cell>
          <cell r="I155" t="str">
            <v>SELF</v>
          </cell>
          <cell r="J155" t="str">
            <v>SELF</v>
          </cell>
          <cell r="K155" t="str">
            <v>OV</v>
          </cell>
          <cell r="L155" t="str">
            <v>NE</v>
          </cell>
          <cell r="M155">
            <v>5</v>
          </cell>
          <cell r="O155" t="str">
            <v>25,29</v>
          </cell>
          <cell r="P155" t="str">
            <v>Sammelbehälter, Tanks u. ä.</v>
          </cell>
          <cell r="Q155" t="str">
            <v>-</v>
          </cell>
          <cell r="R155" t="str">
            <v>-</v>
          </cell>
          <cell r="S155">
            <v>44.359229999999997</v>
          </cell>
          <cell r="T155">
            <v>50.954079999999998</v>
          </cell>
          <cell r="U155">
            <v>51.061019999999999</v>
          </cell>
          <cell r="V155">
            <v>50.933030000000002</v>
          </cell>
          <cell r="W155">
            <v>50.096629999999998</v>
          </cell>
          <cell r="X155">
            <v>49.507710000000003</v>
          </cell>
          <cell r="Y155">
            <v>53.61974</v>
          </cell>
          <cell r="Z155">
            <v>45.61974</v>
          </cell>
          <cell r="AA155">
            <v>39.828600000000002</v>
          </cell>
          <cell r="AB155">
            <v>32.434199999999997</v>
          </cell>
          <cell r="AC155">
            <v>32.990279999999998</v>
          </cell>
          <cell r="AD155">
            <v>0.55608000000000146</v>
          </cell>
        </row>
        <row r="156">
          <cell r="A156" t="str">
            <v>DataSpec</v>
          </cell>
          <cell r="B156" t="str">
            <v>Data</v>
          </cell>
          <cell r="C156" t="str">
            <v>Rating</v>
          </cell>
          <cell r="D156" t="str">
            <v>Rating</v>
          </cell>
          <cell r="E156" t="str">
            <v>Q134KUV_253</v>
          </cell>
          <cell r="F156" t="str">
            <v>NONE</v>
          </cell>
          <cell r="G156">
            <v>25.3</v>
          </cell>
          <cell r="H156" t="str">
            <v xml:space="preserve">      Dampfkessel (o. Zentralheizungskessel)</v>
          </cell>
          <cell r="I156" t="str">
            <v>SELF</v>
          </cell>
          <cell r="J156" t="str">
            <v>SELF</v>
          </cell>
          <cell r="K156" t="str">
            <v>OV</v>
          </cell>
          <cell r="L156" t="str">
            <v>NE</v>
          </cell>
          <cell r="M156">
            <v>5</v>
          </cell>
          <cell r="O156" t="str">
            <v>25,3</v>
          </cell>
          <cell r="P156" t="str">
            <v>Dampfkessel (o. Zentralheizungskessel)</v>
          </cell>
          <cell r="Q156" t="str">
            <v>-</v>
          </cell>
          <cell r="R156" t="str">
            <v>-</v>
          </cell>
          <cell r="S156">
            <v>37.889449999999997</v>
          </cell>
          <cell r="T156">
            <v>31.39705</v>
          </cell>
          <cell r="U156">
            <v>34.190179999999998</v>
          </cell>
          <cell r="V156">
            <v>30.197310000000002</v>
          </cell>
          <cell r="W156">
            <v>38.197310000000002</v>
          </cell>
          <cell r="X156">
            <v>41.123100000000001</v>
          </cell>
          <cell r="Y156">
            <v>36.408790000000003</v>
          </cell>
          <cell r="Z156">
            <v>35.653489999999998</v>
          </cell>
          <cell r="AA156">
            <v>35.156489999999998</v>
          </cell>
          <cell r="AB156">
            <v>32.890900000000002</v>
          </cell>
          <cell r="AC156">
            <v>40.890900000000002</v>
          </cell>
          <cell r="AD156">
            <v>8</v>
          </cell>
        </row>
        <row r="157">
          <cell r="A157" t="str">
            <v>DataSpec</v>
          </cell>
          <cell r="B157" t="str">
            <v>Data</v>
          </cell>
          <cell r="C157" t="str">
            <v>Rating</v>
          </cell>
          <cell r="D157" t="str">
            <v>Rating</v>
          </cell>
          <cell r="E157" t="str">
            <v>Q134KUV_254</v>
          </cell>
          <cell r="F157" t="str">
            <v>NONE</v>
          </cell>
          <cell r="G157">
            <v>25.4</v>
          </cell>
          <cell r="H157" t="str">
            <v xml:space="preserve">      Waffen und Munition</v>
          </cell>
          <cell r="I157" t="str">
            <v>SELF</v>
          </cell>
          <cell r="J157" t="str">
            <v>SELF</v>
          </cell>
          <cell r="K157" t="str">
            <v>OV</v>
          </cell>
          <cell r="L157" t="str">
            <v>NE</v>
          </cell>
          <cell r="M157">
            <v>5</v>
          </cell>
          <cell r="O157" t="str">
            <v>25,4</v>
          </cell>
          <cell r="P157" t="str">
            <v>Waffen und Munition</v>
          </cell>
          <cell r="Q157" t="str">
            <v>-</v>
          </cell>
          <cell r="R157" t="str">
            <v>-</v>
          </cell>
          <cell r="S157">
            <v>41.1419</v>
          </cell>
          <cell r="T157">
            <v>33.1419</v>
          </cell>
          <cell r="U157">
            <v>31.092410000000001</v>
          </cell>
          <cell r="V157">
            <v>36.112439999999999</v>
          </cell>
          <cell r="W157">
            <v>44.112439999999999</v>
          </cell>
          <cell r="X157">
            <v>52.112439999999999</v>
          </cell>
          <cell r="Y157">
            <v>47.05791</v>
          </cell>
          <cell r="Z157">
            <v>39.05791</v>
          </cell>
          <cell r="AA157">
            <v>32.639240000000001</v>
          </cell>
          <cell r="AB157">
            <v>24.639240000000001</v>
          </cell>
          <cell r="AC157">
            <v>32.639240000000001</v>
          </cell>
          <cell r="AD157">
            <v>8</v>
          </cell>
        </row>
        <row r="158">
          <cell r="A158" t="str">
            <v>DataSpec</v>
          </cell>
          <cell r="B158" t="str">
            <v>Data</v>
          </cell>
          <cell r="C158" t="str">
            <v>Rating</v>
          </cell>
          <cell r="D158" t="str">
            <v>Rating</v>
          </cell>
          <cell r="E158" t="str">
            <v>Q134KUV_255</v>
          </cell>
          <cell r="F158" t="str">
            <v>NONE</v>
          </cell>
          <cell r="G158">
            <v>25.5</v>
          </cell>
          <cell r="H158" t="str">
            <v xml:space="preserve">      Schmiede- und Pressteile</v>
          </cell>
          <cell r="I158" t="str">
            <v>SELF</v>
          </cell>
          <cell r="J158" t="str">
            <v>SELF</v>
          </cell>
          <cell r="K158" t="str">
            <v>OV</v>
          </cell>
          <cell r="L158" t="str">
            <v>NE</v>
          </cell>
          <cell r="M158">
            <v>5</v>
          </cell>
          <cell r="O158" t="str">
            <v>25,5</v>
          </cell>
          <cell r="P158" t="str">
            <v>Schmiede- und Pressteile</v>
          </cell>
          <cell r="Q158" t="str">
            <v>-</v>
          </cell>
          <cell r="R158" t="str">
            <v>-</v>
          </cell>
          <cell r="S158">
            <v>34.057220000000001</v>
          </cell>
          <cell r="T158">
            <v>32.147100000000002</v>
          </cell>
          <cell r="U158">
            <v>31.139859999999999</v>
          </cell>
          <cell r="V158">
            <v>29.904</v>
          </cell>
          <cell r="W158">
            <v>37.904000000000003</v>
          </cell>
          <cell r="X158">
            <v>40.599440000000001</v>
          </cell>
          <cell r="Y158">
            <v>39.334530000000001</v>
          </cell>
          <cell r="Z158">
            <v>35.924149999999997</v>
          </cell>
          <cell r="AA158">
            <v>43.924149999999997</v>
          </cell>
          <cell r="AB158">
            <v>40.062550000000002</v>
          </cell>
          <cell r="AC158">
            <v>48.031820000000003</v>
          </cell>
          <cell r="AD158">
            <v>7.9692700000000016</v>
          </cell>
        </row>
        <row r="159">
          <cell r="A159" t="str">
            <v>DataSpec</v>
          </cell>
          <cell r="B159" t="str">
            <v>Data</v>
          </cell>
          <cell r="C159" t="str">
            <v>Rating</v>
          </cell>
          <cell r="D159" t="str">
            <v>Rating</v>
          </cell>
          <cell r="E159" t="str">
            <v>Q134KUV_256</v>
          </cell>
          <cell r="F159" t="str">
            <v>NONE</v>
          </cell>
          <cell r="G159">
            <v>25.6</v>
          </cell>
          <cell r="H159" t="str">
            <v xml:space="preserve">      Oberflächenveredlung; Mechanik</v>
          </cell>
          <cell r="I159" t="str">
            <v>SELF</v>
          </cell>
          <cell r="J159" t="str">
            <v>SELF</v>
          </cell>
          <cell r="K159" t="str">
            <v>OV</v>
          </cell>
          <cell r="L159" t="str">
            <v>NE</v>
          </cell>
          <cell r="M159">
            <v>5</v>
          </cell>
          <cell r="O159" t="str">
            <v>25,6</v>
          </cell>
          <cell r="P159" t="str">
            <v>Oberflächenveredlung; Mechanik</v>
          </cell>
          <cell r="Q159" t="str">
            <v>-</v>
          </cell>
          <cell r="R159" t="str">
            <v>-</v>
          </cell>
          <cell r="S159">
            <v>26.378360000000001</v>
          </cell>
          <cell r="T159">
            <v>30.726610000000001</v>
          </cell>
          <cell r="U159">
            <v>31.203880000000002</v>
          </cell>
          <cell r="V159">
            <v>30.571819999999999</v>
          </cell>
          <cell r="W159">
            <v>38.571820000000002</v>
          </cell>
          <cell r="X159">
            <v>44.350239999999999</v>
          </cell>
          <cell r="Y159">
            <v>45.526200000000003</v>
          </cell>
          <cell r="Z159">
            <v>38.448120000000003</v>
          </cell>
          <cell r="AA159">
            <v>46.450769999999999</v>
          </cell>
          <cell r="AB159">
            <v>39.101840000000003</v>
          </cell>
          <cell r="AC159">
            <v>43.151440000000001</v>
          </cell>
          <cell r="AD159">
            <v>4.0495999999999981</v>
          </cell>
        </row>
        <row r="160">
          <cell r="A160" t="str">
            <v>DataSpec</v>
          </cell>
          <cell r="B160" t="str">
            <v>Data</v>
          </cell>
          <cell r="C160" t="str">
            <v>Rating</v>
          </cell>
          <cell r="D160" t="str">
            <v>Rating</v>
          </cell>
          <cell r="E160" t="str">
            <v>Q134KUV_2561</v>
          </cell>
          <cell r="F160" t="str">
            <v>NONE</v>
          </cell>
          <cell r="G160">
            <v>25.61</v>
          </cell>
          <cell r="H160" t="str">
            <v xml:space="preserve">        Oberflächenveredlung, Wärmebehandlung</v>
          </cell>
          <cell r="I160" t="str">
            <v>SELF</v>
          </cell>
          <cell r="J160" t="str">
            <v>SELF</v>
          </cell>
          <cell r="K160" t="str">
            <v>OV</v>
          </cell>
          <cell r="L160" t="str">
            <v>NE</v>
          </cell>
          <cell r="M160">
            <v>5</v>
          </cell>
          <cell r="O160" t="str">
            <v>25,61</v>
          </cell>
          <cell r="P160" t="str">
            <v>Oberflächenveredlung, Wärmebehandlung</v>
          </cell>
          <cell r="Q160" t="str">
            <v>-</v>
          </cell>
          <cell r="R160" t="str">
            <v>-</v>
          </cell>
          <cell r="S160">
            <v>26.765709999999999</v>
          </cell>
          <cell r="T160">
            <v>31.30659</v>
          </cell>
          <cell r="U160">
            <v>30.979089999999999</v>
          </cell>
          <cell r="V160">
            <v>30.808509999999998</v>
          </cell>
          <cell r="W160">
            <v>38.808509999999998</v>
          </cell>
          <cell r="X160">
            <v>46.808509999999998</v>
          </cell>
          <cell r="Y160">
            <v>48.04504</v>
          </cell>
          <cell r="Z160">
            <v>40.04504</v>
          </cell>
          <cell r="AA160">
            <v>48.04504</v>
          </cell>
          <cell r="AB160">
            <v>44.599769999999999</v>
          </cell>
          <cell r="AC160">
            <v>49.315240000000003</v>
          </cell>
          <cell r="AD160">
            <v>4.7154700000000034</v>
          </cell>
        </row>
        <row r="161">
          <cell r="A161" t="str">
            <v>DataSpec</v>
          </cell>
          <cell r="B161" t="str">
            <v>Data</v>
          </cell>
          <cell r="C161" t="str">
            <v>Rating</v>
          </cell>
          <cell r="D161" t="str">
            <v>Rating</v>
          </cell>
          <cell r="E161" t="str">
            <v>Q134KUV_2562</v>
          </cell>
          <cell r="F161" t="str">
            <v>NONE</v>
          </cell>
          <cell r="G161">
            <v>25.62</v>
          </cell>
          <cell r="H161" t="str">
            <v xml:space="preserve">        Mechanik</v>
          </cell>
          <cell r="I161" t="str">
            <v>SELF</v>
          </cell>
          <cell r="J161" t="str">
            <v>SELF</v>
          </cell>
          <cell r="K161" t="str">
            <v>OV</v>
          </cell>
          <cell r="L161" t="str">
            <v>NE</v>
          </cell>
          <cell r="M161">
            <v>5</v>
          </cell>
          <cell r="O161" t="str">
            <v>25,62</v>
          </cell>
          <cell r="P161" t="str">
            <v>Mechanik</v>
          </cell>
          <cell r="Q161" t="str">
            <v>-</v>
          </cell>
          <cell r="R161" t="str">
            <v>-</v>
          </cell>
          <cell r="S161">
            <v>28.787680000000002</v>
          </cell>
          <cell r="T161">
            <v>32.792990000000003</v>
          </cell>
          <cell r="U161">
            <v>33.787109999999998</v>
          </cell>
          <cell r="V161">
            <v>32.890630000000002</v>
          </cell>
          <cell r="W161">
            <v>40.890630000000002</v>
          </cell>
          <cell r="X161">
            <v>37.412149999999997</v>
          </cell>
          <cell r="Y161">
            <v>45.110880000000002</v>
          </cell>
          <cell r="Z161">
            <v>38.184809999999999</v>
          </cell>
          <cell r="AA161">
            <v>46.184809999999999</v>
          </cell>
          <cell r="AB161">
            <v>38.184809999999999</v>
          </cell>
          <cell r="AC161">
            <v>42.123919999999998</v>
          </cell>
          <cell r="AD161">
            <v>3.9391099999999994</v>
          </cell>
        </row>
        <row r="162">
          <cell r="A162" t="str">
            <v>DataSpec</v>
          </cell>
          <cell r="B162" t="str">
            <v>Data</v>
          </cell>
          <cell r="C162" t="str">
            <v>Rating</v>
          </cell>
          <cell r="D162" t="str">
            <v>Rating</v>
          </cell>
          <cell r="E162" t="str">
            <v>Q134KUV_257</v>
          </cell>
          <cell r="F162" t="str">
            <v>NONE</v>
          </cell>
          <cell r="G162">
            <v>25.7</v>
          </cell>
          <cell r="H162" t="str">
            <v xml:space="preserve">      Schneidwaren, Werkzeuge, Beschläge</v>
          </cell>
          <cell r="I162" t="str">
            <v>SELF</v>
          </cell>
          <cell r="J162" t="str">
            <v>SELF</v>
          </cell>
          <cell r="K162" t="str">
            <v>OV</v>
          </cell>
          <cell r="L162" t="str">
            <v>NE</v>
          </cell>
          <cell r="M162">
            <v>5</v>
          </cell>
          <cell r="O162" t="str">
            <v>25,7</v>
          </cell>
          <cell r="P162" t="str">
            <v>Schneidwaren, Werkzeuge, Beschläge</v>
          </cell>
          <cell r="Q162" t="str">
            <v>-</v>
          </cell>
          <cell r="R162" t="str">
            <v>-</v>
          </cell>
          <cell r="S162">
            <v>35.952170000000002</v>
          </cell>
          <cell r="T162">
            <v>34.821399999999997</v>
          </cell>
          <cell r="U162">
            <v>33.134259999999998</v>
          </cell>
          <cell r="V162">
            <v>30.31691</v>
          </cell>
          <cell r="W162">
            <v>36.555990000000001</v>
          </cell>
          <cell r="X162">
            <v>37.9497</v>
          </cell>
          <cell r="Y162">
            <v>36.560569999999998</v>
          </cell>
          <cell r="Z162">
            <v>31.944990000000001</v>
          </cell>
          <cell r="AA162">
            <v>39.60201</v>
          </cell>
          <cell r="AB162">
            <v>37.261940000000003</v>
          </cell>
          <cell r="AC162">
            <v>39.777670000000001</v>
          </cell>
          <cell r="AD162">
            <v>2.5157299999999978</v>
          </cell>
        </row>
        <row r="163">
          <cell r="A163" t="str">
            <v>DataSpec</v>
          </cell>
          <cell r="B163" t="str">
            <v>Data</v>
          </cell>
          <cell r="C163" t="str">
            <v>Rating</v>
          </cell>
          <cell r="D163" t="str">
            <v>Rating</v>
          </cell>
          <cell r="E163" t="str">
            <v>Q134KUV_2571</v>
          </cell>
          <cell r="F163" t="str">
            <v>NONE</v>
          </cell>
          <cell r="G163">
            <v>25.71</v>
          </cell>
          <cell r="H163" t="str">
            <v xml:space="preserve">        Schneidwaren und Bestecke</v>
          </cell>
          <cell r="I163" t="str">
            <v>SELF</v>
          </cell>
          <cell r="J163" t="str">
            <v>SELF</v>
          </cell>
          <cell r="K163" t="str">
            <v>OV</v>
          </cell>
          <cell r="L163" t="str">
            <v>NE</v>
          </cell>
          <cell r="M163">
            <v>5</v>
          </cell>
          <cell r="O163" t="str">
            <v>25,71</v>
          </cell>
          <cell r="P163" t="str">
            <v>Schneidwaren und Bestecke</v>
          </cell>
          <cell r="Q163" t="str">
            <v>-</v>
          </cell>
          <cell r="R163" t="str">
            <v>-</v>
          </cell>
          <cell r="S163">
            <v>42.251779999999997</v>
          </cell>
          <cell r="T163">
            <v>39.569310000000002</v>
          </cell>
          <cell r="U163">
            <v>45.580359999999999</v>
          </cell>
          <cell r="V163">
            <v>46.85689</v>
          </cell>
          <cell r="W163">
            <v>54.133319999999998</v>
          </cell>
          <cell r="X163">
            <v>54.371639999999999</v>
          </cell>
          <cell r="Y163">
            <v>53.875459999999997</v>
          </cell>
          <cell r="Z163">
            <v>45.875459999999997</v>
          </cell>
          <cell r="AA163">
            <v>47.071440000000003</v>
          </cell>
          <cell r="AB163">
            <v>39.071440000000003</v>
          </cell>
          <cell r="AC163">
            <v>44.228189999999998</v>
          </cell>
          <cell r="AD163">
            <v>5.1567499999999953</v>
          </cell>
        </row>
        <row r="164">
          <cell r="A164" t="str">
            <v>DataSpec</v>
          </cell>
          <cell r="B164" t="str">
            <v>Data</v>
          </cell>
          <cell r="C164" t="str">
            <v>Rating</v>
          </cell>
          <cell r="D164" t="str">
            <v>Rating</v>
          </cell>
          <cell r="E164" t="str">
            <v>Q134KUV_2572</v>
          </cell>
          <cell r="F164" t="str">
            <v>NONE</v>
          </cell>
          <cell r="G164">
            <v>25.72</v>
          </cell>
          <cell r="H164" t="str">
            <v xml:space="preserve">        Schlösser und Beschläge</v>
          </cell>
          <cell r="I164" t="str">
            <v>SELF</v>
          </cell>
          <cell r="J164" t="str">
            <v>SELF</v>
          </cell>
          <cell r="K164" t="str">
            <v>OV</v>
          </cell>
          <cell r="L164" t="str">
            <v>NE</v>
          </cell>
          <cell r="M164">
            <v>5</v>
          </cell>
          <cell r="O164" t="str">
            <v>25,72</v>
          </cell>
          <cell r="P164" t="str">
            <v>Schlösser und Beschläge</v>
          </cell>
          <cell r="Q164" t="str">
            <v>-</v>
          </cell>
          <cell r="R164" t="str">
            <v>-</v>
          </cell>
          <cell r="S164">
            <v>37.242019999999997</v>
          </cell>
          <cell r="T164">
            <v>31.958220000000001</v>
          </cell>
          <cell r="U164">
            <v>31.723240000000001</v>
          </cell>
          <cell r="V164">
            <v>30.572130000000001</v>
          </cell>
          <cell r="W164">
            <v>38.572130000000001</v>
          </cell>
          <cell r="X164">
            <v>43.753920000000001</v>
          </cell>
          <cell r="Y164">
            <v>40.732080000000003</v>
          </cell>
          <cell r="Z164">
            <v>35.341250000000002</v>
          </cell>
          <cell r="AA164">
            <v>43.341250000000002</v>
          </cell>
          <cell r="AB164">
            <v>35.341250000000002</v>
          </cell>
          <cell r="AC164">
            <v>35.683169999999997</v>
          </cell>
          <cell r="AD164">
            <v>0.34191999999999467</v>
          </cell>
        </row>
        <row r="165">
          <cell r="A165" t="str">
            <v>DataSpec</v>
          </cell>
          <cell r="B165" t="str">
            <v>Data</v>
          </cell>
          <cell r="C165" t="str">
            <v>Rating</v>
          </cell>
          <cell r="D165" t="str">
            <v>Rating</v>
          </cell>
          <cell r="E165" t="str">
            <v>Q134KUV_2573</v>
          </cell>
          <cell r="F165" t="str">
            <v>NONE</v>
          </cell>
          <cell r="G165">
            <v>25.73</v>
          </cell>
          <cell r="H165" t="str">
            <v xml:space="preserve">        Werkzeuge</v>
          </cell>
          <cell r="I165" t="str">
            <v>SELF</v>
          </cell>
          <cell r="J165" t="str">
            <v>SELF</v>
          </cell>
          <cell r="K165" t="str">
            <v>OV</v>
          </cell>
          <cell r="L165" t="str">
            <v>NE</v>
          </cell>
          <cell r="M165">
            <v>5</v>
          </cell>
          <cell r="O165" t="str">
            <v>25,73</v>
          </cell>
          <cell r="P165" t="str">
            <v>Werkzeuge</v>
          </cell>
          <cell r="Q165" t="str">
            <v>-</v>
          </cell>
          <cell r="R165" t="str">
            <v>-</v>
          </cell>
          <cell r="S165">
            <v>33.823149999999998</v>
          </cell>
          <cell r="T165">
            <v>32.423229999999997</v>
          </cell>
          <cell r="U165">
            <v>32.548520000000003</v>
          </cell>
          <cell r="V165">
            <v>26.6191</v>
          </cell>
          <cell r="W165">
            <v>34.619100000000003</v>
          </cell>
          <cell r="X165">
            <v>34.821930000000002</v>
          </cell>
          <cell r="Y165">
            <v>34.031779999999998</v>
          </cell>
          <cell r="Z165">
            <v>29.89762</v>
          </cell>
          <cell r="AA165">
            <v>37.897620000000003</v>
          </cell>
          <cell r="AB165">
            <v>37.750619999999998</v>
          </cell>
          <cell r="AC165">
            <v>40.73227</v>
          </cell>
          <cell r="AD165">
            <v>2.9816500000000019</v>
          </cell>
        </row>
        <row r="166">
          <cell r="A166" t="str">
            <v>DataSpec</v>
          </cell>
          <cell r="B166" t="str">
            <v>Data</v>
          </cell>
          <cell r="C166" t="str">
            <v>Rating</v>
          </cell>
          <cell r="D166" t="str">
            <v>Rating</v>
          </cell>
          <cell r="E166" t="str">
            <v>Q134KUV_259</v>
          </cell>
          <cell r="F166" t="str">
            <v>NONE</v>
          </cell>
          <cell r="G166">
            <v>25.9</v>
          </cell>
          <cell r="H166" t="str">
            <v xml:space="preserve">      Sonstige Metallwaren</v>
          </cell>
          <cell r="I166" t="str">
            <v>SELF</v>
          </cell>
          <cell r="J166" t="str">
            <v>SELF</v>
          </cell>
          <cell r="K166" t="str">
            <v>OV</v>
          </cell>
          <cell r="L166" t="str">
            <v>NE</v>
          </cell>
          <cell r="M166">
            <v>5</v>
          </cell>
          <cell r="O166" t="str">
            <v>25,9</v>
          </cell>
          <cell r="P166" t="str">
            <v>Sonstige Metallwaren</v>
          </cell>
          <cell r="Q166" t="str">
            <v>-</v>
          </cell>
          <cell r="R166" t="str">
            <v>-</v>
          </cell>
          <cell r="S166">
            <v>35.861310000000003</v>
          </cell>
          <cell r="T166">
            <v>30.09937</v>
          </cell>
          <cell r="U166">
            <v>31.556629999999998</v>
          </cell>
          <cell r="V166">
            <v>30.98075</v>
          </cell>
          <cell r="W166">
            <v>38.98075</v>
          </cell>
          <cell r="X166">
            <v>36.590299999999999</v>
          </cell>
          <cell r="Y166">
            <v>38.56082</v>
          </cell>
          <cell r="Z166">
            <v>33.364759999999997</v>
          </cell>
          <cell r="AA166">
            <v>41.364759999999997</v>
          </cell>
          <cell r="AB166">
            <v>37.736879999999999</v>
          </cell>
          <cell r="AC166">
            <v>38.060110000000002</v>
          </cell>
          <cell r="AD166">
            <v>0.32323000000000235</v>
          </cell>
        </row>
        <row r="167">
          <cell r="A167" t="str">
            <v>DataSpec</v>
          </cell>
          <cell r="B167" t="str">
            <v>Data</v>
          </cell>
          <cell r="C167" t="str">
            <v>Rating</v>
          </cell>
          <cell r="D167" t="str">
            <v>Rating</v>
          </cell>
          <cell r="E167" t="str">
            <v>Q134KUV_2591</v>
          </cell>
          <cell r="F167" t="str">
            <v>NONE</v>
          </cell>
          <cell r="G167">
            <v>25.91</v>
          </cell>
          <cell r="H167" t="str">
            <v xml:space="preserve">        Fässer, Dosen, Eimern u. Ä. aus Metall</v>
          </cell>
          <cell r="I167" t="str">
            <v>SELF</v>
          </cell>
          <cell r="J167" t="str">
            <v>SELF</v>
          </cell>
          <cell r="K167" t="str">
            <v>OV</v>
          </cell>
          <cell r="L167" t="str">
            <v>NE</v>
          </cell>
          <cell r="M167">
            <v>5</v>
          </cell>
          <cell r="O167" t="str">
            <v>25,91</v>
          </cell>
          <cell r="P167" t="str">
            <v>Fässer, Dosen, Eimern u. Ä. aus Metall</v>
          </cell>
          <cell r="Q167" t="str">
            <v>-</v>
          </cell>
          <cell r="R167" t="str">
            <v>-</v>
          </cell>
          <cell r="S167">
            <v>33.879370000000002</v>
          </cell>
          <cell r="T167">
            <v>34.412469999999999</v>
          </cell>
          <cell r="U167">
            <v>36.74335</v>
          </cell>
          <cell r="V167">
            <v>37.196010000000001</v>
          </cell>
          <cell r="W167">
            <v>45.196010000000001</v>
          </cell>
          <cell r="X167">
            <v>53.196010000000001</v>
          </cell>
          <cell r="Y167">
            <v>57.085630000000002</v>
          </cell>
          <cell r="Z167">
            <v>49.085630000000002</v>
          </cell>
          <cell r="AA167">
            <v>45.474539999999998</v>
          </cell>
          <cell r="AB167">
            <v>37.474539999999998</v>
          </cell>
          <cell r="AC167">
            <v>36.638559999999998</v>
          </cell>
          <cell r="AD167">
            <v>-0.83597999999999928</v>
          </cell>
        </row>
        <row r="168">
          <cell r="A168" t="str">
            <v>DataSpec</v>
          </cell>
          <cell r="B168" t="str">
            <v>Data</v>
          </cell>
          <cell r="C168" t="str">
            <v>Rating</v>
          </cell>
          <cell r="D168" t="str">
            <v>Rating</v>
          </cell>
          <cell r="E168" t="str">
            <v>Q134KUV_2592</v>
          </cell>
          <cell r="F168" t="str">
            <v>NONE</v>
          </cell>
          <cell r="G168">
            <v>25.92</v>
          </cell>
          <cell r="H168" t="str">
            <v xml:space="preserve">        Verpackungen, Verschlüsse</v>
          </cell>
          <cell r="I168" t="str">
            <v>SELF</v>
          </cell>
          <cell r="J168" t="str">
            <v>SELF</v>
          </cell>
          <cell r="K168" t="str">
            <v>OV</v>
          </cell>
          <cell r="L168" t="str">
            <v>NE</v>
          </cell>
          <cell r="M168">
            <v>5</v>
          </cell>
          <cell r="O168" t="str">
            <v>25,92</v>
          </cell>
          <cell r="P168" t="str">
            <v>Verpackungen, Verschlüsse</v>
          </cell>
          <cell r="Q168" t="str">
            <v>-</v>
          </cell>
          <cell r="R168" t="str">
            <v>-</v>
          </cell>
          <cell r="S168">
            <v>35.482930000000003</v>
          </cell>
          <cell r="T168">
            <v>30.944199999999999</v>
          </cell>
          <cell r="U168">
            <v>31.113489999999999</v>
          </cell>
          <cell r="V168">
            <v>30.633040000000001</v>
          </cell>
          <cell r="W168">
            <v>31.999870000000001</v>
          </cell>
          <cell r="X168">
            <v>39.999870000000001</v>
          </cell>
          <cell r="Y168">
            <v>43.452559999999998</v>
          </cell>
          <cell r="Z168">
            <v>35.452559999999998</v>
          </cell>
          <cell r="AA168">
            <v>42.521180000000001</v>
          </cell>
          <cell r="AB168">
            <v>35.271419999999999</v>
          </cell>
          <cell r="AC168">
            <v>38.254309999999997</v>
          </cell>
          <cell r="AD168">
            <v>2.9828899999999976</v>
          </cell>
        </row>
        <row r="169">
          <cell r="A169" t="str">
            <v>DataSpec</v>
          </cell>
          <cell r="B169" t="str">
            <v>Data</v>
          </cell>
          <cell r="C169" t="str">
            <v>Rating</v>
          </cell>
          <cell r="D169" t="str">
            <v>Rating</v>
          </cell>
          <cell r="E169" t="str">
            <v>Q134KUV_2593</v>
          </cell>
          <cell r="F169" t="str">
            <v>NONE</v>
          </cell>
          <cell r="G169">
            <v>25.93</v>
          </cell>
          <cell r="H169" t="str">
            <v xml:space="preserve">        Drahtwaren, Ketten, Federn</v>
          </cell>
          <cell r="I169" t="str">
            <v>SELF</v>
          </cell>
          <cell r="J169" t="str">
            <v>SELF</v>
          </cell>
          <cell r="K169" t="str">
            <v>OV</v>
          </cell>
          <cell r="L169" t="str">
            <v>NE</v>
          </cell>
          <cell r="M169">
            <v>5</v>
          </cell>
          <cell r="O169" t="str">
            <v>25,93</v>
          </cell>
          <cell r="P169" t="str">
            <v>Drahtwaren, Ketten, Federn</v>
          </cell>
          <cell r="Q169" t="str">
            <v>-</v>
          </cell>
          <cell r="R169" t="str">
            <v>-</v>
          </cell>
          <cell r="S169">
            <v>37.746310000000001</v>
          </cell>
          <cell r="T169">
            <v>31.973030000000001</v>
          </cell>
          <cell r="U169">
            <v>32.838650000000001</v>
          </cell>
          <cell r="V169">
            <v>32.298099999999998</v>
          </cell>
          <cell r="W169">
            <v>38.550989999999999</v>
          </cell>
          <cell r="X169">
            <v>32.712049999999998</v>
          </cell>
          <cell r="Y169">
            <v>39.166060000000002</v>
          </cell>
          <cell r="Z169">
            <v>34.090969999999999</v>
          </cell>
          <cell r="AA169">
            <v>42.090969999999999</v>
          </cell>
          <cell r="AB169">
            <v>42.61786</v>
          </cell>
          <cell r="AC169">
            <v>46.850430000000003</v>
          </cell>
          <cell r="AD169">
            <v>4.2325700000000026</v>
          </cell>
        </row>
        <row r="170">
          <cell r="A170" t="str">
            <v>DataSpec</v>
          </cell>
          <cell r="B170" t="str">
            <v>Data</v>
          </cell>
          <cell r="C170" t="str">
            <v>Rating</v>
          </cell>
          <cell r="D170" t="str">
            <v>Rating</v>
          </cell>
          <cell r="E170" t="str">
            <v>Q134KUV_2594</v>
          </cell>
          <cell r="F170" t="str">
            <v>NONE</v>
          </cell>
          <cell r="G170">
            <v>25.94</v>
          </cell>
          <cell r="H170" t="str">
            <v xml:space="preserve">        Schrauben und Nieten</v>
          </cell>
          <cell r="I170" t="str">
            <v>SELF</v>
          </cell>
          <cell r="J170" t="str">
            <v>SELF</v>
          </cell>
          <cell r="K170" t="str">
            <v>OV</v>
          </cell>
          <cell r="L170" t="str">
            <v>NE</v>
          </cell>
          <cell r="M170">
            <v>5</v>
          </cell>
          <cell r="O170" t="str">
            <v>25,94</v>
          </cell>
          <cell r="P170" t="str">
            <v>Schrauben und Nieten</v>
          </cell>
          <cell r="Q170" t="str">
            <v>-</v>
          </cell>
          <cell r="R170" t="str">
            <v>-</v>
          </cell>
          <cell r="S170">
            <v>36.382669999999997</v>
          </cell>
          <cell r="T170">
            <v>32.502220000000001</v>
          </cell>
          <cell r="U170">
            <v>34.496609999999997</v>
          </cell>
          <cell r="V170">
            <v>33.74736</v>
          </cell>
          <cell r="W170">
            <v>36.74736</v>
          </cell>
          <cell r="X170">
            <v>39.74736</v>
          </cell>
          <cell r="Y170">
            <v>46.806240000000003</v>
          </cell>
          <cell r="Z170">
            <v>38.806240000000003</v>
          </cell>
          <cell r="AA170">
            <v>40.488340000000001</v>
          </cell>
          <cell r="AB170">
            <v>34.18497</v>
          </cell>
          <cell r="AC170">
            <v>37.181139999999999</v>
          </cell>
          <cell r="AD170">
            <v>2.9961699999999993</v>
          </cell>
        </row>
        <row r="171">
          <cell r="A171" t="str">
            <v>DataSpec</v>
          </cell>
          <cell r="B171" t="str">
            <v>Data</v>
          </cell>
          <cell r="C171" t="str">
            <v>Rating</v>
          </cell>
          <cell r="D171" t="str">
            <v>Rating</v>
          </cell>
          <cell r="E171" t="str">
            <v>Q134KUV_2599</v>
          </cell>
          <cell r="F171" t="str">
            <v>NONE</v>
          </cell>
          <cell r="G171">
            <v>25.99</v>
          </cell>
          <cell r="H171" t="str">
            <v xml:space="preserve">        Schilder, Schiffsschrauben, Glocken, u.a.</v>
          </cell>
          <cell r="I171" t="str">
            <v>SELF</v>
          </cell>
          <cell r="J171" t="str">
            <v>SELF</v>
          </cell>
          <cell r="K171" t="str">
            <v>OV</v>
          </cell>
          <cell r="L171" t="str">
            <v>NE</v>
          </cell>
          <cell r="M171">
            <v>5</v>
          </cell>
          <cell r="O171" t="str">
            <v>25,99</v>
          </cell>
          <cell r="P171" t="str">
            <v>Schilder, Schiffsschrauben, Glocken, u.a.</v>
          </cell>
          <cell r="Q171" t="str">
            <v>-</v>
          </cell>
          <cell r="R171" t="str">
            <v>-</v>
          </cell>
          <cell r="S171">
            <v>34.160449999999997</v>
          </cell>
          <cell r="T171">
            <v>28.091899999999999</v>
          </cell>
          <cell r="U171">
            <v>29.347490000000001</v>
          </cell>
          <cell r="V171">
            <v>28.79241</v>
          </cell>
          <cell r="W171">
            <v>36.792409999999997</v>
          </cell>
          <cell r="X171">
            <v>36.870379999999997</v>
          </cell>
          <cell r="Y171">
            <v>35.863999999999997</v>
          </cell>
          <cell r="Z171">
            <v>29.400780000000001</v>
          </cell>
          <cell r="AA171">
            <v>37.400779999999997</v>
          </cell>
          <cell r="AB171">
            <v>37.351489999999998</v>
          </cell>
          <cell r="AC171">
            <v>33.390050000000002</v>
          </cell>
          <cell r="AD171">
            <v>-3.9614399999999961</v>
          </cell>
        </row>
        <row r="172">
          <cell r="A172" t="str">
            <v>DataSpec</v>
          </cell>
          <cell r="B172" t="str">
            <v>Data</v>
          </cell>
          <cell r="C172" t="str">
            <v>Rating</v>
          </cell>
          <cell r="D172" t="str">
            <v>Rating</v>
          </cell>
          <cell r="E172" t="str">
            <v>Q134KUV_26</v>
          </cell>
          <cell r="F172" t="str">
            <v>NONE</v>
          </cell>
          <cell r="G172">
            <v>26</v>
          </cell>
          <cell r="H172" t="str">
            <v xml:space="preserve">     DV-Geräte, elektron. u. optische Erzeugn.</v>
          </cell>
          <cell r="I172" t="str">
            <v>SELF</v>
          </cell>
          <cell r="J172" t="str">
            <v>SELF</v>
          </cell>
          <cell r="K172" t="str">
            <v>OV</v>
          </cell>
          <cell r="L172" t="str">
            <v>NE</v>
          </cell>
          <cell r="M172">
            <v>5</v>
          </cell>
          <cell r="O172">
            <v>26</v>
          </cell>
          <cell r="P172" t="str">
            <v>DV-Geräte, elektron. u. optische Erzeugn.</v>
          </cell>
          <cell r="Q172" t="str">
            <v>-</v>
          </cell>
          <cell r="R172" t="str">
            <v>-</v>
          </cell>
          <cell r="S172">
            <v>39.875540000000001</v>
          </cell>
          <cell r="T172">
            <v>36.785249999999998</v>
          </cell>
          <cell r="U172">
            <v>34.572369999999999</v>
          </cell>
          <cell r="V172">
            <v>33.881729999999997</v>
          </cell>
          <cell r="W172">
            <v>36.976410000000001</v>
          </cell>
          <cell r="X172">
            <v>38.390569999999997</v>
          </cell>
          <cell r="Y172">
            <v>39.753279999999997</v>
          </cell>
          <cell r="Z172">
            <v>36.690930000000002</v>
          </cell>
          <cell r="AA172">
            <v>39.796129999999998</v>
          </cell>
          <cell r="AB172">
            <v>39.273569999999999</v>
          </cell>
          <cell r="AC172">
            <v>39.696210000000001</v>
          </cell>
          <cell r="AD172">
            <v>0.42264000000000124</v>
          </cell>
        </row>
        <row r="173">
          <cell r="A173" t="str">
            <v>DataSpec</v>
          </cell>
          <cell r="B173" t="str">
            <v>Data</v>
          </cell>
          <cell r="C173" t="str">
            <v>Rating</v>
          </cell>
          <cell r="D173" t="str">
            <v>Rating</v>
          </cell>
          <cell r="E173" t="str">
            <v>Q134KUV_261</v>
          </cell>
          <cell r="F173" t="str">
            <v>NONE</v>
          </cell>
          <cell r="G173">
            <v>26.1</v>
          </cell>
          <cell r="H173" t="str">
            <v xml:space="preserve">      Elektronische Bauelemente, Leiterplatten</v>
          </cell>
          <cell r="I173" t="str">
            <v>SELF</v>
          </cell>
          <cell r="J173" t="str">
            <v>SELF</v>
          </cell>
          <cell r="K173" t="str">
            <v>OV</v>
          </cell>
          <cell r="L173" t="str">
            <v>NE</v>
          </cell>
          <cell r="M173">
            <v>5</v>
          </cell>
          <cell r="O173" t="str">
            <v>26,1</v>
          </cell>
          <cell r="P173" t="str">
            <v>Elektronische Bauelemente, Leiterplatten</v>
          </cell>
          <cell r="Q173" t="str">
            <v>-</v>
          </cell>
          <cell r="R173" t="str">
            <v>-</v>
          </cell>
          <cell r="S173">
            <v>25.86534</v>
          </cell>
          <cell r="T173">
            <v>33.865340000000003</v>
          </cell>
          <cell r="U173">
            <v>34.47786</v>
          </cell>
          <cell r="V173">
            <v>31.019629999999999</v>
          </cell>
          <cell r="W173">
            <v>39.019629999999999</v>
          </cell>
          <cell r="X173">
            <v>47.019629999999999</v>
          </cell>
          <cell r="Y173">
            <v>55.019629999999999</v>
          </cell>
          <cell r="Z173">
            <v>60.775210000000001</v>
          </cell>
          <cell r="AA173">
            <v>68.775210000000001</v>
          </cell>
          <cell r="AB173">
            <v>76.327619999999996</v>
          </cell>
          <cell r="AC173">
            <v>74.396749999999997</v>
          </cell>
          <cell r="AD173">
            <v>-1.9308699999999988</v>
          </cell>
        </row>
        <row r="174">
          <cell r="A174" t="str">
            <v>DataSpec</v>
          </cell>
          <cell r="B174" t="str">
            <v>Data</v>
          </cell>
          <cell r="C174" t="str">
            <v>Rating</v>
          </cell>
          <cell r="D174" t="str">
            <v>Rating</v>
          </cell>
          <cell r="E174" t="str">
            <v>Q134KUV_2611</v>
          </cell>
          <cell r="F174" t="str">
            <v>NONE</v>
          </cell>
          <cell r="G174">
            <v>26.11</v>
          </cell>
          <cell r="H174" t="str">
            <v xml:space="preserve">        Elektronische Bauelemente</v>
          </cell>
          <cell r="I174" t="str">
            <v>SELF</v>
          </cell>
          <cell r="J174" t="str">
            <v>SELF</v>
          </cell>
          <cell r="K174" t="str">
            <v>OV</v>
          </cell>
          <cell r="L174" t="str">
            <v>NE</v>
          </cell>
          <cell r="M174">
            <v>5</v>
          </cell>
          <cell r="O174" t="str">
            <v>26,11</v>
          </cell>
          <cell r="P174" t="str">
            <v>Elektronische Bauelemente</v>
          </cell>
          <cell r="Q174" t="str">
            <v>-</v>
          </cell>
          <cell r="R174" t="str">
            <v>-</v>
          </cell>
          <cell r="S174">
            <v>26.072690000000001</v>
          </cell>
          <cell r="T174">
            <v>28.595870000000001</v>
          </cell>
          <cell r="U174">
            <v>29.485900000000001</v>
          </cell>
          <cell r="V174">
            <v>27.402999999999999</v>
          </cell>
          <cell r="W174">
            <v>35.402999999999999</v>
          </cell>
          <cell r="X174">
            <v>43.402999999999999</v>
          </cell>
          <cell r="Y174">
            <v>51.402999999999999</v>
          </cell>
          <cell r="Z174">
            <v>59.402999999999999</v>
          </cell>
          <cell r="AA174">
            <v>67.403000000000006</v>
          </cell>
          <cell r="AB174">
            <v>75.403000000000006</v>
          </cell>
          <cell r="AC174">
            <v>75.049539999999993</v>
          </cell>
          <cell r="AD174">
            <v>-0.35346000000001254</v>
          </cell>
        </row>
        <row r="175">
          <cell r="A175" t="str">
            <v>DataSpec</v>
          </cell>
          <cell r="B175" t="str">
            <v>Data</v>
          </cell>
          <cell r="C175" t="str">
            <v>Rating</v>
          </cell>
          <cell r="D175" t="str">
            <v>Rating</v>
          </cell>
          <cell r="E175" t="str">
            <v>Q134KUV_2612</v>
          </cell>
          <cell r="F175" t="str">
            <v>NONE</v>
          </cell>
          <cell r="G175">
            <v>26.12</v>
          </cell>
          <cell r="H175" t="str">
            <v xml:space="preserve">        Bestückte Leiterplatten</v>
          </cell>
          <cell r="I175" t="str">
            <v>SELF</v>
          </cell>
          <cell r="J175" t="str">
            <v>SELF</v>
          </cell>
          <cell r="K175" t="str">
            <v>OV</v>
          </cell>
          <cell r="L175" t="str">
            <v>NE</v>
          </cell>
          <cell r="M175">
            <v>5</v>
          </cell>
          <cell r="O175" t="str">
            <v>26,12</v>
          </cell>
          <cell r="P175" t="str">
            <v>Bestückte Leiterplatten</v>
          </cell>
          <cell r="Q175" t="str">
            <v>-</v>
          </cell>
          <cell r="R175" t="str">
            <v>-</v>
          </cell>
          <cell r="S175">
            <v>44.786569999999998</v>
          </cell>
          <cell r="T175">
            <v>52.654060000000001</v>
          </cell>
          <cell r="U175">
            <v>53.221409999999999</v>
          </cell>
          <cell r="V175">
            <v>54.306759999999997</v>
          </cell>
          <cell r="W175">
            <v>55.60463</v>
          </cell>
          <cell r="X175">
            <v>55.710599999999999</v>
          </cell>
          <cell r="Y175">
            <v>61.35577</v>
          </cell>
          <cell r="Z175">
            <v>53.35577</v>
          </cell>
          <cell r="AA175">
            <v>56.963349999999998</v>
          </cell>
          <cell r="AB175">
            <v>59.400019999999998</v>
          </cell>
          <cell r="AC175">
            <v>53.930280000000003</v>
          </cell>
          <cell r="AD175">
            <v>-5.4697399999999945</v>
          </cell>
        </row>
        <row r="176">
          <cell r="A176" t="str">
            <v>DataSpec</v>
          </cell>
          <cell r="B176" t="str">
            <v>Data</v>
          </cell>
          <cell r="C176" t="str">
            <v>Rating</v>
          </cell>
          <cell r="D176" t="str">
            <v>Rating</v>
          </cell>
          <cell r="E176" t="str">
            <v>Q134KUV_262</v>
          </cell>
          <cell r="F176" t="str">
            <v>NONE</v>
          </cell>
          <cell r="G176">
            <v>26.2</v>
          </cell>
          <cell r="H176" t="str">
            <v xml:space="preserve">      DV- und periphere Geräte</v>
          </cell>
          <cell r="I176" t="str">
            <v>SELF</v>
          </cell>
          <cell r="J176" t="str">
            <v>SELF</v>
          </cell>
          <cell r="K176" t="str">
            <v>OV</v>
          </cell>
          <cell r="L176" t="str">
            <v>NE</v>
          </cell>
          <cell r="M176">
            <v>5</v>
          </cell>
          <cell r="O176" t="str">
            <v>26,2</v>
          </cell>
          <cell r="P176" t="str">
            <v>DV- und periphere Geräte</v>
          </cell>
          <cell r="Q176" t="str">
            <v>-</v>
          </cell>
          <cell r="R176" t="str">
            <v>-</v>
          </cell>
          <cell r="S176">
            <v>52.427790000000002</v>
          </cell>
          <cell r="T176">
            <v>44.427790000000002</v>
          </cell>
          <cell r="U176">
            <v>41.41386</v>
          </cell>
          <cell r="V176">
            <v>39.07311</v>
          </cell>
          <cell r="W176">
            <v>31.07311</v>
          </cell>
          <cell r="X176">
            <v>23.07311</v>
          </cell>
          <cell r="Y176">
            <v>31.07311</v>
          </cell>
          <cell r="Z176">
            <v>24.682670000000002</v>
          </cell>
          <cell r="AA176">
            <v>27.455749999999998</v>
          </cell>
          <cell r="AB176">
            <v>22.731570000000001</v>
          </cell>
          <cell r="AC176">
            <v>23.653269999999999</v>
          </cell>
          <cell r="AD176">
            <v>0.92169999999999774</v>
          </cell>
        </row>
        <row r="177">
          <cell r="A177" t="str">
            <v>DataSpec</v>
          </cell>
          <cell r="B177" t="str">
            <v>Data</v>
          </cell>
          <cell r="C177" t="str">
            <v>Rating</v>
          </cell>
          <cell r="D177" t="str">
            <v>Rating</v>
          </cell>
          <cell r="E177" t="str">
            <v>Q134KUV_263</v>
          </cell>
          <cell r="F177" t="str">
            <v>NONE</v>
          </cell>
          <cell r="G177">
            <v>26.3</v>
          </cell>
          <cell r="H177" t="str">
            <v xml:space="preserve">      Telekommunikationstechnik u.a.</v>
          </cell>
          <cell r="I177" t="str">
            <v>SELF</v>
          </cell>
          <cell r="J177" t="str">
            <v>SELF</v>
          </cell>
          <cell r="K177" t="str">
            <v>OV</v>
          </cell>
          <cell r="L177" t="str">
            <v>NE</v>
          </cell>
          <cell r="M177">
            <v>5</v>
          </cell>
          <cell r="O177" t="str">
            <v>26,3</v>
          </cell>
          <cell r="P177" t="str">
            <v>Telekommunikationstechnik u.a.</v>
          </cell>
          <cell r="Q177" t="str">
            <v>-</v>
          </cell>
          <cell r="R177" t="str">
            <v>-</v>
          </cell>
          <cell r="S177">
            <v>42.396430000000002</v>
          </cell>
          <cell r="T177">
            <v>34.396430000000002</v>
          </cell>
          <cell r="U177">
            <v>26.396429999999999</v>
          </cell>
          <cell r="V177">
            <v>23.861709999999999</v>
          </cell>
          <cell r="W177">
            <v>31.861709999999999</v>
          </cell>
          <cell r="X177">
            <v>39.861710000000002</v>
          </cell>
          <cell r="Y177">
            <v>37.241900000000001</v>
          </cell>
          <cell r="Z177">
            <v>35.143389999999997</v>
          </cell>
          <cell r="AA177">
            <v>40.104959999999998</v>
          </cell>
          <cell r="AB177">
            <v>34.260429999999999</v>
          </cell>
          <cell r="AC177">
            <v>38.510910000000003</v>
          </cell>
          <cell r="AD177">
            <v>4.2504800000000031</v>
          </cell>
        </row>
        <row r="178">
          <cell r="A178" t="str">
            <v>DataSpec</v>
          </cell>
          <cell r="B178" t="str">
            <v>Data</v>
          </cell>
          <cell r="C178" t="str">
            <v>Rating</v>
          </cell>
          <cell r="D178" t="str">
            <v>Rating</v>
          </cell>
          <cell r="E178" t="str">
            <v>Q134KUV_264</v>
          </cell>
          <cell r="F178" t="str">
            <v>NONE</v>
          </cell>
          <cell r="G178">
            <v>26.4</v>
          </cell>
          <cell r="H178" t="str">
            <v xml:space="preserve">      Unterhaltungselektronik</v>
          </cell>
          <cell r="I178" t="str">
            <v>SELF</v>
          </cell>
          <cell r="J178" t="str">
            <v>SELF</v>
          </cell>
          <cell r="K178" t="str">
            <v>OV</v>
          </cell>
          <cell r="L178" t="str">
            <v>NE</v>
          </cell>
          <cell r="M178">
            <v>5</v>
          </cell>
          <cell r="O178" t="str">
            <v>26,4</v>
          </cell>
          <cell r="P178" t="str">
            <v>Unterhaltungselektronik</v>
          </cell>
          <cell r="Q178" t="str">
            <v>-</v>
          </cell>
          <cell r="R178" t="str">
            <v>-</v>
          </cell>
          <cell r="S178">
            <v>27.160409999999999</v>
          </cell>
          <cell r="T178">
            <v>34.954149999999998</v>
          </cell>
          <cell r="U178">
            <v>26.954149999999998</v>
          </cell>
          <cell r="V178">
            <v>30.308669999999999</v>
          </cell>
          <cell r="W178">
            <v>36.221629999999998</v>
          </cell>
          <cell r="X178">
            <v>44.221629999999998</v>
          </cell>
          <cell r="Y178">
            <v>46.128929999999997</v>
          </cell>
          <cell r="Z178">
            <v>38.128929999999997</v>
          </cell>
          <cell r="AA178">
            <v>36.431899999999999</v>
          </cell>
          <cell r="AB178">
            <v>28.431899999999999</v>
          </cell>
          <cell r="AC178">
            <v>28.352979999999999</v>
          </cell>
          <cell r="AD178">
            <v>-7.8920000000000101E-2</v>
          </cell>
        </row>
        <row r="179">
          <cell r="A179" t="str">
            <v>DataSpec</v>
          </cell>
          <cell r="B179" t="str">
            <v>Data</v>
          </cell>
          <cell r="C179" t="str">
            <v>Rating</v>
          </cell>
          <cell r="D179" t="str">
            <v>Rating</v>
          </cell>
          <cell r="E179" t="str">
            <v>Q134KUV_265</v>
          </cell>
          <cell r="F179" t="str">
            <v>NONE</v>
          </cell>
          <cell r="G179">
            <v>26.5</v>
          </cell>
          <cell r="H179" t="str">
            <v xml:space="preserve">      Messinstrumente; Uhren</v>
          </cell>
          <cell r="I179" t="str">
            <v>SELF</v>
          </cell>
          <cell r="J179" t="str">
            <v>SELF</v>
          </cell>
          <cell r="K179" t="str">
            <v>OV</v>
          </cell>
          <cell r="L179" t="str">
            <v>NE</v>
          </cell>
          <cell r="M179">
            <v>5</v>
          </cell>
          <cell r="O179" t="str">
            <v>26,5</v>
          </cell>
          <cell r="P179" t="str">
            <v>Messinstrumente; Uhren</v>
          </cell>
          <cell r="Q179" t="str">
            <v>-</v>
          </cell>
          <cell r="R179" t="str">
            <v>-</v>
          </cell>
          <cell r="S179">
            <v>43.736759999999997</v>
          </cell>
          <cell r="T179">
            <v>35.736759999999997</v>
          </cell>
          <cell r="U179">
            <v>35.129739999999998</v>
          </cell>
          <cell r="V179">
            <v>34.755540000000003</v>
          </cell>
          <cell r="W179">
            <v>38.925179999999997</v>
          </cell>
          <cell r="X179">
            <v>37.587029999999999</v>
          </cell>
          <cell r="Y179">
            <v>34.583680000000001</v>
          </cell>
          <cell r="Z179">
            <v>26.583680000000001</v>
          </cell>
          <cell r="AA179">
            <v>27.274920000000002</v>
          </cell>
          <cell r="AB179">
            <v>25.006820000000001</v>
          </cell>
          <cell r="AC179">
            <v>23.637779999999999</v>
          </cell>
          <cell r="AD179">
            <v>-1.3690400000000018</v>
          </cell>
        </row>
        <row r="180">
          <cell r="A180" t="str">
            <v>DataSpec</v>
          </cell>
          <cell r="B180" t="str">
            <v>Data</v>
          </cell>
          <cell r="C180" t="str">
            <v>Rating</v>
          </cell>
          <cell r="D180" t="str">
            <v>Rating</v>
          </cell>
          <cell r="E180" t="str">
            <v>Q134KUV_2651</v>
          </cell>
          <cell r="F180" t="str">
            <v>NONE</v>
          </cell>
          <cell r="G180">
            <v>26.51</v>
          </cell>
          <cell r="H180" t="str">
            <v xml:space="preserve">        Messinstrumente, Vorrichtungen</v>
          </cell>
          <cell r="I180" t="str">
            <v>SELF</v>
          </cell>
          <cell r="J180" t="str">
            <v>SELF</v>
          </cell>
          <cell r="K180" t="str">
            <v>OV</v>
          </cell>
          <cell r="L180" t="str">
            <v>NE</v>
          </cell>
          <cell r="M180">
            <v>5</v>
          </cell>
          <cell r="O180" t="str">
            <v>26,51</v>
          </cell>
          <cell r="P180" t="str">
            <v>Messinstrumente, Vorrichtungen</v>
          </cell>
          <cell r="Q180" t="str">
            <v>-</v>
          </cell>
          <cell r="R180" t="str">
            <v>-</v>
          </cell>
          <cell r="S180">
            <v>43.525689999999997</v>
          </cell>
          <cell r="T180">
            <v>35.525689999999997</v>
          </cell>
          <cell r="U180">
            <v>34.747410000000002</v>
          </cell>
          <cell r="V180">
            <v>32.413319999999999</v>
          </cell>
          <cell r="W180">
            <v>38.882570000000001</v>
          </cell>
          <cell r="X180">
            <v>37.375079999999997</v>
          </cell>
          <cell r="Y180">
            <v>34.191719999999997</v>
          </cell>
          <cell r="Z180">
            <v>26.19172</v>
          </cell>
          <cell r="AA180">
            <v>27.352709999999998</v>
          </cell>
          <cell r="AB180">
            <v>25.39019</v>
          </cell>
          <cell r="AC180">
            <v>23.932950000000002</v>
          </cell>
          <cell r="AD180">
            <v>-1.4572399999999988</v>
          </cell>
        </row>
        <row r="181">
          <cell r="A181" t="str">
            <v>DataSpec</v>
          </cell>
          <cell r="B181" t="str">
            <v>Data</v>
          </cell>
          <cell r="C181" t="str">
            <v>Rating</v>
          </cell>
          <cell r="D181" t="str">
            <v>Rating</v>
          </cell>
          <cell r="E181" t="str">
            <v>Q134KUV_2652</v>
          </cell>
          <cell r="F181" t="str">
            <v>NONE</v>
          </cell>
          <cell r="G181">
            <v>26.52</v>
          </cell>
          <cell r="H181" t="str">
            <v xml:space="preserve">        Uhren</v>
          </cell>
          <cell r="I181" t="str">
            <v>SELF</v>
          </cell>
          <cell r="J181" t="str">
            <v>SELF</v>
          </cell>
          <cell r="K181" t="str">
            <v>OV</v>
          </cell>
          <cell r="L181" t="str">
            <v>NE</v>
          </cell>
          <cell r="M181">
            <v>5</v>
          </cell>
          <cell r="O181" t="str">
            <v>26,52</v>
          </cell>
          <cell r="P181" t="str">
            <v>Uhren</v>
          </cell>
          <cell r="Q181" t="str">
            <v>-</v>
          </cell>
          <cell r="R181" t="str">
            <v>-</v>
          </cell>
          <cell r="S181">
            <v>54.367899999999999</v>
          </cell>
          <cell r="T181">
            <v>51.968339999999998</v>
          </cell>
          <cell r="U181">
            <v>59.236060000000002</v>
          </cell>
          <cell r="V181">
            <v>65.294370000000001</v>
          </cell>
          <cell r="W181">
            <v>57.294370000000001</v>
          </cell>
          <cell r="X181">
            <v>49.294370000000001</v>
          </cell>
          <cell r="Y181">
            <v>41.814190000000004</v>
          </cell>
          <cell r="Z181">
            <v>33.814190000000004</v>
          </cell>
          <cell r="AA181">
            <v>25.81419</v>
          </cell>
          <cell r="AB181">
            <v>17.81419</v>
          </cell>
          <cell r="AC181">
            <v>17.83914</v>
          </cell>
          <cell r="AD181">
            <v>2.4950000000000472E-2</v>
          </cell>
        </row>
        <row r="182">
          <cell r="A182" t="str">
            <v>DataSpec</v>
          </cell>
          <cell r="B182" t="str">
            <v>Data</v>
          </cell>
          <cell r="C182" t="str">
            <v>Rating</v>
          </cell>
          <cell r="D182" t="str">
            <v>Rating</v>
          </cell>
          <cell r="E182" t="str">
            <v>Q134KUV_266</v>
          </cell>
          <cell r="F182" t="str">
            <v>NONE</v>
          </cell>
          <cell r="G182">
            <v>26.6</v>
          </cell>
          <cell r="H182" t="str">
            <v xml:space="preserve">      Bestrahlungsgeräte; Elektromedizin</v>
          </cell>
          <cell r="I182" t="str">
            <v>SELF</v>
          </cell>
          <cell r="J182" t="str">
            <v>SELF</v>
          </cell>
          <cell r="K182" t="str">
            <v>OV</v>
          </cell>
          <cell r="L182" t="str">
            <v>NE</v>
          </cell>
          <cell r="M182">
            <v>5</v>
          </cell>
          <cell r="O182" t="str">
            <v>26,6</v>
          </cell>
          <cell r="P182" t="str">
            <v>Bestrahlungsgeräte; Elektromedizin</v>
          </cell>
          <cell r="Q182" t="str">
            <v>-</v>
          </cell>
          <cell r="R182" t="str">
            <v>-</v>
          </cell>
          <cell r="S182">
            <v>46.804960000000001</v>
          </cell>
          <cell r="T182">
            <v>38.804960000000001</v>
          </cell>
          <cell r="U182">
            <v>32.744869999999999</v>
          </cell>
          <cell r="V182">
            <v>40.744869999999999</v>
          </cell>
          <cell r="W182">
            <v>43.152509999999999</v>
          </cell>
          <cell r="X182">
            <v>40.055010000000003</v>
          </cell>
          <cell r="Y182">
            <v>32.055010000000003</v>
          </cell>
          <cell r="Z182">
            <v>33.497750000000003</v>
          </cell>
          <cell r="AA182">
            <v>36.422269999999997</v>
          </cell>
          <cell r="AB182">
            <v>44.422269999999997</v>
          </cell>
          <cell r="AC182">
            <v>52.422269999999997</v>
          </cell>
          <cell r="AD182">
            <v>8</v>
          </cell>
        </row>
        <row r="183">
          <cell r="A183" t="str">
            <v>DataSpec</v>
          </cell>
          <cell r="B183" t="str">
            <v>Data</v>
          </cell>
          <cell r="C183" t="str">
            <v>Rating</v>
          </cell>
          <cell r="D183" t="str">
            <v>Rating</v>
          </cell>
          <cell r="E183" t="str">
            <v>Q134KUV_267</v>
          </cell>
          <cell r="F183" t="str">
            <v>NONE</v>
          </cell>
          <cell r="G183">
            <v>26.7</v>
          </cell>
          <cell r="H183" t="str">
            <v xml:space="preserve">      Optik</v>
          </cell>
          <cell r="I183" t="str">
            <v>SELF</v>
          </cell>
          <cell r="J183" t="str">
            <v>SELF</v>
          </cell>
          <cell r="K183" t="str">
            <v>OV</v>
          </cell>
          <cell r="L183" t="str">
            <v>NE</v>
          </cell>
          <cell r="M183">
            <v>5</v>
          </cell>
          <cell r="O183" t="str">
            <v>26,7</v>
          </cell>
          <cell r="P183" t="str">
            <v>Optik</v>
          </cell>
          <cell r="Q183" t="str">
            <v>-</v>
          </cell>
          <cell r="R183" t="str">
            <v>-</v>
          </cell>
          <cell r="S183">
            <v>27.48433</v>
          </cell>
          <cell r="T183">
            <v>27.430150000000001</v>
          </cell>
          <cell r="U183">
            <v>31.038260000000001</v>
          </cell>
          <cell r="V183">
            <v>34.090710000000001</v>
          </cell>
          <cell r="W183">
            <v>35.609169999999999</v>
          </cell>
          <cell r="X183">
            <v>38.590220000000002</v>
          </cell>
          <cell r="Y183">
            <v>35.234180000000002</v>
          </cell>
          <cell r="Z183">
            <v>27.234179999999999</v>
          </cell>
          <cell r="AA183">
            <v>24.70899</v>
          </cell>
          <cell r="AB183">
            <v>25.620760000000001</v>
          </cell>
          <cell r="AC183">
            <v>23.487169999999999</v>
          </cell>
          <cell r="AD183">
            <v>-2.1335900000000017</v>
          </cell>
        </row>
        <row r="184">
          <cell r="A184" t="str">
            <v>DataSpec</v>
          </cell>
          <cell r="B184" t="str">
            <v>Data</v>
          </cell>
          <cell r="C184" t="str">
            <v>Rating</v>
          </cell>
          <cell r="D184" t="str">
            <v>Rating</v>
          </cell>
          <cell r="E184" t="str">
            <v>Q134KUV_268</v>
          </cell>
          <cell r="F184" t="str">
            <v>NONE</v>
          </cell>
          <cell r="G184">
            <v>26.8</v>
          </cell>
          <cell r="H184" t="str">
            <v xml:space="preserve">      Magnetische und optische Datenträger</v>
          </cell>
          <cell r="I184" t="str">
            <v>SELF</v>
          </cell>
          <cell r="J184" t="str">
            <v>SELF</v>
          </cell>
          <cell r="K184" t="str">
            <v>OV</v>
          </cell>
          <cell r="L184" t="str">
            <v>NE</v>
          </cell>
          <cell r="M184">
            <v>5</v>
          </cell>
          <cell r="O184" t="str">
            <v>26,8</v>
          </cell>
          <cell r="P184" t="str">
            <v>Magnetische und optische Datenträger</v>
          </cell>
          <cell r="Q184" t="str">
            <v>-</v>
          </cell>
          <cell r="R184" t="str">
            <v>-</v>
          </cell>
          <cell r="S184">
            <v>52.790399999999998</v>
          </cell>
          <cell r="T184">
            <v>59.975360000000002</v>
          </cell>
          <cell r="U184">
            <v>67.975359999999995</v>
          </cell>
          <cell r="V184">
            <v>69.512090000000001</v>
          </cell>
          <cell r="W184">
            <v>61.512090000000001</v>
          </cell>
          <cell r="X184">
            <v>53.512090000000001</v>
          </cell>
          <cell r="Y184">
            <v>45.512090000000001</v>
          </cell>
          <cell r="Z184">
            <v>45.34789</v>
          </cell>
          <cell r="AA184">
            <v>45.682009999999998</v>
          </cell>
          <cell r="AB184">
            <v>37.682009999999998</v>
          </cell>
          <cell r="AC184">
            <v>45.682009999999998</v>
          </cell>
          <cell r="AD184">
            <v>8</v>
          </cell>
        </row>
        <row r="185">
          <cell r="A185" t="str">
            <v>DataSpec</v>
          </cell>
          <cell r="B185" t="str">
            <v>Data</v>
          </cell>
          <cell r="C185" t="str">
            <v>Rating</v>
          </cell>
          <cell r="D185" t="str">
            <v>Rating</v>
          </cell>
          <cell r="E185" t="str">
            <v>Q134KUV_27</v>
          </cell>
          <cell r="F185" t="str">
            <v>NONE</v>
          </cell>
          <cell r="G185">
            <v>27</v>
          </cell>
          <cell r="H185" t="str">
            <v xml:space="preserve">     Elektrische Ausrüstungen</v>
          </cell>
          <cell r="I185" t="str">
            <v>SELF</v>
          </cell>
          <cell r="J185" t="str">
            <v>SELF</v>
          </cell>
          <cell r="K185" t="str">
            <v>OV</v>
          </cell>
          <cell r="L185" t="str">
            <v>NE</v>
          </cell>
          <cell r="M185">
            <v>5</v>
          </cell>
          <cell r="O185">
            <v>27</v>
          </cell>
          <cell r="P185" t="str">
            <v>Elektrische Ausrüstungen</v>
          </cell>
          <cell r="Q185" t="str">
            <v>-</v>
          </cell>
          <cell r="R185" t="str">
            <v>-</v>
          </cell>
          <cell r="S185">
            <v>33.920189999999998</v>
          </cell>
          <cell r="T185">
            <v>31.11711</v>
          </cell>
          <cell r="U185">
            <v>30.4908</v>
          </cell>
          <cell r="V185">
            <v>29.50733</v>
          </cell>
          <cell r="W185">
            <v>36.587580000000003</v>
          </cell>
          <cell r="X185">
            <v>35.974739999999997</v>
          </cell>
          <cell r="Y185">
            <v>37.865690000000001</v>
          </cell>
          <cell r="Z185">
            <v>36.319690000000001</v>
          </cell>
          <cell r="AA185">
            <v>43.771970000000003</v>
          </cell>
          <cell r="AB185">
            <v>40.09449</v>
          </cell>
          <cell r="AC185">
            <v>44.740789999999997</v>
          </cell>
          <cell r="AD185">
            <v>4.6462999999999965</v>
          </cell>
        </row>
        <row r="186">
          <cell r="A186" t="str">
            <v>DataSpec</v>
          </cell>
          <cell r="B186" t="str">
            <v>Data</v>
          </cell>
          <cell r="C186" t="str">
            <v>Rating</v>
          </cell>
          <cell r="D186" t="str">
            <v>Rating</v>
          </cell>
          <cell r="E186" t="str">
            <v>Q134KUV_271</v>
          </cell>
          <cell r="F186" t="str">
            <v>NONE</v>
          </cell>
          <cell r="G186">
            <v>27.1</v>
          </cell>
          <cell r="H186" t="str">
            <v xml:space="preserve">      Elektromotoren,  Elekt'verteil'einrichtungen</v>
          </cell>
          <cell r="I186" t="str">
            <v>SELF</v>
          </cell>
          <cell r="J186" t="str">
            <v>SELF</v>
          </cell>
          <cell r="K186" t="str">
            <v>OV</v>
          </cell>
          <cell r="L186" t="str">
            <v>NE</v>
          </cell>
          <cell r="M186">
            <v>5</v>
          </cell>
          <cell r="O186" t="str">
            <v>27,1</v>
          </cell>
          <cell r="P186" t="str">
            <v>Elektromotoren,  Elekt'verteil'einrichtungen</v>
          </cell>
          <cell r="Q186" t="str">
            <v>-</v>
          </cell>
          <cell r="R186" t="str">
            <v>-</v>
          </cell>
          <cell r="S186">
            <v>28.359500000000001</v>
          </cell>
          <cell r="T186">
            <v>22.632380000000001</v>
          </cell>
          <cell r="U186">
            <v>22.244990000000001</v>
          </cell>
          <cell r="V186">
            <v>20.310449999999999</v>
          </cell>
          <cell r="W186">
            <v>28.310449999999999</v>
          </cell>
          <cell r="X186">
            <v>29.751899999999999</v>
          </cell>
          <cell r="Y186">
            <v>29.76689</v>
          </cell>
          <cell r="Z186">
            <v>26.332170000000001</v>
          </cell>
          <cell r="AA186">
            <v>34.332169999999998</v>
          </cell>
          <cell r="AB186">
            <v>36.632959999999997</v>
          </cell>
          <cell r="AC186">
            <v>45.031959999999998</v>
          </cell>
          <cell r="AD186">
            <v>8.3990000000000009</v>
          </cell>
        </row>
        <row r="187">
          <cell r="A187" t="str">
            <v>DataSpec</v>
          </cell>
          <cell r="B187" t="str">
            <v>Data</v>
          </cell>
          <cell r="C187" t="str">
            <v>Rating</v>
          </cell>
          <cell r="D187" t="str">
            <v>Rating</v>
          </cell>
          <cell r="E187" t="str">
            <v>Q134KUV_2711</v>
          </cell>
          <cell r="F187" t="str">
            <v>NONE</v>
          </cell>
          <cell r="G187">
            <v>27.11</v>
          </cell>
          <cell r="H187" t="str">
            <v xml:space="preserve">        Elektromotoren/Generatoren/Transformatoren</v>
          </cell>
          <cell r="I187" t="str">
            <v>SELF</v>
          </cell>
          <cell r="J187" t="str">
            <v>SELF</v>
          </cell>
          <cell r="K187" t="str">
            <v>OV</v>
          </cell>
          <cell r="L187" t="str">
            <v>NE</v>
          </cell>
          <cell r="M187">
            <v>5</v>
          </cell>
          <cell r="O187" t="str">
            <v>27,11</v>
          </cell>
          <cell r="P187" t="str">
            <v>Elektromotoren/Generatoren/Transformatoren</v>
          </cell>
          <cell r="Q187" t="str">
            <v>-</v>
          </cell>
          <cell r="R187" t="str">
            <v>-</v>
          </cell>
          <cell r="S187">
            <v>34.930399999999999</v>
          </cell>
          <cell r="T187">
            <v>25.49241</v>
          </cell>
          <cell r="U187">
            <v>21.099540000000001</v>
          </cell>
          <cell r="V187">
            <v>19.6523</v>
          </cell>
          <cell r="W187">
            <v>27.6523</v>
          </cell>
          <cell r="X187">
            <v>34.738019999999999</v>
          </cell>
          <cell r="Y187">
            <v>37.211970000000001</v>
          </cell>
          <cell r="Z187">
            <v>40.55538</v>
          </cell>
          <cell r="AA187">
            <v>48.55538</v>
          </cell>
          <cell r="AB187">
            <v>46.184739999999998</v>
          </cell>
          <cell r="AC187">
            <v>51.449820000000003</v>
          </cell>
          <cell r="AD187">
            <v>5.2650800000000046</v>
          </cell>
        </row>
        <row r="188">
          <cell r="A188" t="str">
            <v>DataSpec</v>
          </cell>
          <cell r="B188" t="str">
            <v>Data</v>
          </cell>
          <cell r="C188" t="str">
            <v>Rating</v>
          </cell>
          <cell r="D188" t="str">
            <v>Rating</v>
          </cell>
          <cell r="E188" t="str">
            <v>Q134KUV_2712</v>
          </cell>
          <cell r="F188" t="str">
            <v>NONE</v>
          </cell>
          <cell r="G188">
            <v>27.12</v>
          </cell>
          <cell r="H188" t="str">
            <v xml:space="preserve">        Elektrizitätsverteilungs-, -schalteinrichtungen</v>
          </cell>
          <cell r="I188" t="str">
            <v>SELF</v>
          </cell>
          <cell r="J188" t="str">
            <v>SELF</v>
          </cell>
          <cell r="K188" t="str">
            <v>OV</v>
          </cell>
          <cell r="L188" t="str">
            <v>NE</v>
          </cell>
          <cell r="M188">
            <v>5</v>
          </cell>
          <cell r="O188" t="str">
            <v>27,12</v>
          </cell>
          <cell r="P188" t="str">
            <v>Elektrizitätsverteilungs-, -schalteinrichtungen</v>
          </cell>
          <cell r="Q188" t="str">
            <v>-</v>
          </cell>
          <cell r="R188" t="str">
            <v>-</v>
          </cell>
          <cell r="S188">
            <v>27.06934</v>
          </cell>
          <cell r="T188">
            <v>21.822019999999998</v>
          </cell>
          <cell r="U188">
            <v>22.530449999999998</v>
          </cell>
          <cell r="V188">
            <v>20.476420000000001</v>
          </cell>
          <cell r="W188">
            <v>27.868559999999999</v>
          </cell>
          <cell r="X188">
            <v>28.3568</v>
          </cell>
          <cell r="Y188">
            <v>27.676359999999999</v>
          </cell>
          <cell r="Z188">
            <v>21.05424</v>
          </cell>
          <cell r="AA188">
            <v>29.05424</v>
          </cell>
          <cell r="AB188">
            <v>32.228569999999998</v>
          </cell>
          <cell r="AC188">
            <v>32.976329999999997</v>
          </cell>
          <cell r="AD188">
            <v>0.74775999999999954</v>
          </cell>
        </row>
        <row r="189">
          <cell r="A189" t="str">
            <v>DataSpec</v>
          </cell>
          <cell r="B189" t="str">
            <v>Data</v>
          </cell>
          <cell r="C189" t="str">
            <v>Rating</v>
          </cell>
          <cell r="D189" t="str">
            <v>Rating</v>
          </cell>
          <cell r="E189" t="str">
            <v>Q134KUV_272</v>
          </cell>
          <cell r="F189" t="str">
            <v>NONE</v>
          </cell>
          <cell r="G189">
            <v>27.2</v>
          </cell>
          <cell r="H189" t="str">
            <v xml:space="preserve">      Batterien, Akkumulatoren</v>
          </cell>
          <cell r="I189" t="str">
            <v>SELF</v>
          </cell>
          <cell r="J189" t="str">
            <v>SELF</v>
          </cell>
          <cell r="K189" t="str">
            <v>OV</v>
          </cell>
          <cell r="L189" t="str">
            <v>NE</v>
          </cell>
          <cell r="M189">
            <v>5</v>
          </cell>
          <cell r="O189" t="str">
            <v>27,2</v>
          </cell>
          <cell r="P189" t="str">
            <v>Batterien, Akkumulatoren</v>
          </cell>
          <cell r="Q189" t="str">
            <v>-</v>
          </cell>
          <cell r="R189" t="str">
            <v>-</v>
          </cell>
          <cell r="S189">
            <v>36.867060000000002</v>
          </cell>
          <cell r="T189">
            <v>46.347760000000001</v>
          </cell>
          <cell r="U189">
            <v>52.249459999999999</v>
          </cell>
          <cell r="V189">
            <v>51.039259999999999</v>
          </cell>
          <cell r="W189">
            <v>54.111820000000002</v>
          </cell>
          <cell r="X189">
            <v>52.468670000000003</v>
          </cell>
          <cell r="Y189">
            <v>51.15099</v>
          </cell>
          <cell r="Z189">
            <v>57.897480000000002</v>
          </cell>
          <cell r="AA189">
            <v>65.897480000000002</v>
          </cell>
          <cell r="AB189">
            <v>64.599969999999999</v>
          </cell>
          <cell r="AC189">
            <v>68.409760000000006</v>
          </cell>
          <cell r="AD189">
            <v>3.8097900000000067</v>
          </cell>
        </row>
        <row r="190">
          <cell r="A190" t="str">
            <v>DataSpec</v>
          </cell>
          <cell r="B190" t="str">
            <v>Data</v>
          </cell>
          <cell r="C190" t="str">
            <v>Rating</v>
          </cell>
          <cell r="D190" t="str">
            <v>Rating</v>
          </cell>
          <cell r="E190" t="str">
            <v>Q134KUV_273</v>
          </cell>
          <cell r="F190" t="str">
            <v>NONE</v>
          </cell>
          <cell r="G190">
            <v>27.3</v>
          </cell>
          <cell r="H190" t="str">
            <v xml:space="preserve">      Kabel, elektrisches Installationsmaterial</v>
          </cell>
          <cell r="I190" t="str">
            <v>SELF</v>
          </cell>
          <cell r="J190" t="str">
            <v>SELF</v>
          </cell>
          <cell r="K190" t="str">
            <v>OV</v>
          </cell>
          <cell r="L190" t="str">
            <v>NE</v>
          </cell>
          <cell r="M190">
            <v>5</v>
          </cell>
          <cell r="O190" t="str">
            <v>27,3</v>
          </cell>
          <cell r="P190" t="str">
            <v>Kabel, elektrisches Installationsmaterial</v>
          </cell>
          <cell r="Q190" t="str">
            <v>-</v>
          </cell>
          <cell r="R190" t="str">
            <v>-</v>
          </cell>
          <cell r="S190">
            <v>30.172000000000001</v>
          </cell>
          <cell r="T190">
            <v>29.581859999999999</v>
          </cell>
          <cell r="U190">
            <v>27.993369999999999</v>
          </cell>
          <cell r="V190">
            <v>27.358889999999999</v>
          </cell>
          <cell r="W190">
            <v>34.754170000000002</v>
          </cell>
          <cell r="X190">
            <v>37.878770000000003</v>
          </cell>
          <cell r="Y190">
            <v>39.95675</v>
          </cell>
          <cell r="Z190">
            <v>32.940240000000003</v>
          </cell>
          <cell r="AA190">
            <v>40.940240000000003</v>
          </cell>
          <cell r="AB190">
            <v>32.940240000000003</v>
          </cell>
          <cell r="AC190">
            <v>38.182119999999998</v>
          </cell>
          <cell r="AD190">
            <v>5.2418799999999948</v>
          </cell>
        </row>
        <row r="191">
          <cell r="A191" t="str">
            <v>DataSpec</v>
          </cell>
          <cell r="B191" t="str">
            <v>Data</v>
          </cell>
          <cell r="C191" t="str">
            <v>Rating</v>
          </cell>
          <cell r="D191" t="str">
            <v>Rating</v>
          </cell>
          <cell r="E191" t="str">
            <v>Q134KUV_274</v>
          </cell>
          <cell r="F191" t="str">
            <v>NONE</v>
          </cell>
          <cell r="G191">
            <v>27.4</v>
          </cell>
          <cell r="H191" t="str">
            <v xml:space="preserve">      Lampen und Leuchten</v>
          </cell>
          <cell r="I191" t="str">
            <v>SELF</v>
          </cell>
          <cell r="J191" t="str">
            <v>SELF</v>
          </cell>
          <cell r="K191" t="str">
            <v>OV</v>
          </cell>
          <cell r="L191" t="str">
            <v>NE</v>
          </cell>
          <cell r="M191">
            <v>5</v>
          </cell>
          <cell r="O191" t="str">
            <v>27,4</v>
          </cell>
          <cell r="P191" t="str">
            <v>Lampen und Leuchten</v>
          </cell>
          <cell r="Q191" t="str">
            <v>-</v>
          </cell>
          <cell r="R191" t="str">
            <v>-</v>
          </cell>
          <cell r="S191">
            <v>36.611080000000001</v>
          </cell>
          <cell r="T191">
            <v>39.561050000000002</v>
          </cell>
          <cell r="U191">
            <v>39.088909999999998</v>
          </cell>
          <cell r="V191">
            <v>39.8202</v>
          </cell>
          <cell r="W191">
            <v>47.8202</v>
          </cell>
          <cell r="X191">
            <v>52.388069999999999</v>
          </cell>
          <cell r="Y191">
            <v>50.955750000000002</v>
          </cell>
          <cell r="Z191">
            <v>43.967350000000003</v>
          </cell>
          <cell r="AA191">
            <v>49.476179999999999</v>
          </cell>
          <cell r="AB191">
            <v>41.476179999999999</v>
          </cell>
          <cell r="AC191">
            <v>43.192929999999997</v>
          </cell>
          <cell r="AD191">
            <v>1.7167499999999976</v>
          </cell>
        </row>
        <row r="192">
          <cell r="A192" t="str">
            <v>DataSpec</v>
          </cell>
          <cell r="B192" t="str">
            <v>Data</v>
          </cell>
          <cell r="C192" t="str">
            <v>Rating</v>
          </cell>
          <cell r="D192" t="str">
            <v>Rating</v>
          </cell>
          <cell r="E192" t="str">
            <v>Q134KUV_275</v>
          </cell>
          <cell r="F192" t="str">
            <v>NONE</v>
          </cell>
          <cell r="G192">
            <v>27.5</v>
          </cell>
          <cell r="H192" t="str">
            <v xml:space="preserve">      Haushaltsgeräte</v>
          </cell>
          <cell r="I192" t="str">
            <v>SELF</v>
          </cell>
          <cell r="J192" t="str">
            <v>SELF</v>
          </cell>
          <cell r="K192" t="str">
            <v>OV</v>
          </cell>
          <cell r="L192" t="str">
            <v>NE</v>
          </cell>
          <cell r="M192">
            <v>5</v>
          </cell>
          <cell r="O192" t="str">
            <v>27,5</v>
          </cell>
          <cell r="P192" t="str">
            <v>Haushaltsgeräte</v>
          </cell>
          <cell r="Q192" t="str">
            <v>-</v>
          </cell>
          <cell r="R192" t="str">
            <v>-</v>
          </cell>
          <cell r="S192">
            <v>42.77807</v>
          </cell>
          <cell r="T192">
            <v>44.91066</v>
          </cell>
          <cell r="U192">
            <v>45.430959999999999</v>
          </cell>
          <cell r="V192">
            <v>46.236699999999999</v>
          </cell>
          <cell r="W192">
            <v>39.93674</v>
          </cell>
          <cell r="X192">
            <v>38.621310000000001</v>
          </cell>
          <cell r="Y192">
            <v>39.845750000000002</v>
          </cell>
          <cell r="Z192">
            <v>41.717010000000002</v>
          </cell>
          <cell r="AA192">
            <v>45.477080000000001</v>
          </cell>
          <cell r="AB192">
            <v>43.210160000000002</v>
          </cell>
          <cell r="AC192">
            <v>43.446460000000002</v>
          </cell>
          <cell r="AD192">
            <v>0.23629999999999995</v>
          </cell>
        </row>
        <row r="193">
          <cell r="A193" t="str">
            <v>DataSpec</v>
          </cell>
          <cell r="B193" t="str">
            <v>Data</v>
          </cell>
          <cell r="C193" t="str">
            <v>Rating</v>
          </cell>
          <cell r="D193" t="str">
            <v>Rating</v>
          </cell>
          <cell r="E193" t="str">
            <v>Q134KUV_279</v>
          </cell>
          <cell r="F193" t="str">
            <v>NONE</v>
          </cell>
          <cell r="G193">
            <v>27.9</v>
          </cell>
          <cell r="H193" t="str">
            <v xml:space="preserve">      Sonstige elektrische Ausrüstungen</v>
          </cell>
          <cell r="I193" t="str">
            <v>SELF</v>
          </cell>
          <cell r="J193" t="str">
            <v>SELF</v>
          </cell>
          <cell r="K193" t="str">
            <v>OV</v>
          </cell>
          <cell r="L193" t="str">
            <v>NE</v>
          </cell>
          <cell r="M193">
            <v>5</v>
          </cell>
          <cell r="O193" t="str">
            <v>27,9</v>
          </cell>
          <cell r="P193" t="str">
            <v>Sonstige elektrische Ausrüstungen</v>
          </cell>
          <cell r="Q193" t="str">
            <v>-</v>
          </cell>
          <cell r="R193" t="str">
            <v>-</v>
          </cell>
          <cell r="S193">
            <v>37.101610000000001</v>
          </cell>
          <cell r="T193">
            <v>32.079450000000001</v>
          </cell>
          <cell r="U193">
            <v>31.240359999999999</v>
          </cell>
          <cell r="V193">
            <v>29.924440000000001</v>
          </cell>
          <cell r="W193">
            <v>37.924439999999997</v>
          </cell>
          <cell r="X193">
            <v>32.461129999999997</v>
          </cell>
          <cell r="Y193">
            <v>37.136279999999999</v>
          </cell>
          <cell r="Z193">
            <v>40.434649999999998</v>
          </cell>
          <cell r="AA193">
            <v>48.434649999999998</v>
          </cell>
          <cell r="AB193">
            <v>43.551940000000002</v>
          </cell>
          <cell r="AC193">
            <v>46.847520000000003</v>
          </cell>
          <cell r="AD193">
            <v>3.2955800000000011</v>
          </cell>
        </row>
        <row r="194">
          <cell r="A194" t="str">
            <v>DataSpec</v>
          </cell>
          <cell r="B194" t="str">
            <v>Data</v>
          </cell>
          <cell r="C194" t="str">
            <v>Rating</v>
          </cell>
          <cell r="D194" t="str">
            <v>Rating</v>
          </cell>
          <cell r="E194" t="str">
            <v>Q134KUV_28</v>
          </cell>
          <cell r="F194" t="str">
            <v>NONE</v>
          </cell>
          <cell r="G194">
            <v>28</v>
          </cell>
          <cell r="H194" t="str">
            <v xml:space="preserve">    Maschinenbau</v>
          </cell>
          <cell r="I194" t="str">
            <v>SELF</v>
          </cell>
          <cell r="J194" t="str">
            <v>SELF</v>
          </cell>
          <cell r="K194" t="str">
            <v>OV</v>
          </cell>
          <cell r="L194" t="str">
            <v>NE</v>
          </cell>
          <cell r="M194">
            <v>5</v>
          </cell>
          <cell r="O194">
            <v>28</v>
          </cell>
          <cell r="P194" t="str">
            <v>Maschinenbau</v>
          </cell>
          <cell r="Q194" t="str">
            <v>-</v>
          </cell>
          <cell r="R194" t="str">
            <v>-</v>
          </cell>
          <cell r="S194">
            <v>39.628</v>
          </cell>
          <cell r="T194">
            <v>41.337209999999999</v>
          </cell>
          <cell r="U194">
            <v>39.097110000000001</v>
          </cell>
          <cell r="V194">
            <v>38.841700000000003</v>
          </cell>
          <cell r="W194">
            <v>40.130549999999999</v>
          </cell>
          <cell r="X194">
            <v>43.766869999999997</v>
          </cell>
          <cell r="Y194">
            <v>39.927489999999999</v>
          </cell>
          <cell r="Z194">
            <v>37.077719999999999</v>
          </cell>
          <cell r="AA194">
            <v>44.026820000000001</v>
          </cell>
          <cell r="AB194">
            <v>40.914400000000001</v>
          </cell>
          <cell r="AC194">
            <v>41.877740000000003</v>
          </cell>
          <cell r="AD194">
            <v>0.96334000000000231</v>
          </cell>
        </row>
        <row r="195">
          <cell r="A195" t="str">
            <v>DataSpec</v>
          </cell>
          <cell r="B195" t="str">
            <v>Data</v>
          </cell>
          <cell r="C195" t="str">
            <v>Rating</v>
          </cell>
          <cell r="D195" t="str">
            <v>Rating</v>
          </cell>
          <cell r="E195" t="str">
            <v>Q134KUV_281</v>
          </cell>
          <cell r="F195" t="str">
            <v>NONE</v>
          </cell>
          <cell r="G195">
            <v>28.1</v>
          </cell>
          <cell r="H195" t="str">
            <v xml:space="preserve">      Antriebstechnik u.a.</v>
          </cell>
          <cell r="I195" t="str">
            <v>SELF</v>
          </cell>
          <cell r="J195" t="str">
            <v>SELF</v>
          </cell>
          <cell r="K195" t="str">
            <v>OV</v>
          </cell>
          <cell r="L195" t="str">
            <v>NE</v>
          </cell>
          <cell r="M195">
            <v>5</v>
          </cell>
          <cell r="O195" t="str">
            <v>28,1</v>
          </cell>
          <cell r="P195" t="str">
            <v>Antriebstechnik u.a.</v>
          </cell>
          <cell r="Q195" t="str">
            <v>-</v>
          </cell>
          <cell r="R195" t="str">
            <v>-</v>
          </cell>
          <cell r="S195">
            <v>46.483080000000001</v>
          </cell>
          <cell r="T195">
            <v>42.017980000000001</v>
          </cell>
          <cell r="U195">
            <v>42.487940000000002</v>
          </cell>
          <cell r="V195">
            <v>42.360939999999999</v>
          </cell>
          <cell r="W195">
            <v>43.986899999999999</v>
          </cell>
          <cell r="X195">
            <v>45.06709</v>
          </cell>
          <cell r="Y195">
            <v>44.265650000000001</v>
          </cell>
          <cell r="Z195">
            <v>44.950780000000002</v>
          </cell>
          <cell r="AA195">
            <v>52.182310000000001</v>
          </cell>
          <cell r="AB195">
            <v>46.080260000000003</v>
          </cell>
          <cell r="AC195">
            <v>46.449820000000003</v>
          </cell>
          <cell r="AD195">
            <v>0.36955999999999989</v>
          </cell>
        </row>
        <row r="196">
          <cell r="A196" t="str">
            <v>DataSpec</v>
          </cell>
          <cell r="B196" t="str">
            <v>Data</v>
          </cell>
          <cell r="C196" t="str">
            <v>Rating</v>
          </cell>
          <cell r="D196" t="str">
            <v>Rating</v>
          </cell>
          <cell r="E196" t="str">
            <v>Q134KUV_2811</v>
          </cell>
          <cell r="F196" t="str">
            <v>NONE</v>
          </cell>
          <cell r="G196">
            <v>28.11</v>
          </cell>
          <cell r="H196" t="str">
            <v xml:space="preserve">        Verbrennungsmotoren, Turbinen</v>
          </cell>
          <cell r="I196" t="str">
            <v>SELF</v>
          </cell>
          <cell r="J196" t="str">
            <v>SELF</v>
          </cell>
          <cell r="K196" t="str">
            <v>OV</v>
          </cell>
          <cell r="L196" t="str">
            <v>NE</v>
          </cell>
          <cell r="M196">
            <v>5</v>
          </cell>
          <cell r="O196" t="str">
            <v>28,11</v>
          </cell>
          <cell r="P196" t="str">
            <v>Verbrennungsmotoren, Turbinen</v>
          </cell>
          <cell r="Q196" t="str">
            <v>-</v>
          </cell>
          <cell r="R196" t="str">
            <v>-</v>
          </cell>
          <cell r="S196">
            <v>51.80321</v>
          </cell>
          <cell r="T196">
            <v>54.499420000000001</v>
          </cell>
          <cell r="U196">
            <v>55.533949999999997</v>
          </cell>
          <cell r="V196">
            <v>55.424050000000001</v>
          </cell>
          <cell r="W196">
            <v>50.368600000000001</v>
          </cell>
          <cell r="X196">
            <v>53.33</v>
          </cell>
          <cell r="Y196">
            <v>50.242109999999997</v>
          </cell>
          <cell r="Z196">
            <v>51.084150000000001</v>
          </cell>
          <cell r="AA196">
            <v>59.084150000000001</v>
          </cell>
          <cell r="AB196">
            <v>55.112319999999997</v>
          </cell>
          <cell r="AC196">
            <v>53.01567</v>
          </cell>
          <cell r="AD196">
            <v>-2.0966499999999968</v>
          </cell>
        </row>
        <row r="197">
          <cell r="A197" t="str">
            <v>DataSpec</v>
          </cell>
          <cell r="B197" t="str">
            <v>Data</v>
          </cell>
          <cell r="C197" t="str">
            <v>Rating</v>
          </cell>
          <cell r="D197" t="str">
            <v>Rating</v>
          </cell>
          <cell r="E197" t="str">
            <v>Q134KUV_2812</v>
          </cell>
          <cell r="F197" t="str">
            <v>NONE</v>
          </cell>
          <cell r="G197">
            <v>28.12</v>
          </cell>
          <cell r="H197" t="str">
            <v xml:space="preserve">        Hydraulik und Pneumatik</v>
          </cell>
          <cell r="I197" t="str">
            <v>SELF</v>
          </cell>
          <cell r="J197" t="str">
            <v>SELF</v>
          </cell>
          <cell r="K197" t="str">
            <v>OV</v>
          </cell>
          <cell r="L197" t="str">
            <v>NE</v>
          </cell>
          <cell r="M197">
            <v>5</v>
          </cell>
          <cell r="O197" t="str">
            <v>28,12</v>
          </cell>
          <cell r="P197" t="str">
            <v>Hydraulik und Pneumatik</v>
          </cell>
          <cell r="Q197" t="str">
            <v>-</v>
          </cell>
          <cell r="R197" t="str">
            <v>-</v>
          </cell>
          <cell r="S197">
            <v>44.291029999999999</v>
          </cell>
          <cell r="T197">
            <v>36.649140000000003</v>
          </cell>
          <cell r="U197">
            <v>32.33126</v>
          </cell>
          <cell r="V197">
            <v>32.405889999999999</v>
          </cell>
          <cell r="W197">
            <v>40.405889999999999</v>
          </cell>
          <cell r="X197">
            <v>41.346939999999996</v>
          </cell>
          <cell r="Y197">
            <v>45.241759999999999</v>
          </cell>
          <cell r="Z197">
            <v>42.249009999999998</v>
          </cell>
          <cell r="AA197">
            <v>44.052050000000001</v>
          </cell>
          <cell r="AB197">
            <v>43.544359999999998</v>
          </cell>
          <cell r="AC197">
            <v>44.636560000000003</v>
          </cell>
          <cell r="AD197">
            <v>1.0922000000000054</v>
          </cell>
        </row>
        <row r="198">
          <cell r="A198" t="str">
            <v>DataSpec</v>
          </cell>
          <cell r="B198" t="str">
            <v>Data</v>
          </cell>
          <cell r="C198" t="str">
            <v>Rating</v>
          </cell>
          <cell r="D198" t="str">
            <v>Rating</v>
          </cell>
          <cell r="E198" t="str">
            <v>Q134KUV_2813</v>
          </cell>
          <cell r="F198" t="str">
            <v>NONE</v>
          </cell>
          <cell r="G198">
            <v>28.13</v>
          </cell>
          <cell r="H198" t="str">
            <v xml:space="preserve">        Pumpen, Kompressoren</v>
          </cell>
          <cell r="I198" t="str">
            <v>SELF</v>
          </cell>
          <cell r="J198" t="str">
            <v>SELF</v>
          </cell>
          <cell r="K198" t="str">
            <v>OV</v>
          </cell>
          <cell r="L198" t="str">
            <v>NE</v>
          </cell>
          <cell r="M198">
            <v>5</v>
          </cell>
          <cell r="O198" t="str">
            <v>28,13</v>
          </cell>
          <cell r="P198" t="str">
            <v>Pumpen, Kompressoren</v>
          </cell>
          <cell r="Q198" t="str">
            <v>-</v>
          </cell>
          <cell r="R198" t="str">
            <v>-</v>
          </cell>
          <cell r="S198">
            <v>44.587229999999998</v>
          </cell>
          <cell r="T198">
            <v>41.151299999999999</v>
          </cell>
          <cell r="U198">
            <v>45.044029999999999</v>
          </cell>
          <cell r="V198">
            <v>44.906529999999997</v>
          </cell>
          <cell r="W198">
            <v>44.371180000000003</v>
          </cell>
          <cell r="X198">
            <v>46.859110000000001</v>
          </cell>
          <cell r="Y198">
            <v>45.828760000000003</v>
          </cell>
          <cell r="Z198">
            <v>42.886850000000003</v>
          </cell>
          <cell r="AA198">
            <v>46.072589999999998</v>
          </cell>
          <cell r="AB198">
            <v>38.072589999999998</v>
          </cell>
          <cell r="AC198">
            <v>39.206429999999997</v>
          </cell>
          <cell r="AD198">
            <v>1.1338399999999993</v>
          </cell>
        </row>
        <row r="199">
          <cell r="A199" t="str">
            <v>DataSpec</v>
          </cell>
          <cell r="B199" t="str">
            <v>Data</v>
          </cell>
          <cell r="C199" t="str">
            <v>Rating</v>
          </cell>
          <cell r="D199" t="str">
            <v>Rating</v>
          </cell>
          <cell r="E199" t="str">
            <v>Q134KUV_2814</v>
          </cell>
          <cell r="F199" t="str">
            <v>NONE</v>
          </cell>
          <cell r="G199">
            <v>28.14</v>
          </cell>
          <cell r="H199" t="str">
            <v xml:space="preserve">        Armaturen</v>
          </cell>
          <cell r="I199" t="str">
            <v>SELF</v>
          </cell>
          <cell r="J199" t="str">
            <v>SELF</v>
          </cell>
          <cell r="K199" t="str">
            <v>OV</v>
          </cell>
          <cell r="L199" t="str">
            <v>NE</v>
          </cell>
          <cell r="M199">
            <v>5</v>
          </cell>
          <cell r="O199" t="str">
            <v>28,14</v>
          </cell>
          <cell r="P199" t="str">
            <v>Armaturen</v>
          </cell>
          <cell r="Q199" t="str">
            <v>-</v>
          </cell>
          <cell r="R199" t="str">
            <v>-</v>
          </cell>
          <cell r="S199">
            <v>47.707850000000001</v>
          </cell>
          <cell r="T199">
            <v>30.837260000000001</v>
          </cell>
          <cell r="U199">
            <v>26.875309999999999</v>
          </cell>
          <cell r="V199">
            <v>26.778490000000001</v>
          </cell>
          <cell r="W199">
            <v>34.778489999999998</v>
          </cell>
          <cell r="X199">
            <v>31.915870000000002</v>
          </cell>
          <cell r="Y199">
            <v>36.740839999999999</v>
          </cell>
          <cell r="Z199">
            <v>39.94097</v>
          </cell>
          <cell r="AA199">
            <v>38.389859999999999</v>
          </cell>
          <cell r="AB199">
            <v>30.57582</v>
          </cell>
          <cell r="AC199">
            <v>32.202629999999999</v>
          </cell>
          <cell r="AD199">
            <v>1.626809999999999</v>
          </cell>
        </row>
        <row r="200">
          <cell r="A200" t="str">
            <v>DataSpec</v>
          </cell>
          <cell r="B200" t="str">
            <v>Data</v>
          </cell>
          <cell r="C200" t="str">
            <v>Rating</v>
          </cell>
          <cell r="D200" t="str">
            <v>Rating</v>
          </cell>
          <cell r="E200" t="str">
            <v>Q134KUV_2815</v>
          </cell>
          <cell r="F200" t="str">
            <v>NONE</v>
          </cell>
          <cell r="G200">
            <v>28.15</v>
          </cell>
          <cell r="H200" t="str">
            <v xml:space="preserve">        Lager, Getriebe u.a.</v>
          </cell>
          <cell r="I200" t="str">
            <v>SELF</v>
          </cell>
          <cell r="J200" t="str">
            <v>SELF</v>
          </cell>
          <cell r="K200" t="str">
            <v>OV</v>
          </cell>
          <cell r="L200" t="str">
            <v>NE</v>
          </cell>
          <cell r="M200">
            <v>5</v>
          </cell>
          <cell r="O200" t="str">
            <v>28,15</v>
          </cell>
          <cell r="P200" t="str">
            <v>Lager, Getriebe u.a.</v>
          </cell>
          <cell r="Q200" t="str">
            <v>-</v>
          </cell>
          <cell r="R200" t="str">
            <v>-</v>
          </cell>
          <cell r="S200">
            <v>38.659999999999997</v>
          </cell>
          <cell r="T200">
            <v>33.21801</v>
          </cell>
          <cell r="U200">
            <v>30.68817</v>
          </cell>
          <cell r="V200">
            <v>30.535029999999999</v>
          </cell>
          <cell r="W200">
            <v>36.150350000000003</v>
          </cell>
          <cell r="X200">
            <v>36.080010000000001</v>
          </cell>
          <cell r="Y200">
            <v>34.76023</v>
          </cell>
          <cell r="Z200">
            <v>39.88062</v>
          </cell>
          <cell r="AA200">
            <v>47.88062</v>
          </cell>
          <cell r="AB200">
            <v>46.786799999999999</v>
          </cell>
          <cell r="AC200">
            <v>48.857669999999999</v>
          </cell>
          <cell r="AD200">
            <v>2.0708699999999993</v>
          </cell>
        </row>
        <row r="201">
          <cell r="A201" t="str">
            <v>DataSpec</v>
          </cell>
          <cell r="B201" t="str">
            <v>Data</v>
          </cell>
          <cell r="C201" t="str">
            <v>Rating</v>
          </cell>
          <cell r="D201" t="str">
            <v>Rating</v>
          </cell>
          <cell r="E201" t="str">
            <v>Q134KUV_282</v>
          </cell>
          <cell r="F201" t="str">
            <v>NONE</v>
          </cell>
          <cell r="G201">
            <v>28.2</v>
          </cell>
          <cell r="H201" t="str">
            <v xml:space="preserve">      Förder-, Klimatechnik; handgeführte Werkzeuge</v>
          </cell>
          <cell r="I201" t="str">
            <v>SELF</v>
          </cell>
          <cell r="J201" t="str">
            <v>SELF</v>
          </cell>
          <cell r="K201" t="str">
            <v>OV</v>
          </cell>
          <cell r="L201" t="str">
            <v>NE</v>
          </cell>
          <cell r="M201">
            <v>5</v>
          </cell>
          <cell r="O201" t="str">
            <v>28,2</v>
          </cell>
          <cell r="P201" t="str">
            <v>Förder-, Klimatechnik; handgeführte Werkzeuge</v>
          </cell>
          <cell r="Q201" t="str">
            <v>-</v>
          </cell>
          <cell r="R201" t="str">
            <v>-</v>
          </cell>
          <cell r="S201">
            <v>39.653440000000003</v>
          </cell>
          <cell r="T201">
            <v>41.45861</v>
          </cell>
          <cell r="U201">
            <v>38.767139999999998</v>
          </cell>
          <cell r="V201">
            <v>38.590429999999998</v>
          </cell>
          <cell r="W201">
            <v>36.47</v>
          </cell>
          <cell r="X201">
            <v>39.498139999999999</v>
          </cell>
          <cell r="Y201">
            <v>36.13843</v>
          </cell>
          <cell r="Z201">
            <v>36.672350000000002</v>
          </cell>
          <cell r="AA201">
            <v>44.672350000000002</v>
          </cell>
          <cell r="AB201">
            <v>42.447029999999998</v>
          </cell>
          <cell r="AC201">
            <v>42.780540000000002</v>
          </cell>
          <cell r="AD201">
            <v>0.33351000000000397</v>
          </cell>
        </row>
        <row r="202">
          <cell r="A202" t="str">
            <v>DataSpec</v>
          </cell>
          <cell r="B202" t="str">
            <v>Data</v>
          </cell>
          <cell r="C202" t="str">
            <v>Rating</v>
          </cell>
          <cell r="D202" t="str">
            <v>Rating</v>
          </cell>
          <cell r="E202" t="str">
            <v>Q134KUV_2821</v>
          </cell>
          <cell r="F202" t="str">
            <v>NONE</v>
          </cell>
          <cell r="G202">
            <v>28.21</v>
          </cell>
          <cell r="H202" t="str">
            <v xml:space="preserve">        Öfen und Brenner</v>
          </cell>
          <cell r="I202" t="str">
            <v>SELF</v>
          </cell>
          <cell r="J202" t="str">
            <v>SELF</v>
          </cell>
          <cell r="K202" t="str">
            <v>OV</v>
          </cell>
          <cell r="L202" t="str">
            <v>NE</v>
          </cell>
          <cell r="M202">
            <v>5</v>
          </cell>
          <cell r="O202" t="str">
            <v>28,21</v>
          </cell>
          <cell r="P202" t="str">
            <v>Öfen und Brenner</v>
          </cell>
          <cell r="Q202" t="str">
            <v>-</v>
          </cell>
          <cell r="R202" t="str">
            <v>-</v>
          </cell>
          <cell r="S202">
            <v>27.859310000000001</v>
          </cell>
          <cell r="T202">
            <v>29.026669999999999</v>
          </cell>
          <cell r="U202">
            <v>27.940159999999999</v>
          </cell>
          <cell r="V202">
            <v>29.047979999999999</v>
          </cell>
          <cell r="W202">
            <v>30.714659999999999</v>
          </cell>
          <cell r="X202">
            <v>38.22186</v>
          </cell>
          <cell r="Y202">
            <v>30.22186</v>
          </cell>
          <cell r="Z202">
            <v>26.40522</v>
          </cell>
          <cell r="AA202">
            <v>34.40522</v>
          </cell>
          <cell r="AB202">
            <v>31.399049999999999</v>
          </cell>
          <cell r="AC202">
            <v>34.281689999999998</v>
          </cell>
          <cell r="AD202">
            <v>2.8826399999999985</v>
          </cell>
        </row>
        <row r="203">
          <cell r="A203" t="str">
            <v>DataSpec</v>
          </cell>
          <cell r="B203" t="str">
            <v>Data</v>
          </cell>
          <cell r="C203" t="str">
            <v>Rating</v>
          </cell>
          <cell r="D203" t="str">
            <v>Rating</v>
          </cell>
          <cell r="E203" t="str">
            <v>Q134KUV_2822</v>
          </cell>
          <cell r="F203" t="str">
            <v>NONE</v>
          </cell>
          <cell r="G203">
            <v>28.22</v>
          </cell>
          <cell r="H203" t="str">
            <v xml:space="preserve">        Hebezeuge, Fördermittel</v>
          </cell>
          <cell r="I203" t="str">
            <v>SELF</v>
          </cell>
          <cell r="J203" t="str">
            <v>SELF</v>
          </cell>
          <cell r="K203" t="str">
            <v>OV</v>
          </cell>
          <cell r="L203" t="str">
            <v>NE</v>
          </cell>
          <cell r="M203">
            <v>5</v>
          </cell>
          <cell r="O203" t="str">
            <v>28,22</v>
          </cell>
          <cell r="P203" t="str">
            <v>Hebezeuge, Fördermittel</v>
          </cell>
          <cell r="Q203" t="str">
            <v>-</v>
          </cell>
          <cell r="R203" t="str">
            <v>-</v>
          </cell>
          <cell r="S203">
            <v>42.409289999999999</v>
          </cell>
          <cell r="T203">
            <v>43.805120000000002</v>
          </cell>
          <cell r="U203">
            <v>41.736750000000001</v>
          </cell>
          <cell r="V203">
            <v>40.462609999999998</v>
          </cell>
          <cell r="W203">
            <v>39.16086</v>
          </cell>
          <cell r="X203">
            <v>42.517679999999999</v>
          </cell>
          <cell r="Y203">
            <v>38.947209999999998</v>
          </cell>
          <cell r="Z203">
            <v>38.432250000000003</v>
          </cell>
          <cell r="AA203">
            <v>44.682409999999997</v>
          </cell>
          <cell r="AB203">
            <v>41.751280000000001</v>
          </cell>
          <cell r="AC203">
            <v>41.673639999999999</v>
          </cell>
          <cell r="AD203">
            <v>-7.7640000000002374E-2</v>
          </cell>
        </row>
        <row r="204">
          <cell r="A204" t="str">
            <v>DataSpec</v>
          </cell>
          <cell r="B204" t="str">
            <v>Data</v>
          </cell>
          <cell r="C204" t="str">
            <v>Rating</v>
          </cell>
          <cell r="D204" t="str">
            <v>Rating</v>
          </cell>
          <cell r="E204" t="str">
            <v>Q134KUV_2823</v>
          </cell>
          <cell r="F204" t="str">
            <v>NONE</v>
          </cell>
          <cell r="G204">
            <v>28.23</v>
          </cell>
          <cell r="H204" t="str">
            <v xml:space="preserve">        Büromaschinen</v>
          </cell>
          <cell r="I204" t="str">
            <v>SELF</v>
          </cell>
          <cell r="J204" t="str">
            <v>SELF</v>
          </cell>
          <cell r="K204" t="str">
            <v>OV</v>
          </cell>
          <cell r="L204" t="str">
            <v>NE</v>
          </cell>
          <cell r="M204">
            <v>5</v>
          </cell>
          <cell r="O204" t="str">
            <v>28,23</v>
          </cell>
          <cell r="P204" t="str">
            <v>Büromaschinen</v>
          </cell>
          <cell r="Q204" t="str">
            <v>-</v>
          </cell>
          <cell r="R204" t="str">
            <v>-</v>
          </cell>
          <cell r="S204">
            <v>52.93159</v>
          </cell>
          <cell r="T204">
            <v>55.179360000000003</v>
          </cell>
          <cell r="U204">
            <v>53.25009</v>
          </cell>
          <cell r="V204">
            <v>51.180790000000002</v>
          </cell>
          <cell r="W204">
            <v>43.256839999999997</v>
          </cell>
          <cell r="X204">
            <v>43.86553</v>
          </cell>
          <cell r="Y204">
            <v>42.222569999999997</v>
          </cell>
          <cell r="Z204">
            <v>44.688270000000003</v>
          </cell>
          <cell r="AA204">
            <v>52.080739999999999</v>
          </cell>
          <cell r="AB204">
            <v>44.080739999999999</v>
          </cell>
          <cell r="AC204">
            <v>36.955590000000001</v>
          </cell>
          <cell r="AD204">
            <v>-7.1251499999999979</v>
          </cell>
        </row>
        <row r="205">
          <cell r="A205" t="str">
            <v>DataSpec</v>
          </cell>
          <cell r="B205" t="str">
            <v>Data</v>
          </cell>
          <cell r="C205" t="str">
            <v>Rating</v>
          </cell>
          <cell r="D205" t="str">
            <v>Rating</v>
          </cell>
          <cell r="E205" t="str">
            <v>Q134KUV_2824</v>
          </cell>
          <cell r="F205" t="str">
            <v>NONE</v>
          </cell>
          <cell r="G205">
            <v>28.24</v>
          </cell>
          <cell r="H205" t="str">
            <v xml:space="preserve">        Handgeführte Werkzeuge</v>
          </cell>
          <cell r="I205" t="str">
            <v>SELF</v>
          </cell>
          <cell r="J205" t="str">
            <v>SELF</v>
          </cell>
          <cell r="K205" t="str">
            <v>OV</v>
          </cell>
          <cell r="L205" t="str">
            <v>NE</v>
          </cell>
          <cell r="M205">
            <v>5</v>
          </cell>
          <cell r="O205" t="str">
            <v>28,24</v>
          </cell>
          <cell r="P205" t="str">
            <v>Handgeführte Werkzeuge</v>
          </cell>
          <cell r="Q205" t="str">
            <v>-</v>
          </cell>
          <cell r="R205" t="str">
            <v>-</v>
          </cell>
          <cell r="S205">
            <v>45.307470000000002</v>
          </cell>
          <cell r="T205">
            <v>39.556800000000003</v>
          </cell>
          <cell r="U205">
            <v>34.152259999999998</v>
          </cell>
          <cell r="V205">
            <v>36.52055</v>
          </cell>
          <cell r="W205">
            <v>42.089149999999997</v>
          </cell>
          <cell r="X205">
            <v>40.931089999999998</v>
          </cell>
          <cell r="Y205">
            <v>46.633859999999999</v>
          </cell>
          <cell r="Z205">
            <v>45.099179999999997</v>
          </cell>
          <cell r="AA205">
            <v>52.5197</v>
          </cell>
          <cell r="AB205">
            <v>44.5197</v>
          </cell>
          <cell r="AC205">
            <v>45.211739999999999</v>
          </cell>
          <cell r="AD205">
            <v>0.69203999999999866</v>
          </cell>
        </row>
        <row r="206">
          <cell r="A206" t="str">
            <v>DataSpec</v>
          </cell>
          <cell r="B206" t="str">
            <v>Data</v>
          </cell>
          <cell r="C206" t="str">
            <v>Rating</v>
          </cell>
          <cell r="D206" t="str">
            <v>Rating</v>
          </cell>
          <cell r="E206" t="str">
            <v>Q134KUV_2825</v>
          </cell>
          <cell r="F206" t="str">
            <v>NONE</v>
          </cell>
          <cell r="G206">
            <v>28.25</v>
          </cell>
          <cell r="H206" t="str">
            <v xml:space="preserve">        Kälte- und Lufttechnik</v>
          </cell>
          <cell r="I206" t="str">
            <v>SELF</v>
          </cell>
          <cell r="J206" t="str">
            <v>SELF</v>
          </cell>
          <cell r="K206" t="str">
            <v>OV</v>
          </cell>
          <cell r="L206" t="str">
            <v>NE</v>
          </cell>
          <cell r="M206">
            <v>5</v>
          </cell>
          <cell r="O206" t="str">
            <v>28,25</v>
          </cell>
          <cell r="P206" t="str">
            <v>Kälte- und Lufttechnik</v>
          </cell>
          <cell r="Q206" t="str">
            <v>-</v>
          </cell>
          <cell r="R206" t="str">
            <v>-</v>
          </cell>
          <cell r="S206">
            <v>40.495420000000003</v>
          </cell>
          <cell r="T206">
            <v>43.445210000000003</v>
          </cell>
          <cell r="U206">
            <v>38.121839999999999</v>
          </cell>
          <cell r="V206">
            <v>36.531680000000001</v>
          </cell>
          <cell r="W206">
            <v>29.364319999999999</v>
          </cell>
          <cell r="X206">
            <v>36.698009999999996</v>
          </cell>
          <cell r="Y206">
            <v>35.89696</v>
          </cell>
          <cell r="Z206">
            <v>43.190240000000003</v>
          </cell>
          <cell r="AA206">
            <v>51.190240000000003</v>
          </cell>
          <cell r="AB206">
            <v>53.105020000000003</v>
          </cell>
          <cell r="AC206">
            <v>52.842100000000002</v>
          </cell>
          <cell r="AD206">
            <v>-0.26292000000000115</v>
          </cell>
        </row>
        <row r="207">
          <cell r="A207" t="str">
            <v>DataSpec</v>
          </cell>
          <cell r="B207" t="str">
            <v>Data</v>
          </cell>
          <cell r="C207" t="str">
            <v>Rating</v>
          </cell>
          <cell r="D207" t="str">
            <v>Rating</v>
          </cell>
          <cell r="E207" t="str">
            <v>Q134KUV_2829</v>
          </cell>
          <cell r="F207" t="str">
            <v>NONE</v>
          </cell>
          <cell r="G207">
            <v>28.29</v>
          </cell>
          <cell r="H207" t="str">
            <v xml:space="preserve">        Waagen, Verpackungsmaschinen u.a.</v>
          </cell>
          <cell r="I207" t="str">
            <v>SELF</v>
          </cell>
          <cell r="J207" t="str">
            <v>SELF</v>
          </cell>
          <cell r="K207" t="str">
            <v>OV</v>
          </cell>
          <cell r="L207" t="str">
            <v>NE</v>
          </cell>
          <cell r="M207">
            <v>5</v>
          </cell>
          <cell r="O207" t="str">
            <v>28,29</v>
          </cell>
          <cell r="P207" t="str">
            <v>Waagen, Verpackungsmaschinen u.a.</v>
          </cell>
          <cell r="Q207" t="str">
            <v>-</v>
          </cell>
          <cell r="R207" t="str">
            <v>-</v>
          </cell>
          <cell r="S207">
            <v>37.08361</v>
          </cell>
          <cell r="T207">
            <v>39.054139999999997</v>
          </cell>
          <cell r="U207">
            <v>37.841239999999999</v>
          </cell>
          <cell r="V207">
            <v>38.315950000000001</v>
          </cell>
          <cell r="W207">
            <v>36.53</v>
          </cell>
          <cell r="X207">
            <v>38.337960000000002</v>
          </cell>
          <cell r="Y207">
            <v>33.695120000000003</v>
          </cell>
          <cell r="Z207">
            <v>30.795359999999999</v>
          </cell>
          <cell r="AA207">
            <v>38.795360000000002</v>
          </cell>
          <cell r="AB207">
            <v>37.923259999999999</v>
          </cell>
          <cell r="AC207">
            <v>38.432920000000003</v>
          </cell>
          <cell r="AD207">
            <v>0.50966000000000378</v>
          </cell>
        </row>
        <row r="208">
          <cell r="A208" t="str">
            <v>DataSpec</v>
          </cell>
          <cell r="B208" t="str">
            <v>Data</v>
          </cell>
          <cell r="C208" t="str">
            <v>Rating</v>
          </cell>
          <cell r="D208" t="str">
            <v>Rating</v>
          </cell>
          <cell r="E208" t="str">
            <v>Q134KUV_283</v>
          </cell>
          <cell r="F208" t="str">
            <v>NONE</v>
          </cell>
          <cell r="G208">
            <v>28.3</v>
          </cell>
          <cell r="H208" t="str">
            <v xml:space="preserve">      Land- und forstwirtschaftliche Maschinen</v>
          </cell>
          <cell r="I208" t="str">
            <v>SELF</v>
          </cell>
          <cell r="J208" t="str">
            <v>SELF</v>
          </cell>
          <cell r="K208" t="str">
            <v>OV</v>
          </cell>
          <cell r="L208" t="str">
            <v>NE</v>
          </cell>
          <cell r="M208">
            <v>5</v>
          </cell>
          <cell r="O208" t="str">
            <v>28,3</v>
          </cell>
          <cell r="P208" t="str">
            <v>Land- und forstwirtschaftliche Maschinen</v>
          </cell>
          <cell r="Q208" t="str">
            <v>-</v>
          </cell>
          <cell r="R208" t="str">
            <v>-</v>
          </cell>
          <cell r="S208">
            <v>40.447290000000002</v>
          </cell>
          <cell r="T208">
            <v>38.000439999999998</v>
          </cell>
          <cell r="U208">
            <v>37.233829999999998</v>
          </cell>
          <cell r="V208">
            <v>39.307510000000001</v>
          </cell>
          <cell r="W208">
            <v>36.139510000000001</v>
          </cell>
          <cell r="X208">
            <v>35.700710000000001</v>
          </cell>
          <cell r="Y208">
            <v>29.478580000000001</v>
          </cell>
          <cell r="Z208">
            <v>26.299610000000001</v>
          </cell>
          <cell r="AA208">
            <v>34.299610000000001</v>
          </cell>
          <cell r="AB208">
            <v>32.269939999999998</v>
          </cell>
          <cell r="AC208">
            <v>34.326219999999999</v>
          </cell>
          <cell r="AD208">
            <v>2.056280000000001</v>
          </cell>
        </row>
        <row r="209">
          <cell r="A209" t="str">
            <v>DataSpec</v>
          </cell>
          <cell r="B209" t="str">
            <v>Data</v>
          </cell>
          <cell r="C209" t="str">
            <v>Rating</v>
          </cell>
          <cell r="D209" t="str">
            <v>Rating</v>
          </cell>
          <cell r="E209" t="str">
            <v>Q134KUV_284</v>
          </cell>
          <cell r="F209" t="str">
            <v>NONE</v>
          </cell>
          <cell r="G209">
            <v>28.4</v>
          </cell>
          <cell r="H209" t="str">
            <v xml:space="preserve">      Werkzeugmaschinen</v>
          </cell>
          <cell r="I209" t="str">
            <v>SELF</v>
          </cell>
          <cell r="J209" t="str">
            <v>SELF</v>
          </cell>
          <cell r="K209" t="str">
            <v>OV</v>
          </cell>
          <cell r="L209" t="str">
            <v>NE</v>
          </cell>
          <cell r="M209">
            <v>5</v>
          </cell>
          <cell r="O209" t="str">
            <v>28,4</v>
          </cell>
          <cell r="P209" t="str">
            <v>Werkzeugmaschinen</v>
          </cell>
          <cell r="Q209" t="str">
            <v>-</v>
          </cell>
          <cell r="R209" t="str">
            <v>-</v>
          </cell>
          <cell r="S209">
            <v>47.095089999999999</v>
          </cell>
          <cell r="T209">
            <v>42.779359999999997</v>
          </cell>
          <cell r="U209">
            <v>37.834440000000001</v>
          </cell>
          <cell r="V209">
            <v>40.863079999999997</v>
          </cell>
          <cell r="W209">
            <v>40.006509999999999</v>
          </cell>
          <cell r="X209">
            <v>41.607559999999999</v>
          </cell>
          <cell r="Y209">
            <v>39.946260000000002</v>
          </cell>
          <cell r="Z209">
            <v>37.236449999999998</v>
          </cell>
          <cell r="AA209">
            <v>41.193820000000002</v>
          </cell>
          <cell r="AB209">
            <v>37.291789999999999</v>
          </cell>
          <cell r="AC209">
            <v>36.696579999999997</v>
          </cell>
          <cell r="AD209">
            <v>-0.59521000000000157</v>
          </cell>
        </row>
        <row r="210">
          <cell r="A210" t="str">
            <v>DataSpec</v>
          </cell>
          <cell r="B210" t="str">
            <v>Data</v>
          </cell>
          <cell r="C210" t="str">
            <v>Rating</v>
          </cell>
          <cell r="D210" t="str">
            <v>Rating</v>
          </cell>
          <cell r="E210" t="str">
            <v>Q134KUV_2841</v>
          </cell>
          <cell r="F210" t="str">
            <v>NONE</v>
          </cell>
          <cell r="G210">
            <v>28.41</v>
          </cell>
          <cell r="H210" t="str">
            <v xml:space="preserve">        Werkzeugmasch.: Metallbearbeitung</v>
          </cell>
          <cell r="I210" t="str">
            <v>SELF</v>
          </cell>
          <cell r="J210" t="str">
            <v>SELF</v>
          </cell>
          <cell r="K210" t="str">
            <v>OV</v>
          </cell>
          <cell r="L210" t="str">
            <v>NE</v>
          </cell>
          <cell r="M210">
            <v>5</v>
          </cell>
          <cell r="O210" t="str">
            <v>28,41</v>
          </cell>
          <cell r="P210" t="str">
            <v>Werkzeugmasch.: Metallbearbeitung</v>
          </cell>
          <cell r="Q210" t="str">
            <v>-</v>
          </cell>
          <cell r="R210" t="str">
            <v>-</v>
          </cell>
          <cell r="S210">
            <v>51.31521</v>
          </cell>
          <cell r="T210">
            <v>43.274410000000003</v>
          </cell>
          <cell r="U210">
            <v>39.895600000000002</v>
          </cell>
          <cell r="V210">
            <v>39.81991</v>
          </cell>
          <cell r="W210">
            <v>42.142809999999997</v>
          </cell>
          <cell r="X210">
            <v>42.68909</v>
          </cell>
          <cell r="Y210">
            <v>40.383769999999998</v>
          </cell>
          <cell r="Z210">
            <v>38.041119999999999</v>
          </cell>
          <cell r="AA210">
            <v>39.08408</v>
          </cell>
          <cell r="AB210">
            <v>37.291080000000001</v>
          </cell>
          <cell r="AC210">
            <v>36.390619999999998</v>
          </cell>
          <cell r="AD210">
            <v>-0.90046000000000248</v>
          </cell>
        </row>
        <row r="211">
          <cell r="A211" t="str">
            <v>DataSpec</v>
          </cell>
          <cell r="B211" t="str">
            <v>Data</v>
          </cell>
          <cell r="C211" t="str">
            <v>Rating</v>
          </cell>
          <cell r="D211" t="str">
            <v>Rating</v>
          </cell>
          <cell r="E211" t="str">
            <v>Q134KUV_2849</v>
          </cell>
          <cell r="F211" t="str">
            <v>NONE</v>
          </cell>
          <cell r="G211">
            <v>28.49</v>
          </cell>
          <cell r="H211" t="str">
            <v xml:space="preserve">        Sonstige Werkzeugmaschinen</v>
          </cell>
          <cell r="I211" t="str">
            <v>SELF</v>
          </cell>
          <cell r="J211" t="str">
            <v>SELF</v>
          </cell>
          <cell r="K211" t="str">
            <v>OV</v>
          </cell>
          <cell r="L211" t="str">
            <v>NE</v>
          </cell>
          <cell r="M211">
            <v>5</v>
          </cell>
          <cell r="O211" t="str">
            <v>28,49</v>
          </cell>
          <cell r="P211" t="str">
            <v>Sonstige Werkzeugmaschinen</v>
          </cell>
          <cell r="Q211" t="str">
            <v>-</v>
          </cell>
          <cell r="R211" t="str">
            <v>-</v>
          </cell>
          <cell r="S211">
            <v>41.170540000000003</v>
          </cell>
          <cell r="T211">
            <v>38.774709999999999</v>
          </cell>
          <cell r="U211">
            <v>39.832749999999997</v>
          </cell>
          <cell r="V211">
            <v>43.72654</v>
          </cell>
          <cell r="W211">
            <v>38.133400000000002</v>
          </cell>
          <cell r="X211">
            <v>38.404229999999998</v>
          </cell>
          <cell r="Y211">
            <v>39.235300000000002</v>
          </cell>
          <cell r="Z211">
            <v>34.840119999999999</v>
          </cell>
          <cell r="AA211">
            <v>42.840119999999999</v>
          </cell>
          <cell r="AB211">
            <v>38.503239999999998</v>
          </cell>
          <cell r="AC211">
            <v>38.971609999999998</v>
          </cell>
          <cell r="AD211">
            <v>0.46837000000000018</v>
          </cell>
        </row>
        <row r="212">
          <cell r="A212" t="str">
            <v>DataSpec</v>
          </cell>
          <cell r="B212" t="str">
            <v>Data</v>
          </cell>
          <cell r="C212" t="str">
            <v>Rating</v>
          </cell>
          <cell r="D212" t="str">
            <v>Rating</v>
          </cell>
          <cell r="E212" t="str">
            <v>Q134KUV_289</v>
          </cell>
          <cell r="F212" t="str">
            <v>NONE</v>
          </cell>
          <cell r="G212">
            <v>28.9</v>
          </cell>
          <cell r="H212" t="str">
            <v xml:space="preserve">      Maschinen für sonstige Branchen</v>
          </cell>
          <cell r="I212" t="str">
            <v>SELF</v>
          </cell>
          <cell r="J212" t="str">
            <v>SELF</v>
          </cell>
          <cell r="K212" t="str">
            <v>OV</v>
          </cell>
          <cell r="L212" t="str">
            <v>NE</v>
          </cell>
          <cell r="M212">
            <v>5</v>
          </cell>
          <cell r="O212" t="str">
            <v>28,9</v>
          </cell>
          <cell r="P212" t="str">
            <v>Maschinen für sonstige Branchen</v>
          </cell>
          <cell r="Q212" t="str">
            <v>-</v>
          </cell>
          <cell r="R212" t="str">
            <v>-</v>
          </cell>
          <cell r="S212">
            <v>35.377090000000003</v>
          </cell>
          <cell r="T212">
            <v>40.926569999999998</v>
          </cell>
          <cell r="U212">
            <v>38.772280000000002</v>
          </cell>
          <cell r="V212">
            <v>37.378599999999999</v>
          </cell>
          <cell r="W212">
            <v>42.994230000000002</v>
          </cell>
          <cell r="X212">
            <v>48.947389999999999</v>
          </cell>
          <cell r="Y212">
            <v>43.283729999999998</v>
          </cell>
          <cell r="Z212">
            <v>35.809040000000003</v>
          </cell>
          <cell r="AA212">
            <v>42.224679999999999</v>
          </cell>
          <cell r="AB212">
            <v>39.286119999999997</v>
          </cell>
          <cell r="AC212">
            <v>41.424529999999997</v>
          </cell>
          <cell r="AD212">
            <v>2.1384100000000004</v>
          </cell>
        </row>
        <row r="213">
          <cell r="A213" t="str">
            <v>DataSpec</v>
          </cell>
          <cell r="B213" t="str">
            <v>Data</v>
          </cell>
          <cell r="C213" t="str">
            <v>Rating</v>
          </cell>
          <cell r="D213" t="str">
            <v>Rating</v>
          </cell>
          <cell r="E213" t="str">
            <v>Q134KUV_2891</v>
          </cell>
          <cell r="F213" t="str">
            <v>NONE</v>
          </cell>
          <cell r="G213">
            <v>28.91</v>
          </cell>
          <cell r="H213" t="str">
            <v xml:space="preserve">        Maschinen für die Metallerzeugung</v>
          </cell>
          <cell r="I213" t="str">
            <v>SELF</v>
          </cell>
          <cell r="J213" t="str">
            <v>SELF</v>
          </cell>
          <cell r="K213" t="str">
            <v>OV</v>
          </cell>
          <cell r="L213" t="str">
            <v>NE</v>
          </cell>
          <cell r="M213">
            <v>5</v>
          </cell>
          <cell r="O213" t="str">
            <v>28,91</v>
          </cell>
          <cell r="P213" t="str">
            <v>Maschinen für die Metallerzeugung</v>
          </cell>
          <cell r="Q213" t="str">
            <v>-</v>
          </cell>
          <cell r="R213" t="str">
            <v>-</v>
          </cell>
          <cell r="S213">
            <v>19.54579</v>
          </cell>
          <cell r="T213">
            <v>41.106740000000002</v>
          </cell>
          <cell r="U213">
            <v>40.271749999999997</v>
          </cell>
          <cell r="V213">
            <v>48.271749999999997</v>
          </cell>
          <cell r="W213">
            <v>43.222200000000001</v>
          </cell>
          <cell r="X213">
            <v>51.222200000000001</v>
          </cell>
          <cell r="Y213">
            <v>59.222200000000001</v>
          </cell>
          <cell r="Z213">
            <v>51.222200000000001</v>
          </cell>
          <cell r="AA213">
            <v>43.222200000000001</v>
          </cell>
          <cell r="AB213">
            <v>39.849029999999999</v>
          </cell>
          <cell r="AC213">
            <v>31.849029999999999</v>
          </cell>
          <cell r="AD213">
            <v>-8</v>
          </cell>
        </row>
        <row r="214">
          <cell r="A214" t="str">
            <v>DataSpec</v>
          </cell>
          <cell r="B214" t="str">
            <v>Data</v>
          </cell>
          <cell r="C214" t="str">
            <v>Rating</v>
          </cell>
          <cell r="D214" t="str">
            <v>Rating</v>
          </cell>
          <cell r="E214" t="str">
            <v>Q134KUV_2892</v>
          </cell>
          <cell r="F214" t="str">
            <v>NONE</v>
          </cell>
          <cell r="G214">
            <v>28.92</v>
          </cell>
          <cell r="H214" t="str">
            <v xml:space="preserve">        Bergwerks-, Bau-, Baustoffmaschinen</v>
          </cell>
          <cell r="I214" t="str">
            <v>SELF</v>
          </cell>
          <cell r="J214" t="str">
            <v>SELF</v>
          </cell>
          <cell r="K214" t="str">
            <v>OV</v>
          </cell>
          <cell r="L214" t="str">
            <v>NE</v>
          </cell>
          <cell r="M214">
            <v>5</v>
          </cell>
          <cell r="O214" t="str">
            <v>28,92</v>
          </cell>
          <cell r="P214" t="str">
            <v>Bergwerks-, Bau-, Baustoffmaschinen</v>
          </cell>
          <cell r="Q214" t="str">
            <v>-</v>
          </cell>
          <cell r="R214" t="str">
            <v>-</v>
          </cell>
          <cell r="S214">
            <v>41.676870000000001</v>
          </cell>
          <cell r="T214">
            <v>39.531120000000001</v>
          </cell>
          <cell r="U214">
            <v>36.091099999999997</v>
          </cell>
          <cell r="V214">
            <v>34.320999999999998</v>
          </cell>
          <cell r="W214">
            <v>39.506250000000001</v>
          </cell>
          <cell r="X214">
            <v>35.468049999999998</v>
          </cell>
          <cell r="Y214">
            <v>32.255659999999999</v>
          </cell>
          <cell r="Z214">
            <v>28.163270000000001</v>
          </cell>
          <cell r="AA214">
            <v>36.163269999999997</v>
          </cell>
          <cell r="AB214">
            <v>37.716369999999998</v>
          </cell>
          <cell r="AC214">
            <v>38.05274</v>
          </cell>
          <cell r="AD214">
            <v>0.33637000000000228</v>
          </cell>
        </row>
        <row r="215">
          <cell r="A215" t="str">
            <v>DataSpec</v>
          </cell>
          <cell r="B215" t="str">
            <v>Data</v>
          </cell>
          <cell r="C215" t="str">
            <v>Rating</v>
          </cell>
          <cell r="D215" t="str">
            <v>Rating</v>
          </cell>
          <cell r="E215" t="str">
            <v>Q134KUV_2893</v>
          </cell>
          <cell r="F215" t="str">
            <v>NONE</v>
          </cell>
          <cell r="G215">
            <v>28.93</v>
          </cell>
          <cell r="H215" t="str">
            <v xml:space="preserve">        Maschinen für die Nahrungsmittelerzeugung</v>
          </cell>
          <cell r="I215" t="str">
            <v>SELF</v>
          </cell>
          <cell r="J215" t="str">
            <v>SELF</v>
          </cell>
          <cell r="K215" t="str">
            <v>OV</v>
          </cell>
          <cell r="L215" t="str">
            <v>NE</v>
          </cell>
          <cell r="M215">
            <v>5</v>
          </cell>
          <cell r="O215" t="str">
            <v>28,93</v>
          </cell>
          <cell r="P215" t="str">
            <v>Maschinen für die Nahrungsmittelerzeugung</v>
          </cell>
          <cell r="Q215" t="str">
            <v>-</v>
          </cell>
          <cell r="R215" t="str">
            <v>-</v>
          </cell>
          <cell r="S215">
            <v>35.523200000000003</v>
          </cell>
          <cell r="T215">
            <v>41.49389</v>
          </cell>
          <cell r="U215">
            <v>40.68289</v>
          </cell>
          <cell r="V215">
            <v>40.113529999999997</v>
          </cell>
          <cell r="W215">
            <v>44.140270000000001</v>
          </cell>
          <cell r="X215">
            <v>47.313600000000001</v>
          </cell>
          <cell r="Y215">
            <v>45.888240000000003</v>
          </cell>
          <cell r="Z215">
            <v>39.673340000000003</v>
          </cell>
          <cell r="AA215">
            <v>42.675620000000002</v>
          </cell>
          <cell r="AB215">
            <v>42.690710000000003</v>
          </cell>
          <cell r="AC215">
            <v>41.00752</v>
          </cell>
          <cell r="AD215">
            <v>-1.6831900000000033</v>
          </cell>
        </row>
        <row r="216">
          <cell r="A216" t="str">
            <v>DataSpec</v>
          </cell>
          <cell r="B216" t="str">
            <v>Data</v>
          </cell>
          <cell r="C216" t="str">
            <v>Rating</v>
          </cell>
          <cell r="D216" t="str">
            <v>Rating</v>
          </cell>
          <cell r="E216" t="str">
            <v>Q134KUV_2894</v>
          </cell>
          <cell r="F216" t="str">
            <v>NONE</v>
          </cell>
          <cell r="G216">
            <v>28.94</v>
          </cell>
          <cell r="H216" t="str">
            <v xml:space="preserve">        Textil- und Bekleidungsmaschinen</v>
          </cell>
          <cell r="I216" t="str">
            <v>SELF</v>
          </cell>
          <cell r="J216" t="str">
            <v>SELF</v>
          </cell>
          <cell r="K216" t="str">
            <v>OV</v>
          </cell>
          <cell r="L216" t="str">
            <v>NE</v>
          </cell>
          <cell r="M216">
            <v>5</v>
          </cell>
          <cell r="O216" t="str">
            <v>28,94</v>
          </cell>
          <cell r="P216" t="str">
            <v>Textil- und Bekleidungsmaschinen</v>
          </cell>
          <cell r="Q216" t="str">
            <v>-</v>
          </cell>
          <cell r="R216" t="str">
            <v>-</v>
          </cell>
          <cell r="S216">
            <v>30.43834</v>
          </cell>
          <cell r="T216">
            <v>38.438339999999997</v>
          </cell>
          <cell r="U216">
            <v>46.075029999999998</v>
          </cell>
          <cell r="V216">
            <v>45.331429999999997</v>
          </cell>
          <cell r="W216">
            <v>37.735509999999998</v>
          </cell>
          <cell r="X216">
            <v>36.567059999999998</v>
          </cell>
          <cell r="Y216">
            <v>40.513570000000001</v>
          </cell>
          <cell r="Z216">
            <v>32.513570000000001</v>
          </cell>
          <cell r="AA216">
            <v>32.5242</v>
          </cell>
          <cell r="AB216">
            <v>28.46481</v>
          </cell>
          <cell r="AC216">
            <v>31.109169999999999</v>
          </cell>
          <cell r="AD216">
            <v>2.6443599999999989</v>
          </cell>
        </row>
        <row r="217">
          <cell r="A217" t="str">
            <v>DataSpec</v>
          </cell>
          <cell r="B217" t="str">
            <v>Data</v>
          </cell>
          <cell r="C217" t="str">
            <v>Rating</v>
          </cell>
          <cell r="D217" t="str">
            <v>Rating</v>
          </cell>
          <cell r="E217" t="str">
            <v>Q134KUV_2895</v>
          </cell>
          <cell r="F217" t="str">
            <v>NONE</v>
          </cell>
          <cell r="G217">
            <v>28.95</v>
          </cell>
          <cell r="H217" t="str">
            <v xml:space="preserve">        Maschinen für das Papiergewerbe</v>
          </cell>
          <cell r="I217" t="str">
            <v>SELF</v>
          </cell>
          <cell r="J217" t="str">
            <v>SELF</v>
          </cell>
          <cell r="K217" t="str">
            <v>OV</v>
          </cell>
          <cell r="L217" t="str">
            <v>NE</v>
          </cell>
          <cell r="M217">
            <v>5</v>
          </cell>
          <cell r="O217" t="str">
            <v>28,95</v>
          </cell>
          <cell r="P217" t="str">
            <v>Maschinen für das Papiergewerbe</v>
          </cell>
          <cell r="Q217" t="str">
            <v>-</v>
          </cell>
          <cell r="R217" t="str">
            <v>-</v>
          </cell>
          <cell r="S217">
            <v>43.745919999999998</v>
          </cell>
          <cell r="T217">
            <v>34.01108</v>
          </cell>
          <cell r="U217">
            <v>41.061810000000001</v>
          </cell>
          <cell r="V217">
            <v>44.567799999999998</v>
          </cell>
          <cell r="W217">
            <v>46.292450000000002</v>
          </cell>
          <cell r="X217">
            <v>51.841670000000001</v>
          </cell>
          <cell r="Y217">
            <v>43.841670000000001</v>
          </cell>
          <cell r="Z217">
            <v>44.804789999999997</v>
          </cell>
          <cell r="AA217">
            <v>50.09525</v>
          </cell>
          <cell r="AB217">
            <v>50.762970000000003</v>
          </cell>
          <cell r="AC217">
            <v>52.3994</v>
          </cell>
          <cell r="AD217">
            <v>1.6364299999999972</v>
          </cell>
        </row>
        <row r="218">
          <cell r="A218" t="str">
            <v>DataSpec</v>
          </cell>
          <cell r="B218" t="str">
            <v>Data</v>
          </cell>
          <cell r="C218" t="str">
            <v>Rating</v>
          </cell>
          <cell r="D218" t="str">
            <v>Rating</v>
          </cell>
          <cell r="E218" t="str">
            <v>Q134KUV_2896</v>
          </cell>
          <cell r="F218" t="str">
            <v>NONE</v>
          </cell>
          <cell r="G218">
            <v>28.96</v>
          </cell>
          <cell r="H218" t="str">
            <v xml:space="preserve">        Maschinen: Gummi- und Kunststoffverarb.</v>
          </cell>
          <cell r="I218" t="str">
            <v>SELF</v>
          </cell>
          <cell r="J218" t="str">
            <v>SELF</v>
          </cell>
          <cell r="K218" t="str">
            <v>OV</v>
          </cell>
          <cell r="L218" t="str">
            <v>NE</v>
          </cell>
          <cell r="M218">
            <v>5</v>
          </cell>
          <cell r="O218" t="str">
            <v>28,96</v>
          </cell>
          <cell r="P218" t="str">
            <v>Maschinen: Gummi- und Kunststoffverarb.</v>
          </cell>
          <cell r="Q218" t="str">
            <v>-</v>
          </cell>
          <cell r="R218" t="str">
            <v>-</v>
          </cell>
          <cell r="S218">
            <v>35.080399999999997</v>
          </cell>
          <cell r="T218">
            <v>40.619900000000001</v>
          </cell>
          <cell r="U218">
            <v>42.728920000000002</v>
          </cell>
          <cell r="V218">
            <v>41.261609999999997</v>
          </cell>
          <cell r="W218">
            <v>35.670819999999999</v>
          </cell>
          <cell r="X218">
            <v>40.559130000000003</v>
          </cell>
          <cell r="Y218">
            <v>36.689160000000001</v>
          </cell>
          <cell r="Z218">
            <v>28.689160000000001</v>
          </cell>
          <cell r="AA218">
            <v>36.689160000000001</v>
          </cell>
          <cell r="AB218">
            <v>38.802309999999999</v>
          </cell>
          <cell r="AC218">
            <v>36.085329999999999</v>
          </cell>
          <cell r="AD218">
            <v>-2.7169799999999995</v>
          </cell>
        </row>
        <row r="219">
          <cell r="A219" t="str">
            <v>DataSpec</v>
          </cell>
          <cell r="B219" t="str">
            <v>Data</v>
          </cell>
          <cell r="C219" t="str">
            <v>Rating</v>
          </cell>
          <cell r="D219" t="str">
            <v>Rating</v>
          </cell>
          <cell r="E219" t="str">
            <v>Q134KUV_2899</v>
          </cell>
          <cell r="F219" t="str">
            <v>NONE</v>
          </cell>
          <cell r="G219">
            <v>28.99</v>
          </cell>
          <cell r="H219" t="str">
            <v xml:space="preserve">        Druckmaschinen, Mehrzweckindustrieroboter</v>
          </cell>
          <cell r="I219" t="str">
            <v>SELF</v>
          </cell>
          <cell r="J219" t="str">
            <v>SELF</v>
          </cell>
          <cell r="K219" t="str">
            <v>OV</v>
          </cell>
          <cell r="L219" t="str">
            <v>NE</v>
          </cell>
          <cell r="M219">
            <v>5</v>
          </cell>
          <cell r="O219" t="str">
            <v>28,99</v>
          </cell>
          <cell r="P219" t="str">
            <v>Druckmaschinen, Mehrzweckindustrieroboter</v>
          </cell>
          <cell r="Q219" t="str">
            <v>-</v>
          </cell>
          <cell r="R219" t="str">
            <v>-</v>
          </cell>
          <cell r="S219">
            <v>38.274729999999998</v>
          </cell>
          <cell r="T219">
            <v>40.233809999999998</v>
          </cell>
          <cell r="U219">
            <v>37.987099999999998</v>
          </cell>
          <cell r="V219">
            <v>35.70825</v>
          </cell>
          <cell r="W219">
            <v>43.70825</v>
          </cell>
          <cell r="X219">
            <v>51.301699999999997</v>
          </cell>
          <cell r="Y219">
            <v>43.301699999999997</v>
          </cell>
          <cell r="Z219">
            <v>35.301699999999997</v>
          </cell>
          <cell r="AA219">
            <v>43.301699999999997</v>
          </cell>
          <cell r="AB219">
            <v>39.456240000000001</v>
          </cell>
          <cell r="AC219">
            <v>43.06129</v>
          </cell>
          <cell r="AD219">
            <v>3.6050499999999985</v>
          </cell>
        </row>
        <row r="220">
          <cell r="A220" t="str">
            <v>DataSpec</v>
          </cell>
          <cell r="B220" t="str">
            <v>Data</v>
          </cell>
          <cell r="C220" t="str">
            <v>Rating</v>
          </cell>
          <cell r="D220" t="str">
            <v>Rating</v>
          </cell>
          <cell r="E220" t="str">
            <v>Q134KUV_29</v>
          </cell>
          <cell r="F220" t="str">
            <v>NONE</v>
          </cell>
          <cell r="G220">
            <v>29</v>
          </cell>
          <cell r="H220" t="str">
            <v xml:space="preserve">     Kraftwagen und -teile</v>
          </cell>
          <cell r="I220" t="str">
            <v>SELF</v>
          </cell>
          <cell r="J220" t="str">
            <v>SELF</v>
          </cell>
          <cell r="K220" t="str">
            <v>OV</v>
          </cell>
          <cell r="L220" t="str">
            <v>NE</v>
          </cell>
          <cell r="M220">
            <v>5</v>
          </cell>
          <cell r="O220">
            <v>29</v>
          </cell>
          <cell r="P220" t="str">
            <v>Kraftwagen und -teile</v>
          </cell>
          <cell r="Q220" t="str">
            <v>-</v>
          </cell>
          <cell r="R220" t="str">
            <v>-</v>
          </cell>
          <cell r="S220">
            <v>35.982700000000001</v>
          </cell>
          <cell r="T220">
            <v>41.198979999999999</v>
          </cell>
          <cell r="U220">
            <v>39.520699999999998</v>
          </cell>
          <cell r="V220">
            <v>39.979460000000003</v>
          </cell>
          <cell r="W220">
            <v>44.315269999999998</v>
          </cell>
          <cell r="X220">
            <v>45.681100000000001</v>
          </cell>
          <cell r="Y220">
            <v>47.559989999999999</v>
          </cell>
          <cell r="Z220">
            <v>40.707689999999999</v>
          </cell>
          <cell r="AA220">
            <v>46.407580000000003</v>
          </cell>
          <cell r="AB220">
            <v>40.750190000000003</v>
          </cell>
          <cell r="AC220">
            <v>42.353929999999998</v>
          </cell>
          <cell r="AD220">
            <v>1.6037399999999948</v>
          </cell>
        </row>
        <row r="221">
          <cell r="A221" t="str">
            <v>DataSpec</v>
          </cell>
          <cell r="B221" t="str">
            <v>Data</v>
          </cell>
          <cell r="C221" t="str">
            <v>Rating</v>
          </cell>
          <cell r="D221" t="str">
            <v>Rating</v>
          </cell>
          <cell r="E221" t="str">
            <v>Q134KUV_291</v>
          </cell>
          <cell r="F221" t="str">
            <v>NONE</v>
          </cell>
          <cell r="G221">
            <v>29.1</v>
          </cell>
          <cell r="H221" t="str">
            <v xml:space="preserve">      Kraftwagen und -motoren</v>
          </cell>
          <cell r="I221" t="str">
            <v>SELF</v>
          </cell>
          <cell r="J221" t="str">
            <v>SELF</v>
          </cell>
          <cell r="K221" t="str">
            <v>OV</v>
          </cell>
          <cell r="L221" t="str">
            <v>NE</v>
          </cell>
          <cell r="M221">
            <v>5</v>
          </cell>
          <cell r="O221" t="str">
            <v>29,1</v>
          </cell>
          <cell r="P221" t="str">
            <v>Kraftwagen und -motoren</v>
          </cell>
          <cell r="Q221" t="str">
            <v>-</v>
          </cell>
          <cell r="R221" t="str">
            <v>-</v>
          </cell>
          <cell r="S221">
            <v>36.382539999999999</v>
          </cell>
          <cell r="T221">
            <v>36.449649999999998</v>
          </cell>
          <cell r="U221">
            <v>37.842590000000001</v>
          </cell>
          <cell r="V221">
            <v>36.26641</v>
          </cell>
          <cell r="W221">
            <v>41.473849999999999</v>
          </cell>
          <cell r="X221">
            <v>43.387390000000003</v>
          </cell>
          <cell r="Y221">
            <v>42.759399999999999</v>
          </cell>
          <cell r="Z221">
            <v>40.652549999999998</v>
          </cell>
          <cell r="AA221">
            <v>45.155059999999999</v>
          </cell>
          <cell r="AB221">
            <v>40.511420000000001</v>
          </cell>
          <cell r="AC221">
            <v>44.814860000000003</v>
          </cell>
          <cell r="AD221">
            <v>4.3034400000000019</v>
          </cell>
        </row>
        <row r="222">
          <cell r="A222" t="str">
            <v>DataSpec</v>
          </cell>
          <cell r="B222" t="str">
            <v>Data</v>
          </cell>
          <cell r="C222" t="str">
            <v>Rating</v>
          </cell>
          <cell r="D222" t="str">
            <v>Rating</v>
          </cell>
          <cell r="E222" t="str">
            <v>Q134KUV_292</v>
          </cell>
          <cell r="F222" t="str">
            <v>NONE</v>
          </cell>
          <cell r="G222">
            <v>29.2</v>
          </cell>
          <cell r="H222" t="str">
            <v xml:space="preserve">      Karosserien, Aufbauten, Anhänger</v>
          </cell>
          <cell r="I222" t="str">
            <v>SELF</v>
          </cell>
          <cell r="J222" t="str">
            <v>SELF</v>
          </cell>
          <cell r="K222" t="str">
            <v>OV</v>
          </cell>
          <cell r="L222" t="str">
            <v>NE</v>
          </cell>
          <cell r="M222">
            <v>5</v>
          </cell>
          <cell r="O222" t="str">
            <v>29,2</v>
          </cell>
          <cell r="P222" t="str">
            <v>Karosserien, Aufbauten, Anhänger</v>
          </cell>
          <cell r="Q222" t="str">
            <v>-</v>
          </cell>
          <cell r="R222" t="str">
            <v>-</v>
          </cell>
          <cell r="S222">
            <v>37.227069999999998</v>
          </cell>
          <cell r="T222">
            <v>44.975050000000003</v>
          </cell>
          <cell r="U222">
            <v>42.820250000000001</v>
          </cell>
          <cell r="V222">
            <v>44.277729999999998</v>
          </cell>
          <cell r="W222">
            <v>44.738309999999998</v>
          </cell>
          <cell r="X222">
            <v>49.259439999999998</v>
          </cell>
          <cell r="Y222">
            <v>49.436259999999997</v>
          </cell>
          <cell r="Z222">
            <v>42.845570000000002</v>
          </cell>
          <cell r="AA222">
            <v>46.329689999999999</v>
          </cell>
          <cell r="AB222">
            <v>42.940109999999997</v>
          </cell>
          <cell r="AC222">
            <v>37.050429999999999</v>
          </cell>
          <cell r="AD222">
            <v>-5.8896799999999985</v>
          </cell>
        </row>
        <row r="223">
          <cell r="A223" t="str">
            <v>DataSpec</v>
          </cell>
          <cell r="B223" t="str">
            <v>Data</v>
          </cell>
          <cell r="C223" t="str">
            <v>Rating</v>
          </cell>
          <cell r="D223" t="str">
            <v>Rating</v>
          </cell>
          <cell r="E223" t="str">
            <v>Q134KUV_293</v>
          </cell>
          <cell r="F223" t="str">
            <v>NONE</v>
          </cell>
          <cell r="G223">
            <v>29.3</v>
          </cell>
          <cell r="H223" t="str">
            <v xml:space="preserve">      Automobilzulieferer</v>
          </cell>
          <cell r="I223" t="str">
            <v>SELF</v>
          </cell>
          <cell r="J223" t="str">
            <v>SELF</v>
          </cell>
          <cell r="K223" t="str">
            <v>OV</v>
          </cell>
          <cell r="L223" t="str">
            <v>NE</v>
          </cell>
          <cell r="M223">
            <v>5</v>
          </cell>
          <cell r="O223" t="str">
            <v>29,3</v>
          </cell>
          <cell r="P223" t="str">
            <v>Automobilzulieferer</v>
          </cell>
          <cell r="Q223" t="str">
            <v>-</v>
          </cell>
          <cell r="R223" t="str">
            <v>-</v>
          </cell>
          <cell r="S223">
            <v>34.707070000000002</v>
          </cell>
          <cell r="T223">
            <v>38.630839999999999</v>
          </cell>
          <cell r="U223">
            <v>36.760590000000001</v>
          </cell>
          <cell r="V223">
            <v>36.702710000000003</v>
          </cell>
          <cell r="W223">
            <v>44.519410000000001</v>
          </cell>
          <cell r="X223">
            <v>42.752760000000002</v>
          </cell>
          <cell r="Y223">
            <v>46.72034</v>
          </cell>
          <cell r="Z223">
            <v>38.72034</v>
          </cell>
          <cell r="AA223">
            <v>46.72034</v>
          </cell>
          <cell r="AB223">
            <v>38.72034</v>
          </cell>
          <cell r="AC223">
            <v>46.72034</v>
          </cell>
          <cell r="AD223">
            <v>8</v>
          </cell>
        </row>
        <row r="224">
          <cell r="A224" t="str">
            <v>DataSpec</v>
          </cell>
          <cell r="B224" t="str">
            <v>Data</v>
          </cell>
          <cell r="C224" t="str">
            <v>Rating</v>
          </cell>
          <cell r="D224" t="str">
            <v>Rating</v>
          </cell>
          <cell r="E224" t="str">
            <v>Q134KUV_30</v>
          </cell>
          <cell r="F224" t="str">
            <v>NONE</v>
          </cell>
          <cell r="G224">
            <v>30</v>
          </cell>
          <cell r="H224" t="str">
            <v xml:space="preserve">    Sonstiger Fahrzeugbau</v>
          </cell>
          <cell r="I224" t="str">
            <v>SELF</v>
          </cell>
          <cell r="J224" t="str">
            <v>SELF</v>
          </cell>
          <cell r="K224" t="str">
            <v>OV</v>
          </cell>
          <cell r="L224" t="str">
            <v>NE</v>
          </cell>
          <cell r="M224">
            <v>5</v>
          </cell>
          <cell r="O224">
            <v>30</v>
          </cell>
          <cell r="P224" t="str">
            <v>Sonstiger Fahrzeugbau</v>
          </cell>
          <cell r="Q224" t="str">
            <v>-</v>
          </cell>
          <cell r="R224" t="str">
            <v>-</v>
          </cell>
          <cell r="S224">
            <v>40.390650000000001</v>
          </cell>
          <cell r="T224">
            <v>42.913220000000003</v>
          </cell>
          <cell r="U224">
            <v>46.809519999999999</v>
          </cell>
          <cell r="V224">
            <v>46.8354</v>
          </cell>
          <cell r="W224">
            <v>42.642040000000001</v>
          </cell>
          <cell r="X224">
            <v>37.175280000000001</v>
          </cell>
          <cell r="Y224">
            <v>34.995980000000003</v>
          </cell>
          <cell r="Z224">
            <v>34.692230000000002</v>
          </cell>
          <cell r="AA224">
            <v>37.888770000000001</v>
          </cell>
          <cell r="AB224">
            <v>37.512639999999998</v>
          </cell>
          <cell r="AC224">
            <v>36.74924</v>
          </cell>
          <cell r="AD224">
            <v>-0.76339999999999719</v>
          </cell>
        </row>
        <row r="225">
          <cell r="A225" t="str">
            <v>DataSpec</v>
          </cell>
          <cell r="B225" t="str">
            <v>Data</v>
          </cell>
          <cell r="C225" t="str">
            <v>Rating</v>
          </cell>
          <cell r="D225" t="str">
            <v>Rating</v>
          </cell>
          <cell r="E225" t="str">
            <v>Q134KUV_301</v>
          </cell>
          <cell r="F225" t="str">
            <v>NONE</v>
          </cell>
          <cell r="G225">
            <v>30.1</v>
          </cell>
          <cell r="H225" t="str">
            <v xml:space="preserve">      Schiff- und Bootsbau</v>
          </cell>
          <cell r="I225" t="str">
            <v>SELF</v>
          </cell>
          <cell r="J225" t="str">
            <v>SELF</v>
          </cell>
          <cell r="K225" t="str">
            <v>OV</v>
          </cell>
          <cell r="L225" t="str">
            <v>NE</v>
          </cell>
          <cell r="M225">
            <v>5</v>
          </cell>
          <cell r="O225" t="str">
            <v>30,1</v>
          </cell>
          <cell r="P225" t="str">
            <v>Schiff- und Bootsbau</v>
          </cell>
          <cell r="Q225" t="str">
            <v>-</v>
          </cell>
          <cell r="R225" t="str">
            <v>-</v>
          </cell>
          <cell r="S225">
            <v>37.810429999999997</v>
          </cell>
          <cell r="T225">
            <v>45.810429999999997</v>
          </cell>
          <cell r="U225">
            <v>53.810429999999997</v>
          </cell>
          <cell r="V225">
            <v>55.291699999999999</v>
          </cell>
          <cell r="W225">
            <v>47.291699999999999</v>
          </cell>
          <cell r="X225">
            <v>40.193510000000003</v>
          </cell>
          <cell r="Y225">
            <v>37.376820000000002</v>
          </cell>
          <cell r="Z225">
            <v>30.926970000000001</v>
          </cell>
          <cell r="AA225">
            <v>31.903459999999999</v>
          </cell>
          <cell r="AB225">
            <v>33.264710000000001</v>
          </cell>
          <cell r="AC225">
            <v>33.805770000000003</v>
          </cell>
          <cell r="AD225">
            <v>0.54106000000000165</v>
          </cell>
        </row>
        <row r="226">
          <cell r="A226" t="str">
            <v>DataSpec</v>
          </cell>
          <cell r="B226" t="str">
            <v>Data</v>
          </cell>
          <cell r="C226" t="str">
            <v>Rating</v>
          </cell>
          <cell r="D226" t="str">
            <v>Rating</v>
          </cell>
          <cell r="E226" t="str">
            <v>Q134KUV_3011</v>
          </cell>
          <cell r="F226" t="str">
            <v>NONE</v>
          </cell>
          <cell r="G226">
            <v>30.11</v>
          </cell>
          <cell r="H226" t="str">
            <v xml:space="preserve">        Schiffbau (ohne Boots- und Yachtbau)</v>
          </cell>
          <cell r="I226" t="str">
            <v>SELF</v>
          </cell>
          <cell r="J226" t="str">
            <v>SELF</v>
          </cell>
          <cell r="K226" t="str">
            <v>OV</v>
          </cell>
          <cell r="L226" t="str">
            <v>NE</v>
          </cell>
          <cell r="M226">
            <v>5</v>
          </cell>
          <cell r="O226" t="str">
            <v>30,11</v>
          </cell>
          <cell r="P226" t="str">
            <v>Schiffbau (ohne Boots- und Yachtbau)</v>
          </cell>
          <cell r="Q226" t="str">
            <v>-</v>
          </cell>
          <cell r="R226" t="str">
            <v>-</v>
          </cell>
          <cell r="S226">
            <v>40.215530000000001</v>
          </cell>
          <cell r="T226">
            <v>46.768729999999998</v>
          </cell>
          <cell r="U226">
            <v>54.768729999999998</v>
          </cell>
          <cell r="V226">
            <v>54.076520000000002</v>
          </cell>
          <cell r="W226">
            <v>46.076520000000002</v>
          </cell>
          <cell r="X226">
            <v>38.600140000000003</v>
          </cell>
          <cell r="Y226">
            <v>37.285179999999997</v>
          </cell>
          <cell r="Z226">
            <v>29.28518</v>
          </cell>
          <cell r="AA226">
            <v>33.183909999999997</v>
          </cell>
          <cell r="AB226">
            <v>35.98706</v>
          </cell>
          <cell r="AC226">
            <v>34.705820000000003</v>
          </cell>
          <cell r="AD226">
            <v>-1.2812399999999968</v>
          </cell>
        </row>
        <row r="227">
          <cell r="A227" t="str">
            <v>DataSpec</v>
          </cell>
          <cell r="B227" t="str">
            <v>Data</v>
          </cell>
          <cell r="C227" t="str">
            <v>Rating</v>
          </cell>
          <cell r="D227" t="str">
            <v>Rating</v>
          </cell>
          <cell r="E227" t="str">
            <v>Q134KUV_3012</v>
          </cell>
          <cell r="F227" t="str">
            <v>NONE</v>
          </cell>
          <cell r="G227">
            <v>30.12</v>
          </cell>
          <cell r="H227" t="str">
            <v xml:space="preserve">        Boots- und Yachtbau</v>
          </cell>
          <cell r="I227" t="str">
            <v>SELF</v>
          </cell>
          <cell r="J227" t="str">
            <v>SELF</v>
          </cell>
          <cell r="K227" t="str">
            <v>OV</v>
          </cell>
          <cell r="L227" t="str">
            <v>NE</v>
          </cell>
          <cell r="M227">
            <v>5</v>
          </cell>
          <cell r="O227" t="str">
            <v>30,12</v>
          </cell>
          <cell r="P227" t="str">
            <v>Boots- und Yachtbau</v>
          </cell>
          <cell r="Q227" t="str">
            <v>-</v>
          </cell>
          <cell r="R227" t="str">
            <v>-</v>
          </cell>
          <cell r="S227">
            <v>28.10153</v>
          </cell>
          <cell r="T227">
            <v>23.899789999999999</v>
          </cell>
          <cell r="U227">
            <v>31.899789999999999</v>
          </cell>
          <cell r="V227">
            <v>34.12341</v>
          </cell>
          <cell r="W227">
            <v>40.269570000000002</v>
          </cell>
          <cell r="X227">
            <v>40.952150000000003</v>
          </cell>
          <cell r="Y227">
            <v>38.866280000000003</v>
          </cell>
          <cell r="Z227">
            <v>31.506209999999999</v>
          </cell>
          <cell r="AA227">
            <v>28.149349999999998</v>
          </cell>
          <cell r="AB227">
            <v>26.586189999999998</v>
          </cell>
          <cell r="AC227">
            <v>29.849160000000001</v>
          </cell>
          <cell r="AD227">
            <v>3.2629700000000028</v>
          </cell>
        </row>
        <row r="228">
          <cell r="A228" t="str">
            <v>DataSpec</v>
          </cell>
          <cell r="B228" t="str">
            <v>Data</v>
          </cell>
          <cell r="C228" t="str">
            <v>Rating</v>
          </cell>
          <cell r="D228" t="str">
            <v>Rating</v>
          </cell>
          <cell r="E228" t="str">
            <v>Q134KUV_302</v>
          </cell>
          <cell r="F228" t="str">
            <v>NONE</v>
          </cell>
          <cell r="G228">
            <v>30.2</v>
          </cell>
          <cell r="H228" t="str">
            <v xml:space="preserve">      Schienenfahrzeugbau</v>
          </cell>
          <cell r="I228" t="str">
            <v>SELF</v>
          </cell>
          <cell r="J228" t="str">
            <v>SELF</v>
          </cell>
          <cell r="K228" t="str">
            <v>OV</v>
          </cell>
          <cell r="L228" t="str">
            <v>NE</v>
          </cell>
          <cell r="M228">
            <v>5</v>
          </cell>
          <cell r="O228" t="str">
            <v>30,2</v>
          </cell>
          <cell r="P228" t="str">
            <v>Schienenfahrzeugbau</v>
          </cell>
          <cell r="Q228" t="str">
            <v>-</v>
          </cell>
          <cell r="R228" t="str">
            <v>-</v>
          </cell>
          <cell r="S228">
            <v>46.386189999999999</v>
          </cell>
          <cell r="T228">
            <v>54.386189999999999</v>
          </cell>
          <cell r="U228">
            <v>62.386189999999999</v>
          </cell>
          <cell r="V228">
            <v>61.926319999999997</v>
          </cell>
          <cell r="W228">
            <v>53.926319999999997</v>
          </cell>
          <cell r="X228">
            <v>45.926319999999997</v>
          </cell>
          <cell r="Y228">
            <v>41.548639999999999</v>
          </cell>
          <cell r="Z228">
            <v>44.564819999999997</v>
          </cell>
          <cell r="AA228">
            <v>52.564819999999997</v>
          </cell>
          <cell r="AB228">
            <v>54.62715</v>
          </cell>
          <cell r="AC228">
            <v>51.540399999999998</v>
          </cell>
          <cell r="AD228">
            <v>-3.0867500000000021</v>
          </cell>
        </row>
        <row r="229">
          <cell r="A229" t="str">
            <v>DataSpec</v>
          </cell>
          <cell r="B229" t="str">
            <v>Data</v>
          </cell>
          <cell r="C229" t="str">
            <v>Rating</v>
          </cell>
          <cell r="D229" t="str">
            <v>Rating</v>
          </cell>
          <cell r="E229" t="str">
            <v>Q134KUV_303</v>
          </cell>
          <cell r="F229" t="str">
            <v>NONE</v>
          </cell>
          <cell r="G229">
            <v>30.3</v>
          </cell>
          <cell r="H229" t="str">
            <v xml:space="preserve">      Luft- und Raumfahrzeugbau</v>
          </cell>
          <cell r="I229" t="str">
            <v>SELF</v>
          </cell>
          <cell r="J229" t="str">
            <v>SELF</v>
          </cell>
          <cell r="K229" t="str">
            <v>OV</v>
          </cell>
          <cell r="L229" t="str">
            <v>NE</v>
          </cell>
          <cell r="M229">
            <v>5</v>
          </cell>
          <cell r="O229" t="str">
            <v>30,3</v>
          </cell>
          <cell r="P229" t="str">
            <v>Luft- und Raumfahrzeugbau</v>
          </cell>
          <cell r="Q229" t="str">
            <v>-</v>
          </cell>
          <cell r="R229" t="str">
            <v>-</v>
          </cell>
          <cell r="S229">
            <v>46.464950000000002</v>
          </cell>
          <cell r="T229">
            <v>39.962060000000001</v>
          </cell>
          <cell r="U229">
            <v>37.684139999999999</v>
          </cell>
          <cell r="V229">
            <v>36.078240000000001</v>
          </cell>
          <cell r="W229">
            <v>44.078240000000001</v>
          </cell>
          <cell r="X229">
            <v>45.09308</v>
          </cell>
          <cell r="Y229">
            <v>44.735379999999999</v>
          </cell>
          <cell r="Z229">
            <v>43.23312</v>
          </cell>
          <cell r="AA229">
            <v>37.30977</v>
          </cell>
          <cell r="AB229">
            <v>37.778480000000002</v>
          </cell>
          <cell r="AC229">
            <v>37.53586</v>
          </cell>
          <cell r="AD229">
            <v>-0.24262000000000228</v>
          </cell>
        </row>
        <row r="230">
          <cell r="A230" t="str">
            <v>DataSpec</v>
          </cell>
          <cell r="B230" t="str">
            <v>Data</v>
          </cell>
          <cell r="C230" t="str">
            <v>Rating</v>
          </cell>
          <cell r="D230" t="str">
            <v>Rating</v>
          </cell>
          <cell r="E230" t="str">
            <v>Q134KUV_309</v>
          </cell>
          <cell r="F230" t="str">
            <v>NONE</v>
          </cell>
          <cell r="G230">
            <v>30.9</v>
          </cell>
          <cell r="H230" t="str">
            <v xml:space="preserve">      Krafträder, Fahrräder, Gespannfahrzeuge u.a.</v>
          </cell>
          <cell r="I230" t="str">
            <v>SELF</v>
          </cell>
          <cell r="J230" t="str">
            <v>SELF</v>
          </cell>
          <cell r="K230" t="str">
            <v>OV</v>
          </cell>
          <cell r="L230" t="str">
            <v>NE</v>
          </cell>
          <cell r="M230">
            <v>5</v>
          </cell>
          <cell r="O230" t="str">
            <v>30,9</v>
          </cell>
          <cell r="P230" t="str">
            <v>Krafträder, Fahrräder, Gespannfahrzeuge u.a.</v>
          </cell>
          <cell r="Q230" t="str">
            <v>-</v>
          </cell>
          <cell r="R230" t="str">
            <v>-</v>
          </cell>
          <cell r="S230">
            <v>39.652990000000003</v>
          </cell>
          <cell r="T230">
            <v>37.638240000000003</v>
          </cell>
          <cell r="U230">
            <v>38.145740000000004</v>
          </cell>
          <cell r="V230">
            <v>37.272649999999999</v>
          </cell>
          <cell r="W230">
            <v>34.805050000000001</v>
          </cell>
          <cell r="X230">
            <v>29.31739</v>
          </cell>
          <cell r="Y230">
            <v>26.957450000000001</v>
          </cell>
          <cell r="Z230">
            <v>33.333100000000002</v>
          </cell>
          <cell r="AA230">
            <v>41.333100000000002</v>
          </cell>
          <cell r="AB230">
            <v>37.751669999999997</v>
          </cell>
          <cell r="AC230">
            <v>35.88805</v>
          </cell>
          <cell r="AD230">
            <v>-1.8636199999999974</v>
          </cell>
        </row>
        <row r="231">
          <cell r="A231" t="str">
            <v>DataSpec</v>
          </cell>
          <cell r="B231" t="str">
            <v>Data</v>
          </cell>
          <cell r="C231" t="str">
            <v>Rating</v>
          </cell>
          <cell r="D231" t="str">
            <v>Rating</v>
          </cell>
          <cell r="E231" t="str">
            <v>Q134KUV_31</v>
          </cell>
          <cell r="F231" t="str">
            <v>NONE</v>
          </cell>
          <cell r="G231">
            <v>31</v>
          </cell>
          <cell r="H231" t="str">
            <v xml:space="preserve">    Möbel</v>
          </cell>
          <cell r="I231" t="str">
            <v>SELF</v>
          </cell>
          <cell r="J231" t="str">
            <v>SELF</v>
          </cell>
          <cell r="K231" t="str">
            <v>OV</v>
          </cell>
          <cell r="L231" t="str">
            <v>NE</v>
          </cell>
          <cell r="M231">
            <v>5</v>
          </cell>
          <cell r="O231">
            <v>31</v>
          </cell>
          <cell r="P231" t="str">
            <v>Möbel</v>
          </cell>
          <cell r="Q231" t="str">
            <v>-</v>
          </cell>
          <cell r="R231" t="str">
            <v>-</v>
          </cell>
          <cell r="S231">
            <v>38.290930000000003</v>
          </cell>
          <cell r="T231">
            <v>35.624119999999998</v>
          </cell>
          <cell r="U231">
            <v>34.345039999999997</v>
          </cell>
          <cell r="V231">
            <v>33.63017</v>
          </cell>
          <cell r="W231">
            <v>40.147910000000003</v>
          </cell>
          <cell r="X231">
            <v>39.210850000000001</v>
          </cell>
          <cell r="Y231">
            <v>40.090910000000001</v>
          </cell>
          <cell r="Z231">
            <v>39.491059999999997</v>
          </cell>
          <cell r="AA231">
            <v>45.945410000000003</v>
          </cell>
          <cell r="AB231">
            <v>47.841569999999997</v>
          </cell>
          <cell r="AC231">
            <v>47.780079999999998</v>
          </cell>
          <cell r="AD231">
            <v>-6.1489999999999156E-2</v>
          </cell>
        </row>
        <row r="232">
          <cell r="A232" t="str">
            <v>DataSpec</v>
          </cell>
          <cell r="B232" t="str">
            <v>Data</v>
          </cell>
          <cell r="C232" t="str">
            <v>Rating</v>
          </cell>
          <cell r="D232" t="str">
            <v>Rating</v>
          </cell>
          <cell r="E232" t="str">
            <v>Q134KUV_3101</v>
          </cell>
          <cell r="F232" t="str">
            <v>NONE</v>
          </cell>
          <cell r="G232">
            <v>31.01</v>
          </cell>
          <cell r="H232" t="str">
            <v xml:space="preserve">        Büro- und Ladenmöbel</v>
          </cell>
          <cell r="I232" t="str">
            <v>SELF</v>
          </cell>
          <cell r="J232" t="str">
            <v>SELF</v>
          </cell>
          <cell r="K232" t="str">
            <v>OV</v>
          </cell>
          <cell r="L232" t="str">
            <v>NE</v>
          </cell>
          <cell r="M232">
            <v>5</v>
          </cell>
          <cell r="O232" t="str">
            <v>31,01</v>
          </cell>
          <cell r="P232" t="str">
            <v>Büro- und Ladenmöbel</v>
          </cell>
          <cell r="Q232" t="str">
            <v>-</v>
          </cell>
          <cell r="R232" t="str">
            <v>-</v>
          </cell>
          <cell r="S232">
            <v>39.364469999999997</v>
          </cell>
          <cell r="T232">
            <v>34.418039999999998</v>
          </cell>
          <cell r="U232">
            <v>29.45514</v>
          </cell>
          <cell r="V232">
            <v>29.447900000000001</v>
          </cell>
          <cell r="W232">
            <v>37.447899999999997</v>
          </cell>
          <cell r="X232">
            <v>35.907960000000003</v>
          </cell>
          <cell r="Y232">
            <v>39.555280000000003</v>
          </cell>
          <cell r="Z232">
            <v>36.017420000000001</v>
          </cell>
          <cell r="AA232">
            <v>32.056620000000002</v>
          </cell>
          <cell r="AB232">
            <v>31.59618</v>
          </cell>
          <cell r="AC232">
            <v>33.479860000000002</v>
          </cell>
          <cell r="AD232">
            <v>1.8836800000000018</v>
          </cell>
        </row>
        <row r="233">
          <cell r="A233" t="str">
            <v>DataSpec</v>
          </cell>
          <cell r="B233" t="str">
            <v>Data</v>
          </cell>
          <cell r="C233" t="str">
            <v>Rating</v>
          </cell>
          <cell r="D233" t="str">
            <v>Rating</v>
          </cell>
          <cell r="E233" t="str">
            <v>Q134KUV_3102</v>
          </cell>
          <cell r="F233" t="str">
            <v>NONE</v>
          </cell>
          <cell r="G233">
            <v>31.02</v>
          </cell>
          <cell r="H233" t="str">
            <v xml:space="preserve">        Küchenmöbel</v>
          </cell>
          <cell r="I233" t="str">
            <v>SELF</v>
          </cell>
          <cell r="J233" t="str">
            <v>SELF</v>
          </cell>
          <cell r="K233" t="str">
            <v>OV</v>
          </cell>
          <cell r="L233" t="str">
            <v>NE</v>
          </cell>
          <cell r="M233">
            <v>5</v>
          </cell>
          <cell r="O233" t="str">
            <v>31,02</v>
          </cell>
          <cell r="P233" t="str">
            <v>Küchenmöbel</v>
          </cell>
          <cell r="Q233" t="str">
            <v>-</v>
          </cell>
          <cell r="R233" t="str">
            <v>-</v>
          </cell>
          <cell r="S233">
            <v>44.203290000000003</v>
          </cell>
          <cell r="T233">
            <v>36.203290000000003</v>
          </cell>
          <cell r="U233">
            <v>33.679169999999999</v>
          </cell>
          <cell r="V233">
            <v>33.567720000000001</v>
          </cell>
          <cell r="W233">
            <v>41.567720000000001</v>
          </cell>
          <cell r="X233">
            <v>47.072220000000002</v>
          </cell>
          <cell r="Y233">
            <v>41.479520000000001</v>
          </cell>
          <cell r="Z233">
            <v>41.981340000000003</v>
          </cell>
          <cell r="AA233">
            <v>40.496450000000003</v>
          </cell>
          <cell r="AB233">
            <v>40.133920000000003</v>
          </cell>
          <cell r="AC233">
            <v>39.91516</v>
          </cell>
          <cell r="AD233">
            <v>-0.21876000000000317</v>
          </cell>
        </row>
        <row r="234">
          <cell r="A234" t="str">
            <v>DataSpec</v>
          </cell>
          <cell r="B234" t="str">
            <v>Data</v>
          </cell>
          <cell r="C234" t="str">
            <v>Rating</v>
          </cell>
          <cell r="D234" t="str">
            <v>Rating</v>
          </cell>
          <cell r="E234" t="str">
            <v>Q134KUV_3103</v>
          </cell>
          <cell r="F234" t="str">
            <v>NONE</v>
          </cell>
          <cell r="G234">
            <v>31.03</v>
          </cell>
          <cell r="H234" t="str">
            <v xml:space="preserve">        Matratzen</v>
          </cell>
          <cell r="I234" t="str">
            <v>SELF</v>
          </cell>
          <cell r="J234" t="str">
            <v>SELF</v>
          </cell>
          <cell r="K234" t="str">
            <v>OV</v>
          </cell>
          <cell r="L234" t="str">
            <v>NE</v>
          </cell>
          <cell r="M234">
            <v>5</v>
          </cell>
          <cell r="O234" t="str">
            <v>31,03</v>
          </cell>
          <cell r="P234" t="str">
            <v>Matratzen</v>
          </cell>
          <cell r="Q234" t="str">
            <v>-</v>
          </cell>
          <cell r="R234" t="str">
            <v>-</v>
          </cell>
          <cell r="S234">
            <v>44.958449999999999</v>
          </cell>
          <cell r="T234">
            <v>36.399819999999998</v>
          </cell>
          <cell r="U234">
            <v>36.890309999999999</v>
          </cell>
          <cell r="V234">
            <v>34.557279999999999</v>
          </cell>
          <cell r="W234">
            <v>42.557279999999999</v>
          </cell>
          <cell r="X234">
            <v>45.562719999999999</v>
          </cell>
          <cell r="Y234">
            <v>48.149679999999996</v>
          </cell>
          <cell r="Z234">
            <v>45.65137</v>
          </cell>
          <cell r="AA234">
            <v>46.860019999999999</v>
          </cell>
          <cell r="AB234">
            <v>48.341630000000002</v>
          </cell>
          <cell r="AC234">
            <v>48.03219</v>
          </cell>
          <cell r="AD234">
            <v>-0.30944000000000216</v>
          </cell>
        </row>
        <row r="235">
          <cell r="A235" t="str">
            <v>DataSpec</v>
          </cell>
          <cell r="B235" t="str">
            <v>Data</v>
          </cell>
          <cell r="C235" t="str">
            <v>Rating</v>
          </cell>
          <cell r="D235" t="str">
            <v>Rating</v>
          </cell>
          <cell r="E235" t="str">
            <v>Q134KUV_3109</v>
          </cell>
          <cell r="F235" t="str">
            <v>NONE</v>
          </cell>
          <cell r="G235">
            <v>31.09</v>
          </cell>
          <cell r="H235" t="str">
            <v xml:space="preserve">        Schränke und Polstermöbel</v>
          </cell>
          <cell r="I235" t="str">
            <v>SELF</v>
          </cell>
          <cell r="J235" t="str">
            <v>SELF</v>
          </cell>
          <cell r="K235" t="str">
            <v>OV</v>
          </cell>
          <cell r="L235" t="str">
            <v>NE</v>
          </cell>
          <cell r="M235">
            <v>5</v>
          </cell>
          <cell r="O235" t="str">
            <v>31,09</v>
          </cell>
          <cell r="P235" t="str">
            <v>Schränke und Polstermöbel</v>
          </cell>
          <cell r="Q235" t="str">
            <v>-</v>
          </cell>
          <cell r="R235" t="str">
            <v>-</v>
          </cell>
          <cell r="S235">
            <v>37.663460000000001</v>
          </cell>
          <cell r="T235">
            <v>35.909779999999998</v>
          </cell>
          <cell r="U235">
            <v>34.794400000000003</v>
          </cell>
          <cell r="V235">
            <v>33.993740000000003</v>
          </cell>
          <cell r="W235">
            <v>40.255870000000002</v>
          </cell>
          <cell r="X235">
            <v>38.857210000000002</v>
          </cell>
          <cell r="Y235">
            <v>39.941450000000003</v>
          </cell>
          <cell r="Z235">
            <v>39.561169999999997</v>
          </cell>
          <cell r="AA235">
            <v>47.561169999999997</v>
          </cell>
          <cell r="AB235">
            <v>49.82723</v>
          </cell>
          <cell r="AC235">
            <v>49.645440000000001</v>
          </cell>
          <cell r="AD235">
            <v>-0.18178999999999945</v>
          </cell>
        </row>
        <row r="236">
          <cell r="A236" t="str">
            <v>DataSpec</v>
          </cell>
          <cell r="B236" t="str">
            <v>Data</v>
          </cell>
          <cell r="C236" t="str">
            <v>Rating</v>
          </cell>
          <cell r="D236" t="str">
            <v>Rating</v>
          </cell>
          <cell r="E236" t="str">
            <v>Q134KUV_32</v>
          </cell>
          <cell r="F236" t="str">
            <v>NONE</v>
          </cell>
          <cell r="G236">
            <v>32</v>
          </cell>
          <cell r="H236" t="str">
            <v xml:space="preserve">    Sonstige Waren</v>
          </cell>
          <cell r="I236" t="str">
            <v>SELF</v>
          </cell>
          <cell r="J236" t="str">
            <v>SELF</v>
          </cell>
          <cell r="K236" t="str">
            <v>OV</v>
          </cell>
          <cell r="L236" t="str">
            <v>NE</v>
          </cell>
          <cell r="M236">
            <v>5</v>
          </cell>
          <cell r="O236">
            <v>32</v>
          </cell>
          <cell r="P236" t="str">
            <v>Sonstige Waren</v>
          </cell>
          <cell r="Q236" t="str">
            <v>-</v>
          </cell>
          <cell r="R236" t="str">
            <v>-</v>
          </cell>
          <cell r="S236">
            <v>36.711039999999997</v>
          </cell>
          <cell r="T236">
            <v>38.6599</v>
          </cell>
          <cell r="U236">
            <v>38.112099999999998</v>
          </cell>
          <cell r="V236">
            <v>38.440660000000001</v>
          </cell>
          <cell r="W236">
            <v>40.039360000000002</v>
          </cell>
          <cell r="X236">
            <v>39.053939999999997</v>
          </cell>
          <cell r="Y236">
            <v>38.487630000000003</v>
          </cell>
          <cell r="Z236">
            <v>35.486899999999999</v>
          </cell>
          <cell r="AA236">
            <v>38.338999999999999</v>
          </cell>
          <cell r="AB236">
            <v>38.184350000000002</v>
          </cell>
          <cell r="AC236">
            <v>39.964390000000002</v>
          </cell>
          <cell r="AD236">
            <v>1.7800399999999996</v>
          </cell>
        </row>
        <row r="237">
          <cell r="A237" t="str">
            <v>DataSpec</v>
          </cell>
          <cell r="B237" t="str">
            <v>Data</v>
          </cell>
          <cell r="C237" t="str">
            <v>Rating</v>
          </cell>
          <cell r="D237" t="str">
            <v>Rating</v>
          </cell>
          <cell r="E237" t="str">
            <v>Q134KUV_321</v>
          </cell>
          <cell r="F237" t="str">
            <v>NONE</v>
          </cell>
          <cell r="G237">
            <v>32.1</v>
          </cell>
          <cell r="H237" t="str">
            <v xml:space="preserve">      Schmuck</v>
          </cell>
          <cell r="I237" t="str">
            <v>SELF</v>
          </cell>
          <cell r="J237" t="str">
            <v>SELF</v>
          </cell>
          <cell r="K237" t="str">
            <v>OV</v>
          </cell>
          <cell r="L237" t="str">
            <v>NE</v>
          </cell>
          <cell r="M237">
            <v>5</v>
          </cell>
          <cell r="O237" t="str">
            <v>32,1</v>
          </cell>
          <cell r="P237" t="str">
            <v>Schmuck</v>
          </cell>
          <cell r="Q237" t="str">
            <v>-</v>
          </cell>
          <cell r="R237" t="str">
            <v>-</v>
          </cell>
          <cell r="S237">
            <v>25.063269999999999</v>
          </cell>
          <cell r="T237">
            <v>31.980930000000001</v>
          </cell>
          <cell r="U237">
            <v>31.700959999999998</v>
          </cell>
          <cell r="V237">
            <v>36.233699999999999</v>
          </cell>
          <cell r="W237">
            <v>44.233699999999999</v>
          </cell>
          <cell r="X237">
            <v>47.952219999999997</v>
          </cell>
          <cell r="Y237">
            <v>51.628059999999998</v>
          </cell>
          <cell r="Z237">
            <v>43.628059999999998</v>
          </cell>
          <cell r="AA237">
            <v>35.628059999999998</v>
          </cell>
          <cell r="AB237">
            <v>34.365220000000001</v>
          </cell>
          <cell r="AC237">
            <v>37.188040000000001</v>
          </cell>
          <cell r="AD237">
            <v>2.8228200000000001</v>
          </cell>
        </row>
        <row r="238">
          <cell r="A238" t="str">
            <v>DataSpec</v>
          </cell>
          <cell r="B238" t="str">
            <v>Data</v>
          </cell>
          <cell r="C238" t="str">
            <v>Rating</v>
          </cell>
          <cell r="D238" t="str">
            <v>Rating</v>
          </cell>
          <cell r="E238" t="str">
            <v>Q134KUV_322</v>
          </cell>
          <cell r="F238" t="str">
            <v>NONE</v>
          </cell>
          <cell r="G238">
            <v>32.200000000000003</v>
          </cell>
          <cell r="H238" t="str">
            <v xml:space="preserve">      Musikinstrumente</v>
          </cell>
          <cell r="I238" t="str">
            <v>SELF</v>
          </cell>
          <cell r="J238" t="str">
            <v>SELF</v>
          </cell>
          <cell r="K238" t="str">
            <v>OV</v>
          </cell>
          <cell r="L238" t="str">
            <v>NE</v>
          </cell>
          <cell r="M238">
            <v>5</v>
          </cell>
          <cell r="O238" t="str">
            <v>32,2</v>
          </cell>
          <cell r="P238" t="str">
            <v>Musikinstrumente</v>
          </cell>
          <cell r="Q238" t="str">
            <v>-</v>
          </cell>
          <cell r="R238" t="str">
            <v>-</v>
          </cell>
          <cell r="S238">
            <v>30.671849999999999</v>
          </cell>
          <cell r="T238">
            <v>38.671849999999999</v>
          </cell>
          <cell r="U238">
            <v>44.833109999999998</v>
          </cell>
          <cell r="V238">
            <v>43.208550000000002</v>
          </cell>
          <cell r="W238">
            <v>38.255540000000003</v>
          </cell>
          <cell r="X238">
            <v>40.88373</v>
          </cell>
          <cell r="Y238">
            <v>34.07667</v>
          </cell>
          <cell r="Z238">
            <v>30.511600000000001</v>
          </cell>
          <cell r="AA238">
            <v>33.329149999999998</v>
          </cell>
          <cell r="AB238">
            <v>39.727290000000004</v>
          </cell>
          <cell r="AC238">
            <v>39.670400000000001</v>
          </cell>
          <cell r="AD238">
            <v>-5.6890000000002772E-2</v>
          </cell>
        </row>
        <row r="239">
          <cell r="A239" t="str">
            <v>DataSpec</v>
          </cell>
          <cell r="B239" t="str">
            <v>Data</v>
          </cell>
          <cell r="C239" t="str">
            <v>Rating</v>
          </cell>
          <cell r="D239" t="str">
            <v>Rating</v>
          </cell>
          <cell r="E239" t="str">
            <v>Q134KUV_323</v>
          </cell>
          <cell r="F239" t="str">
            <v>NONE</v>
          </cell>
          <cell r="G239">
            <v>32.299999999999997</v>
          </cell>
          <cell r="H239" t="str">
            <v xml:space="preserve">      Sportgeräte</v>
          </cell>
          <cell r="I239" t="str">
            <v>SELF</v>
          </cell>
          <cell r="J239" t="str">
            <v>SELF</v>
          </cell>
          <cell r="K239" t="str">
            <v>OV</v>
          </cell>
          <cell r="L239" t="str">
            <v>NE</v>
          </cell>
          <cell r="M239">
            <v>5</v>
          </cell>
          <cell r="O239" t="str">
            <v>32,3</v>
          </cell>
          <cell r="P239" t="str">
            <v>Sportgeräte</v>
          </cell>
          <cell r="Q239" t="str">
            <v>-</v>
          </cell>
          <cell r="R239" t="str">
            <v>-</v>
          </cell>
          <cell r="S239">
            <v>30.3353</v>
          </cell>
          <cell r="T239">
            <v>37.15692</v>
          </cell>
          <cell r="U239">
            <v>32.447780000000002</v>
          </cell>
          <cell r="V239">
            <v>35.398069999999997</v>
          </cell>
          <cell r="W239">
            <v>43.398069999999997</v>
          </cell>
          <cell r="X239">
            <v>49.923389999999998</v>
          </cell>
          <cell r="Y239">
            <v>45.101799999999997</v>
          </cell>
          <cell r="Z239">
            <v>45.44706</v>
          </cell>
          <cell r="AA239">
            <v>49.551070000000003</v>
          </cell>
          <cell r="AB239">
            <v>48.699080000000002</v>
          </cell>
          <cell r="AC239">
            <v>46.630070000000003</v>
          </cell>
          <cell r="AD239">
            <v>-2.0690099999999987</v>
          </cell>
        </row>
        <row r="240">
          <cell r="A240" t="str">
            <v>DataSpec</v>
          </cell>
          <cell r="B240" t="str">
            <v>Data</v>
          </cell>
          <cell r="C240" t="str">
            <v>Rating</v>
          </cell>
          <cell r="D240" t="str">
            <v>Rating</v>
          </cell>
          <cell r="E240" t="str">
            <v>Q134KUV_324</v>
          </cell>
          <cell r="F240" t="str">
            <v>NONE</v>
          </cell>
          <cell r="G240">
            <v>32.4</v>
          </cell>
          <cell r="H240" t="str">
            <v xml:space="preserve">      Spielwaren</v>
          </cell>
          <cell r="I240" t="str">
            <v>SELF</v>
          </cell>
          <cell r="J240" t="str">
            <v>SELF</v>
          </cell>
          <cell r="K240" t="str">
            <v>OV</v>
          </cell>
          <cell r="L240" t="str">
            <v>NE</v>
          </cell>
          <cell r="M240">
            <v>5</v>
          </cell>
          <cell r="O240" t="str">
            <v>32,4</v>
          </cell>
          <cell r="P240" t="str">
            <v>Spielwaren</v>
          </cell>
          <cell r="Q240" t="str">
            <v>-</v>
          </cell>
          <cell r="R240" t="str">
            <v>-</v>
          </cell>
          <cell r="S240">
            <v>37.977130000000002</v>
          </cell>
          <cell r="T240">
            <v>29.977129999999999</v>
          </cell>
          <cell r="U240">
            <v>27.34592</v>
          </cell>
          <cell r="V240">
            <v>28.512429999999998</v>
          </cell>
          <cell r="W240">
            <v>23.32001</v>
          </cell>
          <cell r="X240">
            <v>26.769120000000001</v>
          </cell>
          <cell r="Y240">
            <v>25.49821</v>
          </cell>
          <cell r="Z240">
            <v>25.685230000000001</v>
          </cell>
          <cell r="AA240">
            <v>20.40382</v>
          </cell>
          <cell r="AB240">
            <v>23.87369</v>
          </cell>
          <cell r="AC240">
            <v>21.213069999999998</v>
          </cell>
          <cell r="AD240">
            <v>-2.6606200000000015</v>
          </cell>
        </row>
        <row r="241">
          <cell r="A241" t="str">
            <v>DataSpec</v>
          </cell>
          <cell r="B241" t="str">
            <v>Data</v>
          </cell>
          <cell r="C241" t="str">
            <v>Rating</v>
          </cell>
          <cell r="D241" t="str">
            <v>Rating</v>
          </cell>
          <cell r="E241" t="str">
            <v>Q134KUV_325</v>
          </cell>
          <cell r="F241" t="str">
            <v>NONE</v>
          </cell>
          <cell r="G241">
            <v>32.5</v>
          </cell>
          <cell r="H241" t="str">
            <v xml:space="preserve">      (Zahn-) Medizinische Apparate</v>
          </cell>
          <cell r="I241" t="str">
            <v>SELF</v>
          </cell>
          <cell r="J241" t="str">
            <v>SELF</v>
          </cell>
          <cell r="K241" t="str">
            <v>OV</v>
          </cell>
          <cell r="L241" t="str">
            <v>NE</v>
          </cell>
          <cell r="M241">
            <v>5</v>
          </cell>
          <cell r="O241" t="str">
            <v>32,5</v>
          </cell>
          <cell r="P241" t="str">
            <v>(Zahn-) Medizinische Apparate</v>
          </cell>
          <cell r="Q241" t="str">
            <v>-</v>
          </cell>
          <cell r="R241" t="str">
            <v>-</v>
          </cell>
          <cell r="S241">
            <v>40.634990000000002</v>
          </cell>
          <cell r="T241">
            <v>41.242870000000003</v>
          </cell>
          <cell r="U241">
            <v>40.815919999999998</v>
          </cell>
          <cell r="V241">
            <v>39.70008</v>
          </cell>
          <cell r="W241">
            <v>40.373829999999998</v>
          </cell>
          <cell r="X241">
            <v>37.91236</v>
          </cell>
          <cell r="Y241">
            <v>35.98142</v>
          </cell>
          <cell r="Z241">
            <v>33.624409999999997</v>
          </cell>
          <cell r="AA241">
            <v>39.779499999999999</v>
          </cell>
          <cell r="AB241">
            <v>40.615879999999997</v>
          </cell>
          <cell r="AC241">
            <v>41.92642</v>
          </cell>
          <cell r="AD241">
            <v>1.3105400000000031</v>
          </cell>
        </row>
        <row r="242">
          <cell r="A242" t="str">
            <v>DataSpec</v>
          </cell>
          <cell r="B242" t="str">
            <v>Data</v>
          </cell>
          <cell r="C242" t="str">
            <v>Rating</v>
          </cell>
          <cell r="D242" t="str">
            <v>Rating</v>
          </cell>
          <cell r="E242" t="str">
            <v>Q134KUV_329</v>
          </cell>
          <cell r="F242" t="str">
            <v>NONE</v>
          </cell>
          <cell r="G242">
            <v>32.9</v>
          </cell>
          <cell r="H242" t="str">
            <v xml:space="preserve">      Sonstige Haushaltswaren</v>
          </cell>
          <cell r="I242" t="str">
            <v>SELF</v>
          </cell>
          <cell r="J242" t="str">
            <v>SELF</v>
          </cell>
          <cell r="K242" t="str">
            <v>OV</v>
          </cell>
          <cell r="L242" t="str">
            <v>NE</v>
          </cell>
          <cell r="M242">
            <v>5</v>
          </cell>
          <cell r="O242" t="str">
            <v>32,9</v>
          </cell>
          <cell r="P242" t="str">
            <v>Sonstige Haushaltswaren</v>
          </cell>
          <cell r="Q242" t="str">
            <v>-</v>
          </cell>
          <cell r="R242" t="str">
            <v>-</v>
          </cell>
          <cell r="S242">
            <v>39.669829999999997</v>
          </cell>
          <cell r="T242">
            <v>39.262819999999998</v>
          </cell>
          <cell r="U242">
            <v>35.893189999999997</v>
          </cell>
          <cell r="V242">
            <v>36.814540000000001</v>
          </cell>
          <cell r="W242">
            <v>36.928240000000002</v>
          </cell>
          <cell r="X242">
            <v>31.663509999999999</v>
          </cell>
          <cell r="Y242">
            <v>34.744770000000003</v>
          </cell>
          <cell r="Z242">
            <v>34.88796</v>
          </cell>
          <cell r="AA242">
            <v>40.482239999999997</v>
          </cell>
          <cell r="AB242">
            <v>34.101280000000003</v>
          </cell>
          <cell r="AC242">
            <v>39.077190000000002</v>
          </cell>
          <cell r="AD242">
            <v>4.9759099999999989</v>
          </cell>
        </row>
        <row r="243">
          <cell r="A243" t="str">
            <v>DataSpec</v>
          </cell>
          <cell r="B243" t="str">
            <v>Data</v>
          </cell>
          <cell r="C243" t="str">
            <v>Rating</v>
          </cell>
          <cell r="D243" t="str">
            <v>Rating</v>
          </cell>
          <cell r="E243" t="str">
            <v>Q134KUV_33</v>
          </cell>
          <cell r="F243" t="str">
            <v>NONE</v>
          </cell>
          <cell r="G243">
            <v>33</v>
          </cell>
          <cell r="H243" t="str">
            <v xml:space="preserve">    Reparatur und Installation von Maschinen</v>
          </cell>
          <cell r="I243" t="str">
            <v>SELF</v>
          </cell>
          <cell r="J243" t="str">
            <v>SELF</v>
          </cell>
          <cell r="K243" t="str">
            <v>OV</v>
          </cell>
          <cell r="L243" t="str">
            <v>NE</v>
          </cell>
          <cell r="M243">
            <v>5</v>
          </cell>
          <cell r="O243">
            <v>33</v>
          </cell>
          <cell r="P243" t="str">
            <v>Reparatur und Installation von Maschinen</v>
          </cell>
          <cell r="Q243" t="str">
            <v>-</v>
          </cell>
          <cell r="R243" t="str">
            <v>-</v>
          </cell>
          <cell r="S243">
            <v>30.962969999999999</v>
          </cell>
          <cell r="T243">
            <v>38.961950000000002</v>
          </cell>
          <cell r="U243">
            <v>39.763719999999999</v>
          </cell>
          <cell r="V243">
            <v>39.749209999999998</v>
          </cell>
          <cell r="W243">
            <v>43.428220000000003</v>
          </cell>
          <cell r="X243">
            <v>40.101599999999998</v>
          </cell>
          <cell r="Y243">
            <v>40.484340000000003</v>
          </cell>
          <cell r="Z243">
            <v>35.12265</v>
          </cell>
          <cell r="AA243">
            <v>36.056319999999999</v>
          </cell>
          <cell r="AB243">
            <v>40.692369999999997</v>
          </cell>
          <cell r="AC243">
            <v>40.055729999999997</v>
          </cell>
          <cell r="AD243">
            <v>-0.63663999999999987</v>
          </cell>
        </row>
        <row r="244">
          <cell r="A244" t="str">
            <v>DataSpec</v>
          </cell>
          <cell r="B244" t="str">
            <v>Data</v>
          </cell>
          <cell r="C244" t="str">
            <v>Rating</v>
          </cell>
          <cell r="D244" t="str">
            <v>Rating</v>
          </cell>
          <cell r="E244" t="str">
            <v>Q134KUV_331</v>
          </cell>
          <cell r="F244" t="str">
            <v>NONE</v>
          </cell>
          <cell r="G244">
            <v>33.1</v>
          </cell>
          <cell r="H244" t="str">
            <v xml:space="preserve">      Reparatur von Metallerzeugnissen, Maschinen</v>
          </cell>
          <cell r="I244" t="str">
            <v>SELF</v>
          </cell>
          <cell r="J244" t="str">
            <v>SELF</v>
          </cell>
          <cell r="K244" t="str">
            <v>OV</v>
          </cell>
          <cell r="L244" t="str">
            <v>NE</v>
          </cell>
          <cell r="M244">
            <v>5</v>
          </cell>
          <cell r="O244" t="str">
            <v>33,1</v>
          </cell>
          <cell r="P244" t="str">
            <v>Reparatur von Metallerzeugnissen, Maschinen</v>
          </cell>
          <cell r="Q244" t="str">
            <v>-</v>
          </cell>
          <cell r="R244" t="str">
            <v>-</v>
          </cell>
          <cell r="S244">
            <v>25.248809999999999</v>
          </cell>
          <cell r="T244">
            <v>33.248809999999999</v>
          </cell>
          <cell r="U244">
            <v>33.750889999999998</v>
          </cell>
          <cell r="V244">
            <v>35.167459999999998</v>
          </cell>
          <cell r="W244">
            <v>38.102119999999999</v>
          </cell>
          <cell r="X244">
            <v>37.840200000000003</v>
          </cell>
          <cell r="Y244">
            <v>37.19511</v>
          </cell>
          <cell r="Z244">
            <v>29.677029999999998</v>
          </cell>
          <cell r="AA244">
            <v>32.550649999999997</v>
          </cell>
          <cell r="AB244">
            <v>39.948480000000004</v>
          </cell>
          <cell r="AC244">
            <v>36.443269999999998</v>
          </cell>
          <cell r="AD244">
            <v>-3.5052100000000053</v>
          </cell>
        </row>
        <row r="245">
          <cell r="A245" t="str">
            <v>DataSpec</v>
          </cell>
          <cell r="B245" t="str">
            <v>Data</v>
          </cell>
          <cell r="C245" t="str">
            <v>Rating</v>
          </cell>
          <cell r="D245" t="str">
            <v>Rating</v>
          </cell>
          <cell r="E245" t="str">
            <v>Q134KUV_332</v>
          </cell>
          <cell r="F245" t="str">
            <v>NONE</v>
          </cell>
          <cell r="G245">
            <v>33.200000000000003</v>
          </cell>
          <cell r="H245" t="str">
            <v xml:space="preserve">      Installation von Maschinen a. n. g.</v>
          </cell>
          <cell r="I245" t="str">
            <v>SELF</v>
          </cell>
          <cell r="J245" t="str">
            <v>SELF</v>
          </cell>
          <cell r="K245" t="str">
            <v>OV</v>
          </cell>
          <cell r="L245" t="str">
            <v>NE</v>
          </cell>
          <cell r="M245">
            <v>5</v>
          </cell>
          <cell r="O245" t="str">
            <v>33,2</v>
          </cell>
          <cell r="P245" t="str">
            <v>Installation von Maschinen a. n. g.</v>
          </cell>
          <cell r="Q245" t="str">
            <v>-</v>
          </cell>
          <cell r="R245" t="str">
            <v>-</v>
          </cell>
          <cell r="S245">
            <v>39.680680000000002</v>
          </cell>
          <cell r="T245">
            <v>47.680680000000002</v>
          </cell>
          <cell r="U245">
            <v>48.939790000000002</v>
          </cell>
          <cell r="V245">
            <v>46.741349999999997</v>
          </cell>
          <cell r="W245">
            <v>51.612029999999997</v>
          </cell>
          <cell r="X245">
            <v>43.612029999999997</v>
          </cell>
          <cell r="Y245">
            <v>45.612029999999997</v>
          </cell>
          <cell r="Z245">
            <v>43.612029999999997</v>
          </cell>
          <cell r="AA245">
            <v>41.612029999999997</v>
          </cell>
          <cell r="AB245">
            <v>41.870899999999999</v>
          </cell>
          <cell r="AC245">
            <v>45.767580000000002</v>
          </cell>
          <cell r="AD245">
            <v>3.8966800000000035</v>
          </cell>
        </row>
        <row r="246">
          <cell r="A246" t="str">
            <v>DataSpec</v>
          </cell>
          <cell r="B246" t="str">
            <v>Data</v>
          </cell>
          <cell r="C246" t="str">
            <v>Rating</v>
          </cell>
          <cell r="D246" t="str">
            <v>Rating</v>
          </cell>
          <cell r="E246" t="str">
            <v>Q134KUV_D</v>
          </cell>
          <cell r="F246" t="str">
            <v>NONE</v>
          </cell>
          <cell r="G246" t="str">
            <v>D</v>
          </cell>
          <cell r="H246" t="str">
            <v>Energieversorgung</v>
          </cell>
          <cell r="I246" t="str">
            <v>SELF</v>
          </cell>
          <cell r="J246" t="str">
            <v>SELF</v>
          </cell>
          <cell r="K246" t="str">
            <v>OV</v>
          </cell>
          <cell r="L246" t="str">
            <v>NE</v>
          </cell>
          <cell r="M246">
            <v>5</v>
          </cell>
          <cell r="O246" t="str">
            <v>D</v>
          </cell>
          <cell r="P246" t="str">
            <v>Energieversorgung</v>
          </cell>
          <cell r="Q246" t="str">
            <v>-</v>
          </cell>
          <cell r="R246" t="str">
            <v>-</v>
          </cell>
          <cell r="S246">
            <v>41.811639999999997</v>
          </cell>
          <cell r="T246">
            <v>41.811639999999997</v>
          </cell>
          <cell r="U246">
            <v>46.961469999999998</v>
          </cell>
          <cell r="V246">
            <v>47.205959999999997</v>
          </cell>
          <cell r="W246">
            <v>49.654139999999998</v>
          </cell>
          <cell r="X246">
            <v>48.75929</v>
          </cell>
          <cell r="Y246">
            <v>47.50506</v>
          </cell>
          <cell r="Z246">
            <v>46.862769999999998</v>
          </cell>
          <cell r="AA246">
            <v>49.33099</v>
          </cell>
          <cell r="AB246">
            <v>46.500309999999999</v>
          </cell>
          <cell r="AC246">
            <v>46.989879999999999</v>
          </cell>
          <cell r="AD246">
            <v>0.4895700000000005</v>
          </cell>
        </row>
        <row r="247">
          <cell r="A247" t="str">
            <v>DataSpec</v>
          </cell>
          <cell r="B247" t="str">
            <v>Data</v>
          </cell>
          <cell r="C247" t="str">
            <v>Rating</v>
          </cell>
          <cell r="D247" t="str">
            <v>Rating</v>
          </cell>
          <cell r="E247" t="str">
            <v>Q134KUV_351</v>
          </cell>
          <cell r="F247" t="str">
            <v>NONE</v>
          </cell>
          <cell r="G247">
            <v>35.1</v>
          </cell>
          <cell r="H247" t="str">
            <v xml:space="preserve">      Elektrizitätsversorgung</v>
          </cell>
          <cell r="I247" t="str">
            <v>SELF</v>
          </cell>
          <cell r="J247" t="str">
            <v>SELF</v>
          </cell>
          <cell r="K247" t="str">
            <v>OV</v>
          </cell>
          <cell r="L247" t="str">
            <v>NE</v>
          </cell>
          <cell r="M247">
            <v>5</v>
          </cell>
          <cell r="O247" t="str">
            <v>35,1</v>
          </cell>
          <cell r="P247" t="str">
            <v>Elektrizitätsversorgung</v>
          </cell>
          <cell r="Q247" t="str">
            <v>-</v>
          </cell>
          <cell r="R247" t="str">
            <v>-</v>
          </cell>
          <cell r="S247">
            <v>41.066830000000003</v>
          </cell>
          <cell r="T247">
            <v>41.325159999999997</v>
          </cell>
          <cell r="U247">
            <v>46.517029999999998</v>
          </cell>
          <cell r="V247">
            <v>46.757330000000003</v>
          </cell>
          <cell r="W247">
            <v>49.525320000000001</v>
          </cell>
          <cell r="X247">
            <v>48.645719999999997</v>
          </cell>
          <cell r="Y247">
            <v>47.441749999999999</v>
          </cell>
          <cell r="Z247">
            <v>46.932540000000003</v>
          </cell>
          <cell r="AA247">
            <v>49.794020000000003</v>
          </cell>
          <cell r="AB247">
            <v>46.914490000000001</v>
          </cell>
          <cell r="AC247">
            <v>47.454619999999998</v>
          </cell>
          <cell r="AD247">
            <v>0.54012999999999778</v>
          </cell>
        </row>
        <row r="248">
          <cell r="A248" t="str">
            <v>DataSpec</v>
          </cell>
          <cell r="B248" t="str">
            <v>Data</v>
          </cell>
          <cell r="C248" t="str">
            <v>Rating</v>
          </cell>
          <cell r="D248" t="str">
            <v>Rating</v>
          </cell>
          <cell r="E248" t="str">
            <v>Q134KUV_352</v>
          </cell>
          <cell r="F248" t="str">
            <v>NONE</v>
          </cell>
          <cell r="G248">
            <v>35.200000000000003</v>
          </cell>
          <cell r="H248" t="str">
            <v xml:space="preserve">      Gasversorgung</v>
          </cell>
          <cell r="I248" t="str">
            <v>SELF</v>
          </cell>
          <cell r="J248" t="str">
            <v>SELF</v>
          </cell>
          <cell r="K248" t="str">
            <v>OV</v>
          </cell>
          <cell r="L248" t="str">
            <v>NE</v>
          </cell>
          <cell r="M248">
            <v>5</v>
          </cell>
          <cell r="O248" t="str">
            <v>35,2</v>
          </cell>
          <cell r="P248" t="str">
            <v>Gasversorgung</v>
          </cell>
          <cell r="Q248" t="str">
            <v>-</v>
          </cell>
          <cell r="R248" t="str">
            <v>-</v>
          </cell>
          <cell r="S248">
            <v>51.673310000000001</v>
          </cell>
          <cell r="T248">
            <v>49.229669999999999</v>
          </cell>
          <cell r="U248">
            <v>54.392690000000002</v>
          </cell>
          <cell r="V248">
            <v>54.531970000000001</v>
          </cell>
          <cell r="W248">
            <v>52.316299999999998</v>
          </cell>
          <cell r="X248">
            <v>51.967770000000002</v>
          </cell>
          <cell r="Y248">
            <v>51.29871</v>
          </cell>
          <cell r="Z248">
            <v>49.713039999999999</v>
          </cell>
          <cell r="AA248">
            <v>47.50018</v>
          </cell>
          <cell r="AB248">
            <v>47.568069999999999</v>
          </cell>
          <cell r="AC248">
            <v>47.313090000000003</v>
          </cell>
          <cell r="AD248">
            <v>-0.25497999999999621</v>
          </cell>
        </row>
        <row r="249">
          <cell r="A249" t="str">
            <v>DataSpec</v>
          </cell>
          <cell r="B249" t="str">
            <v>Data</v>
          </cell>
          <cell r="C249" t="str">
            <v>Rating</v>
          </cell>
          <cell r="D249" t="str">
            <v>Rating</v>
          </cell>
          <cell r="E249" t="str">
            <v>Q134KUV_353</v>
          </cell>
          <cell r="F249" t="str">
            <v>NONE</v>
          </cell>
          <cell r="G249">
            <v>35.299999999999997</v>
          </cell>
          <cell r="H249" t="str">
            <v xml:space="preserve">      Wärme-, Kälteversorgung</v>
          </cell>
          <cell r="I249" t="str">
            <v>SELF</v>
          </cell>
          <cell r="J249" t="str">
            <v>SELF</v>
          </cell>
          <cell r="K249" t="str">
            <v>OV</v>
          </cell>
          <cell r="L249" t="str">
            <v>NE</v>
          </cell>
          <cell r="M249">
            <v>5</v>
          </cell>
          <cell r="O249" t="str">
            <v>35,3</v>
          </cell>
          <cell r="P249" t="str">
            <v>Wärme-, Kälteversorgung</v>
          </cell>
          <cell r="Q249" t="str">
            <v>-</v>
          </cell>
          <cell r="R249" t="str">
            <v>-</v>
          </cell>
          <cell r="S249">
            <v>52.736939999999997</v>
          </cell>
          <cell r="T249">
            <v>49.616599999999998</v>
          </cell>
          <cell r="U249">
            <v>53.20552</v>
          </cell>
          <cell r="V249">
            <v>53.746839999999999</v>
          </cell>
          <cell r="W249">
            <v>50.563389999999998</v>
          </cell>
          <cell r="X249">
            <v>48.187159999999999</v>
          </cell>
          <cell r="Y249">
            <v>44.170310000000001</v>
          </cell>
          <cell r="Z249">
            <v>38.929540000000003</v>
          </cell>
          <cell r="AA249">
            <v>30.929539999999999</v>
          </cell>
          <cell r="AB249">
            <v>25.575679999999998</v>
          </cell>
          <cell r="AC249">
            <v>26.927710000000001</v>
          </cell>
          <cell r="AD249">
            <v>1.3520300000000027</v>
          </cell>
        </row>
        <row r="250">
          <cell r="A250" t="str">
            <v>DataSpec</v>
          </cell>
          <cell r="B250" t="str">
            <v>Data</v>
          </cell>
          <cell r="C250" t="str">
            <v>Rating</v>
          </cell>
          <cell r="D250" t="str">
            <v>Rating</v>
          </cell>
          <cell r="E250" t="str">
            <v>Q134KUV_E</v>
          </cell>
          <cell r="F250" t="str">
            <v>NONE</v>
          </cell>
          <cell r="G250" t="str">
            <v>E</v>
          </cell>
          <cell r="H250" t="str">
            <v>Wasserversorgung, Entsorgung</v>
          </cell>
          <cell r="I250" t="str">
            <v>SELF</v>
          </cell>
          <cell r="J250" t="str">
            <v>SELF</v>
          </cell>
          <cell r="K250" t="str">
            <v>OV</v>
          </cell>
          <cell r="L250" t="str">
            <v>NE</v>
          </cell>
          <cell r="M250">
            <v>5</v>
          </cell>
          <cell r="O250" t="str">
            <v>E</v>
          </cell>
          <cell r="P250" t="str">
            <v>Wasserversorgung, Entsorgung</v>
          </cell>
          <cell r="Q250" t="str">
            <v>-</v>
          </cell>
          <cell r="R250" t="str">
            <v>-</v>
          </cell>
          <cell r="S250">
            <v>32.906329999999997</v>
          </cell>
          <cell r="T250">
            <v>32.04157</v>
          </cell>
          <cell r="U250">
            <v>32.239469999999997</v>
          </cell>
          <cell r="V250">
            <v>32.332639999999998</v>
          </cell>
          <cell r="W250">
            <v>34.52234</v>
          </cell>
          <cell r="X250">
            <v>34.646329999999999</v>
          </cell>
          <cell r="Y250">
            <v>35.554929999999999</v>
          </cell>
          <cell r="Z250">
            <v>35.197949999999999</v>
          </cell>
          <cell r="AA250">
            <v>40.412390000000002</v>
          </cell>
          <cell r="AB250">
            <v>39.770569999999999</v>
          </cell>
          <cell r="AC250">
            <v>40.695729999999998</v>
          </cell>
          <cell r="AD250">
            <v>0.92515999999999821</v>
          </cell>
        </row>
        <row r="251">
          <cell r="A251" t="str">
            <v>DataSpec</v>
          </cell>
          <cell r="B251" t="str">
            <v>Data</v>
          </cell>
          <cell r="C251" t="str">
            <v>Rating</v>
          </cell>
          <cell r="D251" t="str">
            <v>Rating</v>
          </cell>
          <cell r="E251" t="str">
            <v>Q134KUV_36</v>
          </cell>
          <cell r="F251" t="str">
            <v>NONE</v>
          </cell>
          <cell r="G251">
            <v>36</v>
          </cell>
          <cell r="H251" t="str">
            <v xml:space="preserve">     Wasserversorgung</v>
          </cell>
          <cell r="I251" t="str">
            <v>SELF</v>
          </cell>
          <cell r="J251" t="str">
            <v>SELF</v>
          </cell>
          <cell r="K251" t="str">
            <v>OV</v>
          </cell>
          <cell r="L251" t="str">
            <v>NE</v>
          </cell>
          <cell r="M251">
            <v>5</v>
          </cell>
          <cell r="O251">
            <v>36</v>
          </cell>
          <cell r="P251" t="str">
            <v>Wasserversorgung</v>
          </cell>
          <cell r="Q251" t="str">
            <v>-</v>
          </cell>
          <cell r="R251" t="str">
            <v>-</v>
          </cell>
          <cell r="S251">
            <v>32.948369999999997</v>
          </cell>
          <cell r="T251">
            <v>40.948369999999997</v>
          </cell>
          <cell r="U251">
            <v>42.719949999999997</v>
          </cell>
          <cell r="V251">
            <v>41.448540000000001</v>
          </cell>
          <cell r="W251">
            <v>41.073920000000001</v>
          </cell>
          <cell r="X251">
            <v>41.194119999999998</v>
          </cell>
          <cell r="Y251">
            <v>41.557729999999999</v>
          </cell>
          <cell r="Z251">
            <v>42.887149999999998</v>
          </cell>
          <cell r="AA251">
            <v>47.384320000000002</v>
          </cell>
          <cell r="AB251">
            <v>46.589889999999997</v>
          </cell>
          <cell r="AC251">
            <v>46.617530000000002</v>
          </cell>
          <cell r="AD251">
            <v>2.7640000000005216E-2</v>
          </cell>
        </row>
        <row r="252">
          <cell r="A252" t="str">
            <v>DataSpec</v>
          </cell>
          <cell r="B252" t="str">
            <v>Data</v>
          </cell>
          <cell r="C252" t="str">
            <v>Rating</v>
          </cell>
          <cell r="D252" t="str">
            <v>Rating</v>
          </cell>
          <cell r="E252" t="str">
            <v>Q134KUV_37</v>
          </cell>
          <cell r="F252" t="str">
            <v>NONE</v>
          </cell>
          <cell r="G252">
            <v>37</v>
          </cell>
          <cell r="H252" t="str">
            <v xml:space="preserve">     Abwasserentsorgung</v>
          </cell>
          <cell r="I252" t="str">
            <v>SELF</v>
          </cell>
          <cell r="J252" t="str">
            <v>SELF</v>
          </cell>
          <cell r="K252" t="str">
            <v>OV</v>
          </cell>
          <cell r="L252" t="str">
            <v>NE</v>
          </cell>
          <cell r="M252">
            <v>5</v>
          </cell>
          <cell r="O252">
            <v>37</v>
          </cell>
          <cell r="P252" t="str">
            <v>Abwasserentsorgung</v>
          </cell>
          <cell r="Q252" t="str">
            <v>-</v>
          </cell>
          <cell r="R252" t="str">
            <v>-</v>
          </cell>
          <cell r="S252">
            <v>35.712130000000002</v>
          </cell>
          <cell r="T252">
            <v>41.753709999999998</v>
          </cell>
          <cell r="U252">
            <v>43.013570000000001</v>
          </cell>
          <cell r="V252">
            <v>45.319189999999999</v>
          </cell>
          <cell r="W252">
            <v>42.727829999999997</v>
          </cell>
          <cell r="X252">
            <v>43.873719999999999</v>
          </cell>
          <cell r="Y252">
            <v>43.388030000000001</v>
          </cell>
          <cell r="Z252">
            <v>43.915199999999999</v>
          </cell>
          <cell r="AA252">
            <v>47.685229999999997</v>
          </cell>
          <cell r="AB252">
            <v>46.0501</v>
          </cell>
          <cell r="AC252">
            <v>50.023690000000002</v>
          </cell>
          <cell r="AD252">
            <v>3.9735900000000015</v>
          </cell>
        </row>
        <row r="253">
          <cell r="A253" t="str">
            <v>DataSpec</v>
          </cell>
          <cell r="B253" t="str">
            <v>Data</v>
          </cell>
          <cell r="C253" t="str">
            <v>Rating</v>
          </cell>
          <cell r="D253" t="str">
            <v>Rating</v>
          </cell>
          <cell r="E253" t="str">
            <v>Q134KUV_38</v>
          </cell>
          <cell r="F253" t="str">
            <v>NONE</v>
          </cell>
          <cell r="G253">
            <v>38</v>
          </cell>
          <cell r="H253" t="str">
            <v xml:space="preserve">     Entsorgung, Rückgewinnung</v>
          </cell>
          <cell r="I253" t="str">
            <v>SELF</v>
          </cell>
          <cell r="J253" t="str">
            <v>SELF</v>
          </cell>
          <cell r="K253" t="str">
            <v>OV</v>
          </cell>
          <cell r="L253" t="str">
            <v>NE</v>
          </cell>
          <cell r="M253">
            <v>5</v>
          </cell>
          <cell r="O253">
            <v>38</v>
          </cell>
          <cell r="P253" t="str">
            <v>Entsorgung, Rückgewinnung</v>
          </cell>
          <cell r="Q253" t="str">
            <v>-</v>
          </cell>
          <cell r="R253" t="str">
            <v>-</v>
          </cell>
          <cell r="S253">
            <v>32.308669999999999</v>
          </cell>
          <cell r="T253">
            <v>24.308669999999999</v>
          </cell>
          <cell r="U253">
            <v>23.30575</v>
          </cell>
          <cell r="V253">
            <v>23.314889999999998</v>
          </cell>
          <cell r="W253">
            <v>28.931640000000002</v>
          </cell>
          <cell r="X253">
            <v>28.906960000000002</v>
          </cell>
          <cell r="Y253">
            <v>30.324570000000001</v>
          </cell>
          <cell r="Z253">
            <v>28.126760000000001</v>
          </cell>
          <cell r="AA253">
            <v>34.130220000000001</v>
          </cell>
          <cell r="AB253">
            <v>33.80021</v>
          </cell>
          <cell r="AC253">
            <v>34.68591</v>
          </cell>
          <cell r="AD253">
            <v>0.88569999999999993</v>
          </cell>
        </row>
        <row r="254">
          <cell r="A254" t="str">
            <v>DataSpec</v>
          </cell>
          <cell r="B254" t="str">
            <v>Data</v>
          </cell>
          <cell r="C254" t="str">
            <v>Rating</v>
          </cell>
          <cell r="D254" t="str">
            <v>Rating</v>
          </cell>
          <cell r="E254" t="str">
            <v>Q134KUV_39</v>
          </cell>
          <cell r="F254" t="str">
            <v>NONE</v>
          </cell>
          <cell r="G254">
            <v>39</v>
          </cell>
          <cell r="H254" t="str">
            <v xml:space="preserve">     Beseitigung von Umweltverschmutzungen</v>
          </cell>
          <cell r="I254" t="str">
            <v>SELF</v>
          </cell>
          <cell r="J254" t="str">
            <v>SELF</v>
          </cell>
          <cell r="K254" t="str">
            <v>OV</v>
          </cell>
          <cell r="L254" t="str">
            <v>NE</v>
          </cell>
          <cell r="M254">
            <v>5</v>
          </cell>
          <cell r="O254">
            <v>39</v>
          </cell>
          <cell r="P254" t="str">
            <v>Beseitigung von Umweltverschmutzungen</v>
          </cell>
          <cell r="Q254" t="str">
            <v>-</v>
          </cell>
          <cell r="R254" t="str">
            <v>-</v>
          </cell>
          <cell r="S254">
            <v>33.944809999999997</v>
          </cell>
          <cell r="T254">
            <v>33.404800000000002</v>
          </cell>
          <cell r="U254">
            <v>33.207270000000001</v>
          </cell>
          <cell r="V254">
            <v>40.55368</v>
          </cell>
          <cell r="W254">
            <v>32.578780000000002</v>
          </cell>
          <cell r="X254">
            <v>32.49324</v>
          </cell>
          <cell r="Y254">
            <v>34.809370000000001</v>
          </cell>
          <cell r="Z254">
            <v>41.351959999999998</v>
          </cell>
          <cell r="AA254">
            <v>46.194830000000003</v>
          </cell>
          <cell r="AB254">
            <v>45.00517</v>
          </cell>
          <cell r="AC254">
            <v>47.39958</v>
          </cell>
          <cell r="AD254">
            <v>2.3944100000000006</v>
          </cell>
        </row>
        <row r="255">
          <cell r="A255" t="str">
            <v>DataSpec</v>
          </cell>
          <cell r="B255" t="str">
            <v>Data</v>
          </cell>
          <cell r="C255" t="str">
            <v>Rating</v>
          </cell>
          <cell r="D255" t="str">
            <v>Rating</v>
          </cell>
          <cell r="E255" t="str">
            <v>Q134KUV_F</v>
          </cell>
          <cell r="F255" t="str">
            <v>NONE</v>
          </cell>
          <cell r="G255" t="str">
            <v>F</v>
          </cell>
          <cell r="H255" t="str">
            <v>Baugewerbe</v>
          </cell>
          <cell r="I255" t="str">
            <v>SELF</v>
          </cell>
          <cell r="J255" t="str">
            <v>SELF</v>
          </cell>
          <cell r="K255" t="str">
            <v>OV</v>
          </cell>
          <cell r="L255" t="str">
            <v>NE</v>
          </cell>
          <cell r="M255">
            <v>5</v>
          </cell>
          <cell r="O255" t="str">
            <v>F</v>
          </cell>
          <cell r="P255" t="str">
            <v>Baugewerbe</v>
          </cell>
          <cell r="Q255" t="str">
            <v>-</v>
          </cell>
          <cell r="R255" t="str">
            <v>-</v>
          </cell>
          <cell r="S255">
            <v>40.729999999999997</v>
          </cell>
          <cell r="T255">
            <v>41.514919999999996</v>
          </cell>
          <cell r="U255">
            <v>34.116160000000001</v>
          </cell>
          <cell r="V255">
            <v>31.751950000000001</v>
          </cell>
          <cell r="W255">
            <v>38.799239999999998</v>
          </cell>
          <cell r="X255">
            <v>41.748179999999998</v>
          </cell>
          <cell r="Y255">
            <v>44.132080000000002</v>
          </cell>
          <cell r="Z255">
            <v>41.678980000000003</v>
          </cell>
          <cell r="AA255">
            <v>44.235439999999997</v>
          </cell>
          <cell r="AB255">
            <v>45.544809999999998</v>
          </cell>
          <cell r="AC255">
            <v>42.692810000000001</v>
          </cell>
          <cell r="AD255">
            <v>-2.8519999999999968</v>
          </cell>
        </row>
        <row r="256">
          <cell r="A256" t="str">
            <v>DataSpec</v>
          </cell>
          <cell r="B256" t="str">
            <v>Data</v>
          </cell>
          <cell r="C256" t="str">
            <v>Rating</v>
          </cell>
          <cell r="D256" t="str">
            <v>Rating</v>
          </cell>
          <cell r="E256" t="str">
            <v>Q134KUV_41</v>
          </cell>
          <cell r="F256" t="str">
            <v>NONE</v>
          </cell>
          <cell r="G256">
            <v>41</v>
          </cell>
          <cell r="H256" t="str">
            <v xml:space="preserve">    Hochbau</v>
          </cell>
          <cell r="I256" t="str">
            <v>SELF</v>
          </cell>
          <cell r="J256" t="str">
            <v>SELF</v>
          </cell>
          <cell r="K256" t="str">
            <v>OV</v>
          </cell>
          <cell r="L256" t="str">
            <v>NE</v>
          </cell>
          <cell r="M256">
            <v>5</v>
          </cell>
          <cell r="O256">
            <v>41</v>
          </cell>
          <cell r="P256" t="str">
            <v>Hochbau</v>
          </cell>
          <cell r="Q256" t="str">
            <v>-</v>
          </cell>
          <cell r="R256" t="str">
            <v>-</v>
          </cell>
          <cell r="S256">
            <v>43.734409999999997</v>
          </cell>
          <cell r="T256">
            <v>45.953339999999997</v>
          </cell>
          <cell r="U256">
            <v>38.848289999999999</v>
          </cell>
          <cell r="V256">
            <v>35.500300000000003</v>
          </cell>
          <cell r="W256">
            <v>36.967930000000003</v>
          </cell>
          <cell r="X256">
            <v>39.136859999999999</v>
          </cell>
          <cell r="Y256">
            <v>45.075719999999997</v>
          </cell>
          <cell r="Z256">
            <v>39.506439999999998</v>
          </cell>
          <cell r="AA256">
            <v>41.724319999999999</v>
          </cell>
          <cell r="AB256">
            <v>43.760449999999999</v>
          </cell>
          <cell r="AC256">
            <v>44.353020000000001</v>
          </cell>
          <cell r="AD256">
            <v>0.59257000000000204</v>
          </cell>
        </row>
        <row r="257">
          <cell r="A257" t="str">
            <v>DataSpec</v>
          </cell>
          <cell r="B257" t="str">
            <v>Data</v>
          </cell>
          <cell r="C257" t="str">
            <v>Rating</v>
          </cell>
          <cell r="D257" t="str">
            <v>Rating</v>
          </cell>
          <cell r="E257" t="str">
            <v>Q134KUV_411</v>
          </cell>
          <cell r="F257" t="str">
            <v>NONE</v>
          </cell>
          <cell r="G257">
            <v>41.1</v>
          </cell>
          <cell r="H257" t="str">
            <v xml:space="preserve">      Erschließung von Grundstücken; Bauträger</v>
          </cell>
          <cell r="I257" t="str">
            <v>SELF</v>
          </cell>
          <cell r="J257" t="str">
            <v>SELF</v>
          </cell>
          <cell r="K257" t="str">
            <v>OV</v>
          </cell>
          <cell r="L257" t="str">
            <v>NE</v>
          </cell>
          <cell r="M257">
            <v>5</v>
          </cell>
          <cell r="O257" t="str">
            <v>41,1</v>
          </cell>
          <cell r="P257" t="str">
            <v>Erschließung von Grundstücken; Bauträger</v>
          </cell>
          <cell r="Q257" t="str">
            <v>-</v>
          </cell>
          <cell r="R257" t="str">
            <v>-</v>
          </cell>
          <cell r="S257">
            <v>35.638809999999999</v>
          </cell>
          <cell r="T257">
            <v>41.182020000000001</v>
          </cell>
          <cell r="U257">
            <v>37.33605</v>
          </cell>
          <cell r="V257">
            <v>38.774590000000003</v>
          </cell>
          <cell r="W257">
            <v>37.710760000000001</v>
          </cell>
          <cell r="X257">
            <v>40.571489999999997</v>
          </cell>
          <cell r="Y257">
            <v>38.393830000000001</v>
          </cell>
          <cell r="Z257">
            <v>30.39115</v>
          </cell>
          <cell r="AA257">
            <v>38.391030000000001</v>
          </cell>
          <cell r="AB257">
            <v>46.391280000000002</v>
          </cell>
          <cell r="AC257">
            <v>50.684959999999997</v>
          </cell>
          <cell r="AD257">
            <v>4.2936799999999948</v>
          </cell>
        </row>
        <row r="258">
          <cell r="A258" t="str">
            <v>DataSpec</v>
          </cell>
          <cell r="B258" t="str">
            <v>Data</v>
          </cell>
          <cell r="C258" t="str">
            <v>Rating</v>
          </cell>
          <cell r="D258" t="str">
            <v>Rating</v>
          </cell>
          <cell r="E258" t="str">
            <v>Q134KUV_41103</v>
          </cell>
          <cell r="F258" t="str">
            <v>NONE</v>
          </cell>
          <cell r="G258" t="str">
            <v>41.10.3</v>
          </cell>
          <cell r="H258" t="str">
            <v xml:space="preserve">          Bauträger für Wohngebäude</v>
          </cell>
          <cell r="I258" t="str">
            <v>SELF</v>
          </cell>
          <cell r="J258" t="str">
            <v>SELF</v>
          </cell>
          <cell r="K258" t="str">
            <v>OV</v>
          </cell>
          <cell r="L258" t="str">
            <v>NE</v>
          </cell>
          <cell r="M258">
            <v>5</v>
          </cell>
          <cell r="O258" t="str">
            <v>41.10.3</v>
          </cell>
          <cell r="P258" t="str">
            <v>Bauträger für Wohngebäude</v>
          </cell>
          <cell r="Q258" t="str">
            <v>-</v>
          </cell>
          <cell r="R258" t="str">
            <v>-</v>
          </cell>
          <cell r="S258">
            <v>25.864049999999999</v>
          </cell>
          <cell r="T258">
            <v>38.857880000000002</v>
          </cell>
          <cell r="U258">
            <v>36.278530000000003</v>
          </cell>
          <cell r="V258">
            <v>36.762039999999999</v>
          </cell>
          <cell r="W258">
            <v>37.305010000000003</v>
          </cell>
          <cell r="X258">
            <v>38.842149999999997</v>
          </cell>
          <cell r="Y258">
            <v>37.782229999999998</v>
          </cell>
          <cell r="Z258">
            <v>29.782229999999998</v>
          </cell>
          <cell r="AA258">
            <v>37.782229999999998</v>
          </cell>
          <cell r="AB258">
            <v>45.782229999999998</v>
          </cell>
          <cell r="AC258">
            <v>50.241720000000001</v>
          </cell>
          <cell r="AD258">
            <v>4.4594900000000024</v>
          </cell>
        </row>
        <row r="259">
          <cell r="A259" t="str">
            <v>DataSpec</v>
          </cell>
          <cell r="B259" t="str">
            <v>Data</v>
          </cell>
          <cell r="C259" t="str">
            <v>Rating</v>
          </cell>
          <cell r="D259" t="str">
            <v>Rating</v>
          </cell>
          <cell r="E259" t="str">
            <v>Q134KUV_412</v>
          </cell>
          <cell r="F259" t="str">
            <v>NONE</v>
          </cell>
          <cell r="G259">
            <v>41.2</v>
          </cell>
          <cell r="H259" t="str">
            <v xml:space="preserve">      Bau von Gebäuden</v>
          </cell>
          <cell r="I259" t="str">
            <v>SELF</v>
          </cell>
          <cell r="J259" t="str">
            <v>SELF</v>
          </cell>
          <cell r="K259" t="str">
            <v>OV</v>
          </cell>
          <cell r="L259" t="str">
            <v>NE</v>
          </cell>
          <cell r="M259">
            <v>5</v>
          </cell>
          <cell r="O259" t="str">
            <v>41,2</v>
          </cell>
          <cell r="P259" t="str">
            <v>Bau von Gebäuden</v>
          </cell>
          <cell r="Q259" t="str">
            <v>-</v>
          </cell>
          <cell r="R259" t="str">
            <v>-</v>
          </cell>
          <cell r="S259">
            <v>45.440199999999997</v>
          </cell>
          <cell r="T259">
            <v>46.943510000000003</v>
          </cell>
          <cell r="U259">
            <v>39.168259999999997</v>
          </cell>
          <cell r="V259">
            <v>34.807490000000001</v>
          </cell>
          <cell r="W259">
            <v>36.807560000000002</v>
          </cell>
          <cell r="X259">
            <v>38.807560000000002</v>
          </cell>
          <cell r="Y259">
            <v>46.524810000000002</v>
          </cell>
          <cell r="Z259">
            <v>41.537869999999998</v>
          </cell>
          <cell r="AA259">
            <v>42.33126</v>
          </cell>
          <cell r="AB259">
            <v>43.16337</v>
          </cell>
          <cell r="AC259">
            <v>42.876440000000002</v>
          </cell>
          <cell r="AD259">
            <v>-0.28692999999999813</v>
          </cell>
        </row>
        <row r="260">
          <cell r="A260" t="str">
            <v>DataSpec</v>
          </cell>
          <cell r="B260" t="str">
            <v>Data</v>
          </cell>
          <cell r="C260" t="str">
            <v>Rating</v>
          </cell>
          <cell r="D260" t="str">
            <v>Rating</v>
          </cell>
          <cell r="E260" t="str">
            <v>Q134KUV_41201</v>
          </cell>
          <cell r="F260" t="str">
            <v>NONE</v>
          </cell>
          <cell r="G260" t="str">
            <v>41.20.1</v>
          </cell>
          <cell r="H260" t="str">
            <v xml:space="preserve">          Bau von Gebäuden (ohne Fertigteilbau)</v>
          </cell>
          <cell r="I260" t="str">
            <v>SELF</v>
          </cell>
          <cell r="J260" t="str">
            <v>SELF</v>
          </cell>
          <cell r="K260" t="str">
            <v>OV</v>
          </cell>
          <cell r="L260" t="str">
            <v>NE</v>
          </cell>
          <cell r="M260">
            <v>5</v>
          </cell>
          <cell r="O260" t="str">
            <v>41.20.1</v>
          </cell>
          <cell r="P260" t="str">
            <v>Bau von Gebäuden (ohne Fertigteilbau)</v>
          </cell>
          <cell r="Q260" t="str">
            <v>-</v>
          </cell>
          <cell r="R260" t="str">
            <v>-</v>
          </cell>
          <cell r="S260">
            <v>45.530880000000003</v>
          </cell>
          <cell r="T260">
            <v>47.28378</v>
          </cell>
          <cell r="U260">
            <v>39.28378</v>
          </cell>
          <cell r="V260">
            <v>35.045729999999999</v>
          </cell>
          <cell r="W260">
            <v>37.045729999999999</v>
          </cell>
          <cell r="X260">
            <v>39.045729999999999</v>
          </cell>
          <cell r="Y260">
            <v>47.045729999999999</v>
          </cell>
          <cell r="Z260">
            <v>41.900919999999999</v>
          </cell>
          <cell r="AA260">
            <v>42.410519999999998</v>
          </cell>
          <cell r="AB260">
            <v>43.620829999999998</v>
          </cell>
          <cell r="AC260">
            <v>43.460169999999998</v>
          </cell>
          <cell r="AD260">
            <v>-0.16066000000000003</v>
          </cell>
        </row>
        <row r="261">
          <cell r="A261" t="str">
            <v>DataSpec</v>
          </cell>
          <cell r="B261" t="str">
            <v>Data</v>
          </cell>
          <cell r="C261" t="str">
            <v>Rating</v>
          </cell>
          <cell r="D261" t="str">
            <v>Rating</v>
          </cell>
          <cell r="E261" t="str">
            <v>Q134KUV_41202</v>
          </cell>
          <cell r="F261" t="str">
            <v>NONE</v>
          </cell>
          <cell r="G261" t="str">
            <v>41.20.2</v>
          </cell>
          <cell r="H261" t="str">
            <v xml:space="preserve">          Errichtung von Fertigteilbauten</v>
          </cell>
          <cell r="I261" t="str">
            <v>SELF</v>
          </cell>
          <cell r="J261" t="str">
            <v>SELF</v>
          </cell>
          <cell r="K261" t="str">
            <v>OV</v>
          </cell>
          <cell r="L261" t="str">
            <v>NE</v>
          </cell>
          <cell r="M261">
            <v>5</v>
          </cell>
          <cell r="O261" t="str">
            <v>41.20.2</v>
          </cell>
          <cell r="P261" t="str">
            <v>Errichtung von Fertigteilbauten</v>
          </cell>
          <cell r="Q261" t="str">
            <v>-</v>
          </cell>
          <cell r="R261" t="str">
            <v>-</v>
          </cell>
          <cell r="S261">
            <v>43.143909999999998</v>
          </cell>
          <cell r="T261">
            <v>45.374229999999997</v>
          </cell>
          <cell r="U261">
            <v>37.374229999999997</v>
          </cell>
          <cell r="V261">
            <v>31.0961</v>
          </cell>
          <cell r="W261">
            <v>33.0961</v>
          </cell>
          <cell r="X261">
            <v>35.0961</v>
          </cell>
          <cell r="Y261">
            <v>38.379480000000001</v>
          </cell>
          <cell r="Z261">
            <v>37.011380000000003</v>
          </cell>
          <cell r="AA261">
            <v>41.362259999999999</v>
          </cell>
          <cell r="AB261">
            <v>37.586410000000001</v>
          </cell>
          <cell r="AC261">
            <v>36.27946</v>
          </cell>
          <cell r="AD261">
            <v>-1.3069500000000005</v>
          </cell>
        </row>
        <row r="262">
          <cell r="A262" t="str">
            <v>DataSpec</v>
          </cell>
          <cell r="B262" t="str">
            <v>Data</v>
          </cell>
          <cell r="C262" t="str">
            <v>Rating</v>
          </cell>
          <cell r="D262" t="str">
            <v>Rating</v>
          </cell>
          <cell r="E262" t="str">
            <v>Q134KUV_42</v>
          </cell>
          <cell r="F262" t="str">
            <v>NONE</v>
          </cell>
          <cell r="G262">
            <v>42</v>
          </cell>
          <cell r="H262" t="str">
            <v xml:space="preserve">    Tiefbau</v>
          </cell>
          <cell r="I262" t="str">
            <v>SELF</v>
          </cell>
          <cell r="J262" t="str">
            <v>SELF</v>
          </cell>
          <cell r="K262" t="str">
            <v>OV</v>
          </cell>
          <cell r="L262" t="str">
            <v>NE</v>
          </cell>
          <cell r="M262">
            <v>5</v>
          </cell>
          <cell r="O262">
            <v>42</v>
          </cell>
          <cell r="P262" t="str">
            <v>Tiefbau</v>
          </cell>
          <cell r="Q262" t="str">
            <v>-</v>
          </cell>
          <cell r="R262" t="str">
            <v>-</v>
          </cell>
          <cell r="S262">
            <v>32.817219999999999</v>
          </cell>
          <cell r="T262">
            <v>38.181919999999998</v>
          </cell>
          <cell r="U262">
            <v>37.66384</v>
          </cell>
          <cell r="V262">
            <v>37.109070000000003</v>
          </cell>
          <cell r="W262">
            <v>42.629649999999998</v>
          </cell>
          <cell r="X262">
            <v>43.736510000000003</v>
          </cell>
          <cell r="Y262">
            <v>39.190890000000003</v>
          </cell>
          <cell r="Z262">
            <v>39.429699999999997</v>
          </cell>
          <cell r="AA262">
            <v>45.63747</v>
          </cell>
          <cell r="AB262">
            <v>39.182879999999997</v>
          </cell>
          <cell r="AC262">
            <v>39.749670000000002</v>
          </cell>
          <cell r="AD262">
            <v>0.56679000000000457</v>
          </cell>
        </row>
        <row r="263">
          <cell r="A263" t="str">
            <v>DataSpec</v>
          </cell>
          <cell r="B263" t="str">
            <v>Data</v>
          </cell>
          <cell r="C263" t="str">
            <v>Rating</v>
          </cell>
          <cell r="D263" t="str">
            <v>Rating</v>
          </cell>
          <cell r="E263" t="str">
            <v>Q134KUV_421</v>
          </cell>
          <cell r="F263" t="str">
            <v>NONE</v>
          </cell>
          <cell r="G263">
            <v>42.1</v>
          </cell>
          <cell r="H263" t="str">
            <v xml:space="preserve">      Straßen- und Bahnverkehrsstreckenbau</v>
          </cell>
          <cell r="I263" t="str">
            <v>SELF</v>
          </cell>
          <cell r="J263" t="str">
            <v>SELF</v>
          </cell>
          <cell r="K263" t="str">
            <v>OV</v>
          </cell>
          <cell r="L263" t="str">
            <v>NE</v>
          </cell>
          <cell r="M263">
            <v>5</v>
          </cell>
          <cell r="O263" t="str">
            <v>42,1</v>
          </cell>
          <cell r="P263" t="str">
            <v>Straßen- und Bahnverkehrsstreckenbau</v>
          </cell>
          <cell r="Q263" t="str">
            <v>-</v>
          </cell>
          <cell r="R263" t="str">
            <v>-</v>
          </cell>
          <cell r="S263">
            <v>34.002479999999998</v>
          </cell>
          <cell r="T263">
            <v>39.440170000000002</v>
          </cell>
          <cell r="U263">
            <v>36.748309999999996</v>
          </cell>
          <cell r="V263">
            <v>34.092120000000001</v>
          </cell>
          <cell r="W263">
            <v>41.307839999999999</v>
          </cell>
          <cell r="X263">
            <v>45.058990000000001</v>
          </cell>
          <cell r="Y263">
            <v>37.730710000000002</v>
          </cell>
          <cell r="Z263">
            <v>36.320619999999998</v>
          </cell>
          <cell r="AA263">
            <v>43.515740000000001</v>
          </cell>
          <cell r="AB263">
            <v>37.520220000000002</v>
          </cell>
          <cell r="AC263">
            <v>35.976329999999997</v>
          </cell>
          <cell r="AD263">
            <v>-1.5438900000000046</v>
          </cell>
        </row>
        <row r="264">
          <cell r="A264" t="str">
            <v>DataSpec</v>
          </cell>
          <cell r="B264" t="str">
            <v>Data</v>
          </cell>
          <cell r="C264" t="str">
            <v>Rating</v>
          </cell>
          <cell r="D264" t="str">
            <v>Rating</v>
          </cell>
          <cell r="E264" t="str">
            <v>Q134KUV_4211</v>
          </cell>
          <cell r="F264" t="str">
            <v>NONE</v>
          </cell>
          <cell r="G264">
            <v>42.11</v>
          </cell>
          <cell r="H264" t="str">
            <v xml:space="preserve">        Straßenbau</v>
          </cell>
          <cell r="I264" t="str">
            <v>SELF</v>
          </cell>
          <cell r="J264" t="str">
            <v>SELF</v>
          </cell>
          <cell r="K264" t="str">
            <v>OV</v>
          </cell>
          <cell r="L264" t="str">
            <v>NE</v>
          </cell>
          <cell r="M264">
            <v>5</v>
          </cell>
          <cell r="O264" t="str">
            <v>42,11</v>
          </cell>
          <cell r="P264" t="str">
            <v>Straßenbau</v>
          </cell>
          <cell r="Q264" t="str">
            <v>-</v>
          </cell>
          <cell r="R264" t="str">
            <v>-</v>
          </cell>
          <cell r="S264">
            <v>34.487920000000003</v>
          </cell>
          <cell r="T264">
            <v>39.989960000000004</v>
          </cell>
          <cell r="U264">
            <v>36.989960000000004</v>
          </cell>
          <cell r="V264">
            <v>33.989960000000004</v>
          </cell>
          <cell r="W264">
            <v>41.989960000000004</v>
          </cell>
          <cell r="X264">
            <v>46.849299999999999</v>
          </cell>
          <cell r="Y264">
            <v>38.849299999999999</v>
          </cell>
          <cell r="Z264">
            <v>36.701790000000003</v>
          </cell>
          <cell r="AA264">
            <v>44.701790000000003</v>
          </cell>
          <cell r="AB264">
            <v>36.701790000000003</v>
          </cell>
          <cell r="AC264">
            <v>34.094479999999997</v>
          </cell>
          <cell r="AD264">
            <v>-2.6073100000000053</v>
          </cell>
        </row>
        <row r="265">
          <cell r="A265" t="str">
            <v>DataSpec</v>
          </cell>
          <cell r="B265" t="str">
            <v>Data</v>
          </cell>
          <cell r="C265" t="str">
            <v>Rating</v>
          </cell>
          <cell r="D265" t="str">
            <v>Rating</v>
          </cell>
          <cell r="E265" t="str">
            <v>Q134KUV_4212</v>
          </cell>
          <cell r="F265" t="str">
            <v>NONE</v>
          </cell>
          <cell r="G265">
            <v>42.12</v>
          </cell>
          <cell r="H265" t="str">
            <v xml:space="preserve">        Bau von Bahnverkehrsstrecken</v>
          </cell>
          <cell r="I265" t="str">
            <v>SELF</v>
          </cell>
          <cell r="J265" t="str">
            <v>SELF</v>
          </cell>
          <cell r="K265" t="str">
            <v>OV</v>
          </cell>
          <cell r="L265" t="str">
            <v>NE</v>
          </cell>
          <cell r="M265">
            <v>5</v>
          </cell>
          <cell r="O265" t="str">
            <v>42,12</v>
          </cell>
          <cell r="P265" t="str">
            <v>Bau von Bahnverkehrsstrecken</v>
          </cell>
          <cell r="Q265" t="str">
            <v>-</v>
          </cell>
          <cell r="R265" t="str">
            <v>-</v>
          </cell>
          <cell r="S265">
            <v>29.613409999999998</v>
          </cell>
          <cell r="T265">
            <v>34.388339999999999</v>
          </cell>
          <cell r="U265">
            <v>34.102870000000003</v>
          </cell>
          <cell r="V265">
            <v>33.443750000000001</v>
          </cell>
          <cell r="W265">
            <v>33.607469999999999</v>
          </cell>
          <cell r="X265">
            <v>29.469259999999998</v>
          </cell>
          <cell r="Y265">
            <v>25.117039999999999</v>
          </cell>
          <cell r="Z265">
            <v>33.117040000000003</v>
          </cell>
          <cell r="AA265">
            <v>41.117040000000003</v>
          </cell>
          <cell r="AB265">
            <v>49.117040000000003</v>
          </cell>
          <cell r="AC265">
            <v>57.117040000000003</v>
          </cell>
          <cell r="AD265">
            <v>8</v>
          </cell>
        </row>
        <row r="266">
          <cell r="A266" t="str">
            <v>DataSpec</v>
          </cell>
          <cell r="B266" t="str">
            <v>Data</v>
          </cell>
          <cell r="C266" t="str">
            <v>Rating</v>
          </cell>
          <cell r="D266" t="str">
            <v>Rating</v>
          </cell>
          <cell r="E266" t="str">
            <v>Q134KUV_4213</v>
          </cell>
          <cell r="F266" t="str">
            <v>NONE</v>
          </cell>
          <cell r="G266">
            <v>42.13</v>
          </cell>
          <cell r="H266" t="str">
            <v xml:space="preserve">        Brücken- und Tunnelbau</v>
          </cell>
          <cell r="I266" t="str">
            <v>SELF</v>
          </cell>
          <cell r="J266" t="str">
            <v>SELF</v>
          </cell>
          <cell r="K266" t="str">
            <v>OV</v>
          </cell>
          <cell r="L266" t="str">
            <v>NE</v>
          </cell>
          <cell r="M266">
            <v>5</v>
          </cell>
          <cell r="O266" t="str">
            <v>42,13</v>
          </cell>
          <cell r="P266" t="str">
            <v>Brücken- und Tunnelbau</v>
          </cell>
          <cell r="Q266" t="str">
            <v>-</v>
          </cell>
          <cell r="R266" t="str">
            <v>-</v>
          </cell>
          <cell r="S266">
            <v>37.076410000000003</v>
          </cell>
          <cell r="T266">
            <v>42.400559999999999</v>
          </cell>
          <cell r="U266">
            <v>37.951880000000003</v>
          </cell>
          <cell r="V266">
            <v>37.17266</v>
          </cell>
          <cell r="W266">
            <v>45.17266</v>
          </cell>
          <cell r="X266">
            <v>45.911799999999999</v>
          </cell>
          <cell r="Y266">
            <v>44.04121</v>
          </cell>
          <cell r="Z266">
            <v>36.04121</v>
          </cell>
          <cell r="AA266">
            <v>28.04121</v>
          </cell>
          <cell r="AB266">
            <v>28.700849999999999</v>
          </cell>
          <cell r="AC266">
            <v>29.816320000000001</v>
          </cell>
          <cell r="AD266">
            <v>1.115470000000002</v>
          </cell>
        </row>
        <row r="267">
          <cell r="A267" t="str">
            <v>DataSpec</v>
          </cell>
          <cell r="B267" t="str">
            <v>Data</v>
          </cell>
          <cell r="C267" t="str">
            <v>Rating</v>
          </cell>
          <cell r="D267" t="str">
            <v>Rating</v>
          </cell>
          <cell r="E267" t="str">
            <v>Q134KUV_422</v>
          </cell>
          <cell r="F267" t="str">
            <v>NONE</v>
          </cell>
          <cell r="G267">
            <v>42.2</v>
          </cell>
          <cell r="H267" t="str">
            <v xml:space="preserve">      Leitungstiefbau,  Kläranlagenbau</v>
          </cell>
          <cell r="I267" t="str">
            <v>SELF</v>
          </cell>
          <cell r="J267" t="str">
            <v>SELF</v>
          </cell>
          <cell r="K267" t="str">
            <v>OV</v>
          </cell>
          <cell r="L267" t="str">
            <v>NE</v>
          </cell>
          <cell r="M267">
            <v>5</v>
          </cell>
          <cell r="O267" t="str">
            <v>42,2</v>
          </cell>
          <cell r="P267" t="str">
            <v>Leitungstiefbau,  Kläranlagenbau</v>
          </cell>
          <cell r="Q267" t="str">
            <v>-</v>
          </cell>
          <cell r="R267" t="str">
            <v>-</v>
          </cell>
          <cell r="S267">
            <v>26.67577</v>
          </cell>
          <cell r="T267">
            <v>30.711400000000001</v>
          </cell>
          <cell r="U267">
            <v>33.708480000000002</v>
          </cell>
          <cell r="V267">
            <v>35.631700000000002</v>
          </cell>
          <cell r="W267">
            <v>43.631700000000002</v>
          </cell>
          <cell r="X267">
            <v>45.290320000000001</v>
          </cell>
          <cell r="Y267">
            <v>44.77901</v>
          </cell>
          <cell r="Z267">
            <v>44.794080000000001</v>
          </cell>
          <cell r="AA267">
            <v>50.764090000000003</v>
          </cell>
          <cell r="AB267">
            <v>44.488860000000003</v>
          </cell>
          <cell r="AC267">
            <v>45.656599999999997</v>
          </cell>
          <cell r="AD267">
            <v>1.1677399999999949</v>
          </cell>
        </row>
        <row r="268">
          <cell r="A268" t="str">
            <v>DataSpec</v>
          </cell>
          <cell r="B268" t="str">
            <v>Data</v>
          </cell>
          <cell r="C268" t="str">
            <v>Rating</v>
          </cell>
          <cell r="D268" t="str">
            <v>Rating</v>
          </cell>
          <cell r="E268" t="str">
            <v>Q134KUV_4221</v>
          </cell>
          <cell r="F268" t="str">
            <v>NONE</v>
          </cell>
          <cell r="G268">
            <v>42.21</v>
          </cell>
          <cell r="H268" t="str">
            <v xml:space="preserve">        Rohrleitungstief-, Brunnen-, Kläranlagenbau</v>
          </cell>
          <cell r="I268" t="str">
            <v>SELF</v>
          </cell>
          <cell r="J268" t="str">
            <v>SELF</v>
          </cell>
          <cell r="K268" t="str">
            <v>OV</v>
          </cell>
          <cell r="L268" t="str">
            <v>NE</v>
          </cell>
          <cell r="M268">
            <v>5</v>
          </cell>
          <cell r="O268" t="str">
            <v>42,21</v>
          </cell>
          <cell r="P268" t="str">
            <v>Rohrleitungstief-, Brunnen-, Kläranlagenbau</v>
          </cell>
          <cell r="Q268" t="str">
            <v>-</v>
          </cell>
          <cell r="R268" t="str">
            <v>-</v>
          </cell>
          <cell r="S268">
            <v>23.51078</v>
          </cell>
          <cell r="T268">
            <v>26.600650000000002</v>
          </cell>
          <cell r="U268">
            <v>32.413870000000003</v>
          </cell>
          <cell r="V268">
            <v>33.292119999999997</v>
          </cell>
          <cell r="W268">
            <v>41.292119999999997</v>
          </cell>
          <cell r="X268">
            <v>44.461440000000003</v>
          </cell>
          <cell r="Y268">
            <v>45.035290000000003</v>
          </cell>
          <cell r="Z268">
            <v>47.676079999999999</v>
          </cell>
          <cell r="AA268">
            <v>55.676079999999999</v>
          </cell>
          <cell r="AB268">
            <v>48.763759999999998</v>
          </cell>
          <cell r="AC268">
            <v>50.470970000000001</v>
          </cell>
          <cell r="AD268">
            <v>1.7072100000000034</v>
          </cell>
        </row>
        <row r="269">
          <cell r="A269" t="str">
            <v>DataSpec</v>
          </cell>
          <cell r="B269" t="str">
            <v>Data</v>
          </cell>
          <cell r="C269" t="str">
            <v>Rating</v>
          </cell>
          <cell r="D269" t="str">
            <v>Rating</v>
          </cell>
          <cell r="E269" t="str">
            <v>Q134KUV_4222</v>
          </cell>
          <cell r="F269" t="str">
            <v>NONE</v>
          </cell>
          <cell r="G269">
            <v>42.22</v>
          </cell>
          <cell r="H269" t="str">
            <v xml:space="preserve">        Kabelnetzleitungstiefbau</v>
          </cell>
          <cell r="I269" t="str">
            <v>SELF</v>
          </cell>
          <cell r="J269" t="str">
            <v>SELF</v>
          </cell>
          <cell r="K269" t="str">
            <v>OV</v>
          </cell>
          <cell r="L269" t="str">
            <v>NE</v>
          </cell>
          <cell r="M269">
            <v>5</v>
          </cell>
          <cell r="O269" t="str">
            <v>42,22</v>
          </cell>
          <cell r="P269" t="str">
            <v>Kabelnetzleitungstiefbau</v>
          </cell>
          <cell r="Q269" t="str">
            <v>-</v>
          </cell>
          <cell r="R269" t="str">
            <v>-</v>
          </cell>
          <cell r="S269">
            <v>38.212879999999998</v>
          </cell>
          <cell r="T269">
            <v>46.212879999999998</v>
          </cell>
          <cell r="U269">
            <v>38.212879999999998</v>
          </cell>
          <cell r="V269">
            <v>42.879730000000002</v>
          </cell>
          <cell r="W269">
            <v>41.339129999999997</v>
          </cell>
          <cell r="X269">
            <v>46.386600000000001</v>
          </cell>
          <cell r="Y269">
            <v>39.9529</v>
          </cell>
          <cell r="Z269">
            <v>31.9529</v>
          </cell>
          <cell r="AA269">
            <v>28.508500000000002</v>
          </cell>
          <cell r="AB269">
            <v>23.689209999999999</v>
          </cell>
          <cell r="AC269">
            <v>19.853909999999999</v>
          </cell>
          <cell r="AD269">
            <v>-3.8353000000000002</v>
          </cell>
        </row>
        <row r="270">
          <cell r="A270" t="str">
            <v>DataSpec</v>
          </cell>
          <cell r="B270" t="str">
            <v>Data</v>
          </cell>
          <cell r="C270" t="str">
            <v>Rating</v>
          </cell>
          <cell r="D270" t="str">
            <v>Rating</v>
          </cell>
          <cell r="E270" t="str">
            <v>Q134KUV_429</v>
          </cell>
          <cell r="F270" t="str">
            <v>NONE</v>
          </cell>
          <cell r="G270">
            <v>42.9</v>
          </cell>
          <cell r="H270" t="str">
            <v xml:space="preserve">      Sonstiger Tiefbau</v>
          </cell>
          <cell r="I270" t="str">
            <v>SELF</v>
          </cell>
          <cell r="J270" t="str">
            <v>SELF</v>
          </cell>
          <cell r="K270" t="str">
            <v>OV</v>
          </cell>
          <cell r="L270" t="str">
            <v>NE</v>
          </cell>
          <cell r="M270">
            <v>5</v>
          </cell>
          <cell r="O270" t="str">
            <v>42,9</v>
          </cell>
          <cell r="P270" t="str">
            <v>Sonstiger Tiefbau</v>
          </cell>
          <cell r="Q270" t="str">
            <v>-</v>
          </cell>
          <cell r="R270" t="str">
            <v>-</v>
          </cell>
          <cell r="S270">
            <v>35.65793</v>
          </cell>
          <cell r="T270">
            <v>42.87715</v>
          </cell>
          <cell r="U270">
            <v>45.302100000000003</v>
          </cell>
          <cell r="V270">
            <v>48.521509999999999</v>
          </cell>
          <cell r="W270">
            <v>45.681330000000003</v>
          </cell>
          <cell r="X270">
            <v>37.686</v>
          </cell>
          <cell r="Y270">
            <v>37.278649999999999</v>
          </cell>
          <cell r="Z270">
            <v>42.316020000000002</v>
          </cell>
          <cell r="AA270">
            <v>45.960850000000001</v>
          </cell>
          <cell r="AB270">
            <v>37.960169999999998</v>
          </cell>
          <cell r="AC270">
            <v>43.927509999999998</v>
          </cell>
          <cell r="AD270">
            <v>5.9673400000000001</v>
          </cell>
        </row>
        <row r="271">
          <cell r="A271" t="str">
            <v>DataSpec</v>
          </cell>
          <cell r="B271" t="str">
            <v>Data</v>
          </cell>
          <cell r="C271" t="str">
            <v>Rating</v>
          </cell>
          <cell r="D271" t="str">
            <v>Rating</v>
          </cell>
          <cell r="E271" t="str">
            <v>Q134KUV_4291</v>
          </cell>
          <cell r="F271" t="str">
            <v>NONE</v>
          </cell>
          <cell r="G271">
            <v>42.91</v>
          </cell>
          <cell r="H271" t="str">
            <v xml:space="preserve">        Wasserbau</v>
          </cell>
          <cell r="I271" t="str">
            <v>SELF</v>
          </cell>
          <cell r="J271" t="str">
            <v>SELF</v>
          </cell>
          <cell r="K271" t="str">
            <v>OV</v>
          </cell>
          <cell r="L271" t="str">
            <v>NE</v>
          </cell>
          <cell r="M271">
            <v>5</v>
          </cell>
          <cell r="O271" t="str">
            <v>42,91</v>
          </cell>
          <cell r="P271" t="str">
            <v>Wasserbau</v>
          </cell>
          <cell r="Q271" t="str">
            <v>-</v>
          </cell>
          <cell r="R271" t="str">
            <v>-</v>
          </cell>
          <cell r="S271">
            <v>31.760480000000001</v>
          </cell>
          <cell r="T271">
            <v>33.255310000000001</v>
          </cell>
          <cell r="U271">
            <v>41.255310000000001</v>
          </cell>
          <cell r="V271">
            <v>49.255310000000001</v>
          </cell>
          <cell r="W271">
            <v>54.088200000000001</v>
          </cell>
          <cell r="X271">
            <v>46.088200000000001</v>
          </cell>
          <cell r="Y271">
            <v>47.879269999999998</v>
          </cell>
          <cell r="Z271">
            <v>42.913820000000001</v>
          </cell>
          <cell r="AA271">
            <v>50.913820000000001</v>
          </cell>
          <cell r="AB271">
            <v>42.913820000000001</v>
          </cell>
          <cell r="AC271">
            <v>50.282130000000002</v>
          </cell>
          <cell r="AD271">
            <v>7.368310000000001</v>
          </cell>
        </row>
        <row r="272">
          <cell r="A272" t="str">
            <v>DataSpec</v>
          </cell>
          <cell r="B272" t="str">
            <v>Data</v>
          </cell>
          <cell r="C272" t="str">
            <v>Rating</v>
          </cell>
          <cell r="D272" t="str">
            <v>Rating</v>
          </cell>
          <cell r="E272" t="str">
            <v>Q134KUV_4299</v>
          </cell>
          <cell r="F272" t="str">
            <v>NONE</v>
          </cell>
          <cell r="G272">
            <v>42.99</v>
          </cell>
          <cell r="H272" t="str">
            <v xml:space="preserve">        Raffinerien, Chemiefabriken, Sportanlagen</v>
          </cell>
          <cell r="I272" t="str">
            <v>SELF</v>
          </cell>
          <cell r="J272" t="str">
            <v>SELF</v>
          </cell>
          <cell r="K272" t="str">
            <v>OV</v>
          </cell>
          <cell r="L272" t="str">
            <v>NE</v>
          </cell>
          <cell r="M272">
            <v>5</v>
          </cell>
          <cell r="O272" t="str">
            <v>42,99</v>
          </cell>
          <cell r="P272" t="str">
            <v>Raffinerien, Chemiefabriken, Sportanlagen</v>
          </cell>
          <cell r="Q272" t="str">
            <v>-</v>
          </cell>
          <cell r="R272" t="str">
            <v>-</v>
          </cell>
          <cell r="S272">
            <v>37.594110000000001</v>
          </cell>
          <cell r="T272">
            <v>45.129730000000002</v>
          </cell>
          <cell r="U272">
            <v>46.510240000000003</v>
          </cell>
          <cell r="V272">
            <v>48.302439999999997</v>
          </cell>
          <cell r="W272">
            <v>43.152430000000003</v>
          </cell>
          <cell r="X272">
            <v>35.152430000000003</v>
          </cell>
          <cell r="Y272">
            <v>34.166780000000003</v>
          </cell>
          <cell r="Z272">
            <v>42.166780000000003</v>
          </cell>
          <cell r="AA272">
            <v>44.74774</v>
          </cell>
          <cell r="AB272">
            <v>36.74774</v>
          </cell>
          <cell r="AC272">
            <v>42.379429999999999</v>
          </cell>
          <cell r="AD272">
            <v>5.631689999999999</v>
          </cell>
        </row>
        <row r="273">
          <cell r="A273" t="str">
            <v>DataSpec</v>
          </cell>
          <cell r="B273" t="str">
            <v>Data</v>
          </cell>
          <cell r="C273" t="str">
            <v>Rating</v>
          </cell>
          <cell r="D273" t="str">
            <v>Rating</v>
          </cell>
          <cell r="E273" t="str">
            <v>Q134KUV_43</v>
          </cell>
          <cell r="F273" t="str">
            <v>NONE</v>
          </cell>
          <cell r="G273">
            <v>43</v>
          </cell>
          <cell r="H273" t="str">
            <v xml:space="preserve">    Vorber. Baustellenarbeiten, Bauinstallation</v>
          </cell>
          <cell r="I273" t="str">
            <v>SELF</v>
          </cell>
          <cell r="J273" t="str">
            <v>SELF</v>
          </cell>
          <cell r="K273" t="str">
            <v>OV</v>
          </cell>
          <cell r="L273" t="str">
            <v>NE</v>
          </cell>
          <cell r="M273">
            <v>5</v>
          </cell>
          <cell r="O273">
            <v>43</v>
          </cell>
          <cell r="P273" t="str">
            <v>Vorber. Baustellenarbeiten, Bauinstallation</v>
          </cell>
          <cell r="Q273" t="str">
            <v>-</v>
          </cell>
          <cell r="R273" t="str">
            <v>-</v>
          </cell>
          <cell r="S273">
            <v>40.651249999999997</v>
          </cell>
          <cell r="T273">
            <v>41.184330000000003</v>
          </cell>
          <cell r="U273">
            <v>33.584829999999997</v>
          </cell>
          <cell r="V273">
            <v>31.262910000000002</v>
          </cell>
          <cell r="W273">
            <v>38.86412</v>
          </cell>
          <cell r="X273">
            <v>41.929079999999999</v>
          </cell>
          <cell r="Y273">
            <v>44.178179999999998</v>
          </cell>
          <cell r="Z273">
            <v>41.936309999999999</v>
          </cell>
          <cell r="AA273">
            <v>44.421959999999999</v>
          </cell>
          <cell r="AB273">
            <v>45.878810000000001</v>
          </cell>
          <cell r="AC273">
            <v>42.62621</v>
          </cell>
          <cell r="AD273">
            <v>-3.252600000000001</v>
          </cell>
        </row>
        <row r="274">
          <cell r="A274" t="str">
            <v>DataSpec</v>
          </cell>
          <cell r="B274" t="str">
            <v>Data</v>
          </cell>
          <cell r="C274" t="str">
            <v>Rating</v>
          </cell>
          <cell r="D274" t="str">
            <v>Rating</v>
          </cell>
          <cell r="E274" t="str">
            <v>Q134KUV_431</v>
          </cell>
          <cell r="F274" t="str">
            <v>NONE</v>
          </cell>
          <cell r="G274">
            <v>43.1</v>
          </cell>
          <cell r="H274" t="str">
            <v xml:space="preserve">      Abbruch, vorbereitende Baustellenarbeiten</v>
          </cell>
          <cell r="I274" t="str">
            <v>SELF</v>
          </cell>
          <cell r="J274" t="str">
            <v>SELF</v>
          </cell>
          <cell r="K274" t="str">
            <v>OV</v>
          </cell>
          <cell r="L274" t="str">
            <v>NE</v>
          </cell>
          <cell r="M274">
            <v>5</v>
          </cell>
          <cell r="O274" t="str">
            <v>43,1</v>
          </cell>
          <cell r="P274" t="str">
            <v>Abbruch, vorbereitende Baustellenarbeiten</v>
          </cell>
          <cell r="Q274" t="str">
            <v>-</v>
          </cell>
          <cell r="R274" t="str">
            <v>-</v>
          </cell>
          <cell r="S274">
            <v>43.501600000000003</v>
          </cell>
          <cell r="T274">
            <v>41.919840000000001</v>
          </cell>
          <cell r="U274">
            <v>48.433959999999999</v>
          </cell>
          <cell r="V274">
            <v>48.375169999999997</v>
          </cell>
          <cell r="W274">
            <v>43.33267</v>
          </cell>
          <cell r="X274">
            <v>43.545290000000001</v>
          </cell>
          <cell r="Y274">
            <v>47.077849999999998</v>
          </cell>
          <cell r="Z274">
            <v>45.239350000000002</v>
          </cell>
          <cell r="AA274">
            <v>50.530329999999999</v>
          </cell>
          <cell r="AB274">
            <v>46.90325</v>
          </cell>
          <cell r="AC274">
            <v>44.222529999999999</v>
          </cell>
          <cell r="AD274">
            <v>-2.6807200000000009</v>
          </cell>
        </row>
        <row r="275">
          <cell r="A275" t="str">
            <v>DataSpec</v>
          </cell>
          <cell r="B275" t="str">
            <v>Data</v>
          </cell>
          <cell r="C275" t="str">
            <v>Rating</v>
          </cell>
          <cell r="D275" t="str">
            <v>Rating</v>
          </cell>
          <cell r="E275" t="str">
            <v>Q134KUV_432</v>
          </cell>
          <cell r="F275" t="str">
            <v>NONE</v>
          </cell>
          <cell r="G275">
            <v>43.2</v>
          </cell>
          <cell r="H275" t="str">
            <v xml:space="preserve">      Bauinstallation</v>
          </cell>
          <cell r="I275" t="str">
            <v>SELF</v>
          </cell>
          <cell r="J275" t="str">
            <v>SELF</v>
          </cell>
          <cell r="K275" t="str">
            <v>OV</v>
          </cell>
          <cell r="L275" t="str">
            <v>NE</v>
          </cell>
          <cell r="M275">
            <v>5</v>
          </cell>
          <cell r="O275" t="str">
            <v>43,2</v>
          </cell>
          <cell r="P275" t="str">
            <v>Bauinstallation</v>
          </cell>
          <cell r="Q275" t="str">
            <v>-</v>
          </cell>
          <cell r="R275" t="str">
            <v>-</v>
          </cell>
          <cell r="S275">
            <v>40.821950000000001</v>
          </cell>
          <cell r="T275">
            <v>39.074620000000003</v>
          </cell>
          <cell r="U275">
            <v>31.074619999999999</v>
          </cell>
          <cell r="V275">
            <v>31.27976</v>
          </cell>
          <cell r="W275">
            <v>39.170119999999997</v>
          </cell>
          <cell r="X275">
            <v>37.842390000000002</v>
          </cell>
          <cell r="Y275">
            <v>38.311619999999998</v>
          </cell>
          <cell r="Z275">
            <v>37.040640000000003</v>
          </cell>
          <cell r="AA275">
            <v>43.994109999999999</v>
          </cell>
          <cell r="AB275">
            <v>45.493650000000002</v>
          </cell>
          <cell r="AC275">
            <v>41.299439999999997</v>
          </cell>
          <cell r="AD275">
            <v>-4.1942100000000053</v>
          </cell>
        </row>
        <row r="276">
          <cell r="A276" t="str">
            <v>DataSpec</v>
          </cell>
          <cell r="B276" t="str">
            <v>Data</v>
          </cell>
          <cell r="C276" t="str">
            <v>Rating</v>
          </cell>
          <cell r="D276" t="str">
            <v>Rating</v>
          </cell>
          <cell r="E276" t="str">
            <v>Q134KUV_4321</v>
          </cell>
          <cell r="F276" t="str">
            <v>NONE</v>
          </cell>
          <cell r="G276">
            <v>43.21</v>
          </cell>
          <cell r="H276" t="str">
            <v xml:space="preserve">        Elektroinstallation</v>
          </cell>
          <cell r="I276" t="str">
            <v>SELF</v>
          </cell>
          <cell r="J276" t="str">
            <v>SELF</v>
          </cell>
          <cell r="K276" t="str">
            <v>OV</v>
          </cell>
          <cell r="L276" t="str">
            <v>NE</v>
          </cell>
          <cell r="M276">
            <v>5</v>
          </cell>
          <cell r="O276" t="str">
            <v>43,21</v>
          </cell>
          <cell r="P276" t="str">
            <v>Elektroinstallation</v>
          </cell>
          <cell r="Q276" t="str">
            <v>-</v>
          </cell>
          <cell r="R276" t="str">
            <v>-</v>
          </cell>
          <cell r="S276">
            <v>43.884590000000003</v>
          </cell>
          <cell r="T276">
            <v>42.620310000000003</v>
          </cell>
          <cell r="U276">
            <v>34.620310000000003</v>
          </cell>
          <cell r="V276">
            <v>29.971769999999999</v>
          </cell>
          <cell r="W276">
            <v>37.971769999999999</v>
          </cell>
          <cell r="X276">
            <v>37.108449999999998</v>
          </cell>
          <cell r="Y276">
            <v>37.821300000000001</v>
          </cell>
          <cell r="Z276">
            <v>34.607399999999998</v>
          </cell>
          <cell r="AA276">
            <v>42.607399999999998</v>
          </cell>
          <cell r="AB276">
            <v>44.715580000000003</v>
          </cell>
          <cell r="AC276">
            <v>38.900199999999998</v>
          </cell>
          <cell r="AD276">
            <v>-5.8153800000000047</v>
          </cell>
        </row>
        <row r="277">
          <cell r="A277" t="str">
            <v>DataSpec</v>
          </cell>
          <cell r="B277" t="str">
            <v>Data</v>
          </cell>
          <cell r="C277" t="str">
            <v>Rating</v>
          </cell>
          <cell r="D277" t="str">
            <v>Rating</v>
          </cell>
          <cell r="E277" t="str">
            <v>Q134KUV_4322</v>
          </cell>
          <cell r="F277" t="str">
            <v>NONE</v>
          </cell>
          <cell r="G277">
            <v>43.22</v>
          </cell>
          <cell r="H277" t="str">
            <v xml:space="preserve">        Klempnerei</v>
          </cell>
          <cell r="I277" t="str">
            <v>SELF</v>
          </cell>
          <cell r="J277" t="str">
            <v>SELF</v>
          </cell>
          <cell r="K277" t="str">
            <v>OV</v>
          </cell>
          <cell r="L277" t="str">
            <v>NE</v>
          </cell>
          <cell r="M277">
            <v>5</v>
          </cell>
          <cell r="O277" t="str">
            <v>43,22</v>
          </cell>
          <cell r="P277" t="str">
            <v>Klempnerei</v>
          </cell>
          <cell r="Q277" t="str">
            <v>-</v>
          </cell>
          <cell r="R277" t="str">
            <v>-</v>
          </cell>
          <cell r="S277">
            <v>37.865250000000003</v>
          </cell>
          <cell r="T277">
            <v>34.633090000000003</v>
          </cell>
          <cell r="U277">
            <v>29.639099999999999</v>
          </cell>
          <cell r="V277">
            <v>33.601599999999998</v>
          </cell>
          <cell r="W277">
            <v>38.68103</v>
          </cell>
          <cell r="X277">
            <v>37.812510000000003</v>
          </cell>
          <cell r="Y277">
            <v>40.494549999999997</v>
          </cell>
          <cell r="Z277">
            <v>35.76887</v>
          </cell>
          <cell r="AA277">
            <v>40.956589999999998</v>
          </cell>
          <cell r="AB277">
            <v>43.11439</v>
          </cell>
          <cell r="AC277">
            <v>39.459949999999999</v>
          </cell>
          <cell r="AD277">
            <v>-3.654440000000001</v>
          </cell>
        </row>
        <row r="278">
          <cell r="A278" t="str">
            <v>DataSpec</v>
          </cell>
          <cell r="B278" t="str">
            <v>Data</v>
          </cell>
          <cell r="C278" t="str">
            <v>Rating</v>
          </cell>
          <cell r="D278" t="str">
            <v>Rating</v>
          </cell>
          <cell r="E278" t="str">
            <v>Q134KUV_4329</v>
          </cell>
          <cell r="F278" t="str">
            <v>NONE</v>
          </cell>
          <cell r="G278">
            <v>43.29</v>
          </cell>
          <cell r="H278" t="str">
            <v xml:space="preserve">        Sonstige Bauinstallation</v>
          </cell>
          <cell r="I278" t="str">
            <v>SELF</v>
          </cell>
          <cell r="J278" t="str">
            <v>SELF</v>
          </cell>
          <cell r="K278" t="str">
            <v>OV</v>
          </cell>
          <cell r="L278" t="str">
            <v>NE</v>
          </cell>
          <cell r="M278">
            <v>5</v>
          </cell>
          <cell r="O278" t="str">
            <v>43,29</v>
          </cell>
          <cell r="P278" t="str">
            <v>Sonstige Bauinstallation</v>
          </cell>
          <cell r="Q278" t="str">
            <v>-</v>
          </cell>
          <cell r="R278" t="str">
            <v>-</v>
          </cell>
          <cell r="S278">
            <v>43.754559999999998</v>
          </cell>
          <cell r="T278">
            <v>47.41554</v>
          </cell>
          <cell r="U278">
            <v>40.015230000000003</v>
          </cell>
          <cell r="V278">
            <v>35.167769999999997</v>
          </cell>
          <cell r="W278">
            <v>37.93571</v>
          </cell>
          <cell r="X278">
            <v>38.846130000000002</v>
          </cell>
          <cell r="Y278">
            <v>34.070410000000003</v>
          </cell>
          <cell r="Z278">
            <v>40.027099999999997</v>
          </cell>
          <cell r="AA278">
            <v>48.02093</v>
          </cell>
          <cell r="AB278">
            <v>51.274349999999998</v>
          </cell>
          <cell r="AC278">
            <v>49.269150000000003</v>
          </cell>
          <cell r="AD278">
            <v>-2.005199999999995</v>
          </cell>
        </row>
        <row r="279">
          <cell r="A279" t="str">
            <v>DataSpec</v>
          </cell>
          <cell r="B279" t="str">
            <v>Data</v>
          </cell>
          <cell r="C279" t="str">
            <v>Rating</v>
          </cell>
          <cell r="D279" t="str">
            <v>Rating</v>
          </cell>
          <cell r="E279" t="str">
            <v>Q134KUV_43291</v>
          </cell>
          <cell r="F279" t="str">
            <v>NONE</v>
          </cell>
          <cell r="G279" t="str">
            <v>43.29.1</v>
          </cell>
          <cell r="H279" t="str">
            <v xml:space="preserve">          Dämmung gg. Kälte und Wärme</v>
          </cell>
          <cell r="I279" t="str">
            <v>SELF</v>
          </cell>
          <cell r="J279" t="str">
            <v>SELF</v>
          </cell>
          <cell r="K279" t="str">
            <v>OV</v>
          </cell>
          <cell r="L279" t="str">
            <v>NE</v>
          </cell>
          <cell r="M279">
            <v>5</v>
          </cell>
          <cell r="O279" t="str">
            <v>43.29.1</v>
          </cell>
          <cell r="P279" t="str">
            <v>Dämmung gg. Kälte und Wärme</v>
          </cell>
          <cell r="Q279" t="str">
            <v>-</v>
          </cell>
          <cell r="R279" t="str">
            <v>-</v>
          </cell>
          <cell r="S279">
            <v>45.918340000000001</v>
          </cell>
          <cell r="T279">
            <v>41.896839999999997</v>
          </cell>
          <cell r="U279">
            <v>36.578949999999999</v>
          </cell>
          <cell r="V279">
            <v>34.167789999999997</v>
          </cell>
          <cell r="W279">
            <v>32.925640000000001</v>
          </cell>
          <cell r="X279">
            <v>32.725729999999999</v>
          </cell>
          <cell r="Y279">
            <v>30.424959999999999</v>
          </cell>
          <cell r="Z279">
            <v>38.424959999999999</v>
          </cell>
          <cell r="AA279">
            <v>46.424959999999999</v>
          </cell>
          <cell r="AB279">
            <v>48.340760000000003</v>
          </cell>
          <cell r="AC279">
            <v>47.75526</v>
          </cell>
          <cell r="AD279">
            <v>-0.58550000000000324</v>
          </cell>
        </row>
        <row r="280">
          <cell r="A280" t="str">
            <v>DataSpec</v>
          </cell>
          <cell r="B280" t="str">
            <v>Data</v>
          </cell>
          <cell r="C280" t="str">
            <v>Rating</v>
          </cell>
          <cell r="D280" t="str">
            <v>Rating</v>
          </cell>
          <cell r="E280" t="str">
            <v>Q134KUV_43299</v>
          </cell>
          <cell r="F280" t="str">
            <v>NONE</v>
          </cell>
          <cell r="G280" t="str">
            <v>43.29.9</v>
          </cell>
          <cell r="H280" t="str">
            <v xml:space="preserve">          Installation von Aufzügen, Drehtüren u.a.</v>
          </cell>
          <cell r="I280" t="str">
            <v>SELF</v>
          </cell>
          <cell r="J280" t="str">
            <v>SELF</v>
          </cell>
          <cell r="K280" t="str">
            <v>OV</v>
          </cell>
          <cell r="L280" t="str">
            <v>NE</v>
          </cell>
          <cell r="M280">
            <v>5</v>
          </cell>
          <cell r="O280" t="str">
            <v>43.29.9</v>
          </cell>
          <cell r="P280" t="str">
            <v>Installation von Aufzügen, Drehtüren u.a.</v>
          </cell>
          <cell r="Q280" t="str">
            <v>-</v>
          </cell>
          <cell r="R280" t="str">
            <v>-</v>
          </cell>
          <cell r="S280">
            <v>44.46172</v>
          </cell>
          <cell r="T280">
            <v>52.46172</v>
          </cell>
          <cell r="U280">
            <v>44.46172</v>
          </cell>
          <cell r="V280">
            <v>36.46172</v>
          </cell>
          <cell r="W280">
            <v>44.46172</v>
          </cell>
          <cell r="X280">
            <v>46.818060000000003</v>
          </cell>
          <cell r="Y280">
            <v>38.818060000000003</v>
          </cell>
          <cell r="Z280">
            <v>42.13673</v>
          </cell>
          <cell r="AA280">
            <v>50.13673</v>
          </cell>
          <cell r="AB280">
            <v>55.16357</v>
          </cell>
          <cell r="AC280">
            <v>51.341119999999997</v>
          </cell>
          <cell r="AD280">
            <v>-3.8224500000000035</v>
          </cell>
        </row>
        <row r="281">
          <cell r="A281" t="str">
            <v>DataSpec</v>
          </cell>
          <cell r="B281" t="str">
            <v>Data</v>
          </cell>
          <cell r="C281" t="str">
            <v>Rating</v>
          </cell>
          <cell r="D281" t="str">
            <v>Rating</v>
          </cell>
          <cell r="E281" t="str">
            <v>Q134KUV_433</v>
          </cell>
          <cell r="F281" t="str">
            <v>NONE</v>
          </cell>
          <cell r="G281">
            <v>43.3</v>
          </cell>
          <cell r="H281" t="str">
            <v xml:space="preserve">      Ausbaugewerbe</v>
          </cell>
          <cell r="I281" t="str">
            <v>SELF</v>
          </cell>
          <cell r="J281" t="str">
            <v>SELF</v>
          </cell>
          <cell r="K281" t="str">
            <v>OV</v>
          </cell>
          <cell r="L281" t="str">
            <v>NE</v>
          </cell>
          <cell r="M281">
            <v>5</v>
          </cell>
          <cell r="O281" t="str">
            <v>43,3</v>
          </cell>
          <cell r="P281" t="str">
            <v>Ausbaugewerbe</v>
          </cell>
          <cell r="Q281" t="str">
            <v>-</v>
          </cell>
          <cell r="R281" t="str">
            <v>-</v>
          </cell>
          <cell r="S281">
            <v>39.841189999999997</v>
          </cell>
          <cell r="T281">
            <v>41.789839999999998</v>
          </cell>
          <cell r="U281">
            <v>33.789839999999998</v>
          </cell>
          <cell r="V281">
            <v>29.548940000000002</v>
          </cell>
          <cell r="W281">
            <v>37.548940000000002</v>
          </cell>
          <cell r="X281">
            <v>45.548940000000002</v>
          </cell>
          <cell r="Y281">
            <v>49.5501</v>
          </cell>
          <cell r="Z281">
            <v>47.879669999999997</v>
          </cell>
          <cell r="AA281">
            <v>46.635019999999997</v>
          </cell>
          <cell r="AB281">
            <v>48.663429999999998</v>
          </cell>
          <cell r="AC281">
            <v>46.759099999999997</v>
          </cell>
          <cell r="AD281">
            <v>-1.9043300000000016</v>
          </cell>
        </row>
        <row r="282">
          <cell r="A282" t="str">
            <v>DataSpec</v>
          </cell>
          <cell r="B282" t="str">
            <v>Data</v>
          </cell>
          <cell r="C282" t="str">
            <v>Rating</v>
          </cell>
          <cell r="D282" t="str">
            <v>Rating</v>
          </cell>
          <cell r="E282" t="str">
            <v>Q134KUV_4331</v>
          </cell>
          <cell r="F282" t="str">
            <v>NONE</v>
          </cell>
          <cell r="G282">
            <v>43.31</v>
          </cell>
          <cell r="H282" t="str">
            <v xml:space="preserve">        Stuckateure, Gipserei, Verputzerei</v>
          </cell>
          <cell r="I282" t="str">
            <v>SELF</v>
          </cell>
          <cell r="J282" t="str">
            <v>SELF</v>
          </cell>
          <cell r="K282" t="str">
            <v>OV</v>
          </cell>
          <cell r="L282" t="str">
            <v>NE</v>
          </cell>
          <cell r="M282">
            <v>5</v>
          </cell>
          <cell r="O282" t="str">
            <v>43,31</v>
          </cell>
          <cell r="P282" t="str">
            <v>Stuckateure, Gipserei, Verputzerei</v>
          </cell>
          <cell r="Q282" t="str">
            <v>-</v>
          </cell>
          <cell r="R282" t="str">
            <v>-</v>
          </cell>
          <cell r="S282">
            <v>38.998890000000003</v>
          </cell>
          <cell r="T282">
            <v>37.51435</v>
          </cell>
          <cell r="U282">
            <v>29.51435</v>
          </cell>
          <cell r="V282">
            <v>21.51435</v>
          </cell>
          <cell r="W282">
            <v>29.51435</v>
          </cell>
          <cell r="X282">
            <v>37.51435</v>
          </cell>
          <cell r="Y282">
            <v>45.51435</v>
          </cell>
          <cell r="Z282">
            <v>40.79298</v>
          </cell>
          <cell r="AA282">
            <v>42.122970000000002</v>
          </cell>
          <cell r="AB282">
            <v>44.478729999999999</v>
          </cell>
          <cell r="AC282">
            <v>36.478729999999999</v>
          </cell>
          <cell r="AD282">
            <v>-8</v>
          </cell>
        </row>
        <row r="283">
          <cell r="A283" t="str">
            <v>DataSpec</v>
          </cell>
          <cell r="B283" t="str">
            <v>Data</v>
          </cell>
          <cell r="C283" t="str">
            <v>Rating</v>
          </cell>
          <cell r="D283" t="str">
            <v>Rating</v>
          </cell>
          <cell r="E283" t="str">
            <v>Q134KUV_4332</v>
          </cell>
          <cell r="F283" t="str">
            <v>NONE</v>
          </cell>
          <cell r="G283">
            <v>43.32</v>
          </cell>
          <cell r="H283" t="str">
            <v xml:space="preserve">        Bautischlerei, -schlosserei</v>
          </cell>
          <cell r="I283" t="str">
            <v>SELF</v>
          </cell>
          <cell r="J283" t="str">
            <v>SELF</v>
          </cell>
          <cell r="K283" t="str">
            <v>OV</v>
          </cell>
          <cell r="L283" t="str">
            <v>NE</v>
          </cell>
          <cell r="M283">
            <v>5</v>
          </cell>
          <cell r="O283" t="str">
            <v>43,32</v>
          </cell>
          <cell r="P283" t="str">
            <v>Bautischlerei, -schlosserei</v>
          </cell>
          <cell r="Q283" t="str">
            <v>-</v>
          </cell>
          <cell r="R283" t="str">
            <v>-</v>
          </cell>
          <cell r="S283">
            <v>33.787669999999999</v>
          </cell>
          <cell r="T283">
            <v>38.058839999999996</v>
          </cell>
          <cell r="U283">
            <v>30.05884</v>
          </cell>
          <cell r="V283">
            <v>28.346820000000001</v>
          </cell>
          <cell r="W283">
            <v>36.346820000000001</v>
          </cell>
          <cell r="X283">
            <v>42.338650000000001</v>
          </cell>
          <cell r="Y283">
            <v>39.650869999999998</v>
          </cell>
          <cell r="Z283">
            <v>42.952579999999998</v>
          </cell>
          <cell r="AA283">
            <v>38.902200000000001</v>
          </cell>
          <cell r="AB283">
            <v>38.090710000000001</v>
          </cell>
          <cell r="AC283">
            <v>36.139980000000001</v>
          </cell>
          <cell r="AD283">
            <v>-1.9507300000000001</v>
          </cell>
        </row>
        <row r="284">
          <cell r="A284" t="str">
            <v>DataSpec</v>
          </cell>
          <cell r="B284" t="str">
            <v>Data</v>
          </cell>
          <cell r="C284" t="str">
            <v>Rating</v>
          </cell>
          <cell r="D284" t="str">
            <v>Rating</v>
          </cell>
          <cell r="E284" t="str">
            <v>Q134KUV_4333</v>
          </cell>
          <cell r="F284" t="str">
            <v>NONE</v>
          </cell>
          <cell r="G284">
            <v>43.33</v>
          </cell>
          <cell r="H284" t="str">
            <v xml:space="preserve">        Fußboden-, Fliesen-, Plattenlegerei</v>
          </cell>
          <cell r="I284" t="str">
            <v>SELF</v>
          </cell>
          <cell r="J284" t="str">
            <v>SELF</v>
          </cell>
          <cell r="K284" t="str">
            <v>OV</v>
          </cell>
          <cell r="L284" t="str">
            <v>NE</v>
          </cell>
          <cell r="M284">
            <v>5</v>
          </cell>
          <cell r="O284" t="str">
            <v>43,33</v>
          </cell>
          <cell r="P284" t="str">
            <v>Fußboden-, Fliesen-, Plattenlegerei</v>
          </cell>
          <cell r="Q284" t="str">
            <v>-</v>
          </cell>
          <cell r="R284" t="str">
            <v>-</v>
          </cell>
          <cell r="S284">
            <v>39.221029999999999</v>
          </cell>
          <cell r="T284">
            <v>42.238529999999997</v>
          </cell>
          <cell r="U284">
            <v>42.413449999999997</v>
          </cell>
          <cell r="V284">
            <v>40.842509999999997</v>
          </cell>
          <cell r="W284">
            <v>43.842509999999997</v>
          </cell>
          <cell r="X284">
            <v>41.948950000000004</v>
          </cell>
          <cell r="Y284">
            <v>40.08164</v>
          </cell>
          <cell r="Z284">
            <v>40.603479999999998</v>
          </cell>
          <cell r="AA284">
            <v>42.351010000000002</v>
          </cell>
          <cell r="AB284">
            <v>43.690869999999997</v>
          </cell>
          <cell r="AC284">
            <v>39.377459999999999</v>
          </cell>
          <cell r="AD284">
            <v>-4.3134099999999975</v>
          </cell>
        </row>
        <row r="285">
          <cell r="A285" t="str">
            <v>DataSpec</v>
          </cell>
          <cell r="B285" t="str">
            <v>Data</v>
          </cell>
          <cell r="C285" t="str">
            <v>Rating</v>
          </cell>
          <cell r="D285" t="str">
            <v>Rating</v>
          </cell>
          <cell r="E285" t="str">
            <v>Q134KUV_4334</v>
          </cell>
          <cell r="F285" t="str">
            <v>NONE</v>
          </cell>
          <cell r="G285">
            <v>43.34</v>
          </cell>
          <cell r="H285" t="str">
            <v xml:space="preserve">        Malerei und Glaserei</v>
          </cell>
          <cell r="I285" t="str">
            <v>SELF</v>
          </cell>
          <cell r="J285" t="str">
            <v>SELF</v>
          </cell>
          <cell r="K285" t="str">
            <v>OV</v>
          </cell>
          <cell r="L285" t="str">
            <v>NE</v>
          </cell>
          <cell r="M285">
            <v>5</v>
          </cell>
          <cell r="O285" t="str">
            <v>43,34</v>
          </cell>
          <cell r="P285" t="str">
            <v>Malerei und Glaserei</v>
          </cell>
          <cell r="Q285" t="str">
            <v>-</v>
          </cell>
          <cell r="R285" t="str">
            <v>-</v>
          </cell>
          <cell r="S285">
            <v>43.94061</v>
          </cell>
          <cell r="T285">
            <v>45.647649999999999</v>
          </cell>
          <cell r="U285">
            <v>37.647649999999999</v>
          </cell>
          <cell r="V285">
            <v>29.647649999999999</v>
          </cell>
          <cell r="W285">
            <v>37.647649999999999</v>
          </cell>
          <cell r="X285">
            <v>45.647649999999999</v>
          </cell>
          <cell r="Y285">
            <v>53.647649999999999</v>
          </cell>
          <cell r="Z285">
            <v>54.987029999999997</v>
          </cell>
          <cell r="AA285">
            <v>54.4863</v>
          </cell>
          <cell r="AB285">
            <v>57.9925</v>
          </cell>
          <cell r="AC285">
            <v>58.251339999999999</v>
          </cell>
          <cell r="AD285">
            <v>0.25883999999999929</v>
          </cell>
        </row>
        <row r="286">
          <cell r="A286" t="str">
            <v>DataSpec</v>
          </cell>
          <cell r="B286" t="str">
            <v>Data</v>
          </cell>
          <cell r="C286" t="str">
            <v>Rating</v>
          </cell>
          <cell r="D286" t="str">
            <v>Rating</v>
          </cell>
          <cell r="E286" t="str">
            <v>Q134KUV_43341</v>
          </cell>
          <cell r="F286" t="str">
            <v>NONE</v>
          </cell>
          <cell r="G286" t="str">
            <v>43.34.1</v>
          </cell>
          <cell r="H286" t="str">
            <v xml:space="preserve">          Maler-, Lackierergewerbe</v>
          </cell>
          <cell r="I286" t="str">
            <v>SELF</v>
          </cell>
          <cell r="J286" t="str">
            <v>SELF</v>
          </cell>
          <cell r="K286" t="str">
            <v>OV</v>
          </cell>
          <cell r="L286" t="str">
            <v>NE</v>
          </cell>
          <cell r="M286">
            <v>5</v>
          </cell>
          <cell r="O286" t="str">
            <v>43.34.1</v>
          </cell>
          <cell r="P286" t="str">
            <v>Maler-, Lackierergewerbe</v>
          </cell>
          <cell r="Q286" t="str">
            <v>-</v>
          </cell>
          <cell r="R286" t="str">
            <v>-</v>
          </cell>
          <cell r="S286">
            <v>44.695860000000003</v>
          </cell>
          <cell r="T286">
            <v>46.617579999999997</v>
          </cell>
          <cell r="U286">
            <v>38.617579999999997</v>
          </cell>
          <cell r="V286">
            <v>30.61758</v>
          </cell>
          <cell r="W286">
            <v>38.617579999999997</v>
          </cell>
          <cell r="X286">
            <v>46.617579999999997</v>
          </cell>
          <cell r="Y286">
            <v>54.617579999999997</v>
          </cell>
          <cell r="Z286">
            <v>55.840159999999997</v>
          </cell>
          <cell r="AA286">
            <v>55.060360000000003</v>
          </cell>
          <cell r="AB286">
            <v>58.726190000000003</v>
          </cell>
          <cell r="AC286">
            <v>58.706110000000002</v>
          </cell>
          <cell r="AD286">
            <v>-2.0080000000000098E-2</v>
          </cell>
        </row>
        <row r="287">
          <cell r="A287" t="str">
            <v>DataSpec</v>
          </cell>
          <cell r="B287" t="str">
            <v>Data</v>
          </cell>
          <cell r="C287" t="str">
            <v>Rating</v>
          </cell>
          <cell r="D287" t="str">
            <v>Rating</v>
          </cell>
          <cell r="E287" t="str">
            <v>Q134KUV_43342</v>
          </cell>
          <cell r="F287" t="str">
            <v>NONE</v>
          </cell>
          <cell r="G287" t="str">
            <v>43.34.2</v>
          </cell>
          <cell r="H287" t="str">
            <v xml:space="preserve">          Glasergewerbe</v>
          </cell>
          <cell r="I287" t="str">
            <v>SELF</v>
          </cell>
          <cell r="J287" t="str">
            <v>SELF</v>
          </cell>
          <cell r="K287" t="str">
            <v>OV</v>
          </cell>
          <cell r="L287" t="str">
            <v>NE</v>
          </cell>
          <cell r="M287">
            <v>5</v>
          </cell>
          <cell r="O287" t="str">
            <v>43.34.2</v>
          </cell>
          <cell r="P287" t="str">
            <v>Glasergewerbe</v>
          </cell>
          <cell r="Q287" t="str">
            <v>-</v>
          </cell>
          <cell r="R287" t="str">
            <v>-</v>
          </cell>
          <cell r="S287">
            <v>32.685040000000001</v>
          </cell>
          <cell r="T287">
            <v>28.9983</v>
          </cell>
          <cell r="U287">
            <v>26.66347</v>
          </cell>
          <cell r="V287">
            <v>27.169730000000001</v>
          </cell>
          <cell r="W287">
            <v>35.169730000000001</v>
          </cell>
          <cell r="X287">
            <v>43.169730000000001</v>
          </cell>
          <cell r="Y287">
            <v>48.08484</v>
          </cell>
          <cell r="Z287">
            <v>40.08484</v>
          </cell>
          <cell r="AA287">
            <v>42.163179999999997</v>
          </cell>
          <cell r="AB287">
            <v>41.916159999999998</v>
          </cell>
          <cell r="AC287">
            <v>48.771349999999998</v>
          </cell>
          <cell r="AD287">
            <v>6.8551900000000003</v>
          </cell>
        </row>
        <row r="288">
          <cell r="A288" t="str">
            <v>DataSpec</v>
          </cell>
          <cell r="B288" t="str">
            <v>Data</v>
          </cell>
          <cell r="C288" t="str">
            <v>Rating</v>
          </cell>
          <cell r="D288" t="str">
            <v>Rating</v>
          </cell>
          <cell r="E288" t="str">
            <v>Q134KUV_4339</v>
          </cell>
          <cell r="F288" t="str">
            <v>NONE</v>
          </cell>
          <cell r="G288">
            <v>43.39</v>
          </cell>
          <cell r="H288" t="str">
            <v xml:space="preserve">        Kachelofenbau, Bauendreinigung u.a.</v>
          </cell>
          <cell r="I288" t="str">
            <v>SELF</v>
          </cell>
          <cell r="J288" t="str">
            <v>SELF</v>
          </cell>
          <cell r="K288" t="str">
            <v>OV</v>
          </cell>
          <cell r="L288" t="str">
            <v>NE</v>
          </cell>
          <cell r="M288">
            <v>5</v>
          </cell>
          <cell r="O288" t="str">
            <v>43,39</v>
          </cell>
          <cell r="P288" t="str">
            <v>Kachelofenbau, Bauendreinigung u.a.</v>
          </cell>
          <cell r="Q288" t="str">
            <v>-</v>
          </cell>
          <cell r="R288" t="str">
            <v>-</v>
          </cell>
          <cell r="S288">
            <v>23.888559999999998</v>
          </cell>
          <cell r="T288">
            <v>29.387080000000001</v>
          </cell>
          <cell r="U288">
            <v>37.387079999999997</v>
          </cell>
          <cell r="V288">
            <v>44.32009</v>
          </cell>
          <cell r="W288">
            <v>52.32009</v>
          </cell>
          <cell r="X288">
            <v>60.32009</v>
          </cell>
          <cell r="Y288">
            <v>60.429639999999999</v>
          </cell>
          <cell r="Z288">
            <v>52.429639999999999</v>
          </cell>
          <cell r="AA288">
            <v>44.429639999999999</v>
          </cell>
          <cell r="AB288">
            <v>37.30809</v>
          </cell>
          <cell r="AC288">
            <v>45.30809</v>
          </cell>
          <cell r="AD288">
            <v>8</v>
          </cell>
        </row>
        <row r="289">
          <cell r="A289" t="str">
            <v>DataSpec</v>
          </cell>
          <cell r="B289" t="str">
            <v>Data</v>
          </cell>
          <cell r="C289" t="str">
            <v>Rating</v>
          </cell>
          <cell r="D289" t="str">
            <v>Rating</v>
          </cell>
          <cell r="E289" t="str">
            <v>Q134KUV_439</v>
          </cell>
          <cell r="F289" t="str">
            <v>NONE</v>
          </cell>
          <cell r="G289">
            <v>43.9</v>
          </cell>
          <cell r="H289" t="str">
            <v xml:space="preserve">      Sonst. spezialisierte Bautätigkeiten</v>
          </cell>
          <cell r="I289" t="str">
            <v>SELF</v>
          </cell>
          <cell r="J289" t="str">
            <v>SELF</v>
          </cell>
          <cell r="K289" t="str">
            <v>OV</v>
          </cell>
          <cell r="L289" t="str">
            <v>NE</v>
          </cell>
          <cell r="M289">
            <v>5</v>
          </cell>
          <cell r="O289" t="str">
            <v>43,9</v>
          </cell>
          <cell r="P289" t="str">
            <v>Sonst. spezialisierte Bautätigkeiten</v>
          </cell>
          <cell r="Q289" t="str">
            <v>-</v>
          </cell>
          <cell r="R289" t="str">
            <v>-</v>
          </cell>
          <cell r="S289">
            <v>41.780589999999997</v>
          </cell>
          <cell r="T289">
            <v>43.812559999999998</v>
          </cell>
          <cell r="U289">
            <v>35.812559999999998</v>
          </cell>
          <cell r="V289">
            <v>32.537010000000002</v>
          </cell>
          <cell r="W289">
            <v>40.537010000000002</v>
          </cell>
          <cell r="X289">
            <v>41.606569999999998</v>
          </cell>
          <cell r="Y289">
            <v>43.381070000000001</v>
          </cell>
          <cell r="Z289">
            <v>38.128520000000002</v>
          </cell>
          <cell r="AA289">
            <v>39.871879999999997</v>
          </cell>
          <cell r="AB289">
            <v>40.741109999999999</v>
          </cell>
          <cell r="AC289">
            <v>36.521360000000001</v>
          </cell>
          <cell r="AD289">
            <v>-4.2197499999999977</v>
          </cell>
        </row>
        <row r="290">
          <cell r="A290" t="str">
            <v>DataSpec</v>
          </cell>
          <cell r="B290" t="str">
            <v>Data</v>
          </cell>
          <cell r="C290" t="str">
            <v>Rating</v>
          </cell>
          <cell r="D290" t="str">
            <v>Rating</v>
          </cell>
          <cell r="E290" t="str">
            <v>Q134KUV_4391</v>
          </cell>
          <cell r="F290" t="str">
            <v>NONE</v>
          </cell>
          <cell r="G290">
            <v>43.91</v>
          </cell>
          <cell r="H290" t="str">
            <v xml:space="preserve">        Dachdeckerei, Zimmerei</v>
          </cell>
          <cell r="I290" t="str">
            <v>SELF</v>
          </cell>
          <cell r="J290" t="str">
            <v>SELF</v>
          </cell>
          <cell r="K290" t="str">
            <v>OV</v>
          </cell>
          <cell r="L290" t="str">
            <v>NE</v>
          </cell>
          <cell r="M290">
            <v>5</v>
          </cell>
          <cell r="O290" t="str">
            <v>43,91</v>
          </cell>
          <cell r="P290" t="str">
            <v>Dachdeckerei, Zimmerei</v>
          </cell>
          <cell r="Q290" t="str">
            <v>-</v>
          </cell>
          <cell r="R290" t="str">
            <v>-</v>
          </cell>
          <cell r="S290">
            <v>44.523110000000003</v>
          </cell>
          <cell r="T290">
            <v>47.907470000000004</v>
          </cell>
          <cell r="U290">
            <v>40.542110000000001</v>
          </cell>
          <cell r="V290">
            <v>41.195489999999999</v>
          </cell>
          <cell r="W290">
            <v>39.730510000000002</v>
          </cell>
          <cell r="X290">
            <v>38.570399999999999</v>
          </cell>
          <cell r="Y290">
            <v>40.945509999999999</v>
          </cell>
          <cell r="Z290">
            <v>35.315649999999998</v>
          </cell>
          <cell r="AA290">
            <v>38.947850000000003</v>
          </cell>
          <cell r="AB290">
            <v>38.22813</v>
          </cell>
          <cell r="AC290">
            <v>34.650779999999997</v>
          </cell>
          <cell r="AD290">
            <v>-3.5773500000000027</v>
          </cell>
        </row>
        <row r="291">
          <cell r="A291" t="str">
            <v>DataSpec</v>
          </cell>
          <cell r="B291" t="str">
            <v>Data</v>
          </cell>
          <cell r="C291" t="str">
            <v>Rating</v>
          </cell>
          <cell r="D291" t="str">
            <v>Rating</v>
          </cell>
          <cell r="E291" t="str">
            <v>Q134KUV_43911</v>
          </cell>
          <cell r="F291" t="str">
            <v>NONE</v>
          </cell>
          <cell r="G291" t="str">
            <v>43.91.1</v>
          </cell>
          <cell r="H291" t="str">
            <v xml:space="preserve">          Dachdeckerei, Bauspenglerei</v>
          </cell>
          <cell r="I291" t="str">
            <v>SELF</v>
          </cell>
          <cell r="J291" t="str">
            <v>SELF</v>
          </cell>
          <cell r="K291" t="str">
            <v>OV</v>
          </cell>
          <cell r="L291" t="str">
            <v>NE</v>
          </cell>
          <cell r="M291">
            <v>5</v>
          </cell>
          <cell r="O291" t="str">
            <v>43.91.1</v>
          </cell>
          <cell r="P291" t="str">
            <v>Dachdeckerei, Bauspenglerei</v>
          </cell>
          <cell r="Q291" t="str">
            <v>-</v>
          </cell>
          <cell r="R291" t="str">
            <v>-</v>
          </cell>
          <cell r="S291">
            <v>41.404240000000001</v>
          </cell>
          <cell r="T291">
            <v>46.902070000000002</v>
          </cell>
          <cell r="U291">
            <v>38.902070000000002</v>
          </cell>
          <cell r="V291">
            <v>37.000489999999999</v>
          </cell>
          <cell r="W291">
            <v>37.780560000000001</v>
          </cell>
          <cell r="X291">
            <v>34.801049999999996</v>
          </cell>
          <cell r="Y291">
            <v>38.737189999999998</v>
          </cell>
          <cell r="Z291">
            <v>32.833959999999998</v>
          </cell>
          <cell r="AA291">
            <v>40.153260000000003</v>
          </cell>
          <cell r="AB291">
            <v>40.305900000000001</v>
          </cell>
          <cell r="AC291">
            <v>36.859259999999999</v>
          </cell>
          <cell r="AD291">
            <v>-3.4466400000000021</v>
          </cell>
        </row>
        <row r="292">
          <cell r="A292" t="str">
            <v>DataSpec</v>
          </cell>
          <cell r="B292" t="str">
            <v>Data</v>
          </cell>
          <cell r="C292" t="str">
            <v>Rating</v>
          </cell>
          <cell r="D292" t="str">
            <v>Rating</v>
          </cell>
          <cell r="E292" t="str">
            <v>Q134KUV_43912</v>
          </cell>
          <cell r="F292" t="str">
            <v>NONE</v>
          </cell>
          <cell r="G292" t="str">
            <v>43.91.2</v>
          </cell>
          <cell r="H292" t="str">
            <v xml:space="preserve">          Zimmerei, Ingenieurholzbau</v>
          </cell>
          <cell r="I292" t="str">
            <v>SELF</v>
          </cell>
          <cell r="J292" t="str">
            <v>SELF</v>
          </cell>
          <cell r="K292" t="str">
            <v>OV</v>
          </cell>
          <cell r="L292" t="str">
            <v>NE</v>
          </cell>
          <cell r="M292">
            <v>5</v>
          </cell>
          <cell r="O292" t="str">
            <v>43.91.2</v>
          </cell>
          <cell r="P292" t="str">
            <v>Zimmerei, Ingenieurholzbau</v>
          </cell>
          <cell r="Q292" t="str">
            <v>-</v>
          </cell>
          <cell r="R292" t="str">
            <v>-</v>
          </cell>
          <cell r="S292">
            <v>50.157260000000001</v>
          </cell>
          <cell r="T292">
            <v>49.738970000000002</v>
          </cell>
          <cell r="U292">
            <v>46.534649999999999</v>
          </cell>
          <cell r="V292">
            <v>48.245310000000003</v>
          </cell>
          <cell r="W292">
            <v>42.943649999999998</v>
          </cell>
          <cell r="X292">
            <v>44.353099999999998</v>
          </cell>
          <cell r="Y292">
            <v>44.537140000000001</v>
          </cell>
          <cell r="Z292">
            <v>39.54524</v>
          </cell>
          <cell r="AA292">
            <v>37.460430000000002</v>
          </cell>
          <cell r="AB292">
            <v>35.22824</v>
          </cell>
          <cell r="AC292">
            <v>31.000080000000001</v>
          </cell>
          <cell r="AD292">
            <v>-4.228159999999999</v>
          </cell>
        </row>
        <row r="293">
          <cell r="A293" t="str">
            <v>DataSpec</v>
          </cell>
          <cell r="B293" t="str">
            <v>Data</v>
          </cell>
          <cell r="C293" t="str">
            <v>Rating</v>
          </cell>
          <cell r="D293" t="str">
            <v>Rating</v>
          </cell>
          <cell r="E293" t="str">
            <v>Q134KUV_4399</v>
          </cell>
          <cell r="F293" t="str">
            <v>NONE</v>
          </cell>
          <cell r="G293">
            <v>43.99</v>
          </cell>
          <cell r="H293" t="str">
            <v xml:space="preserve">        Gerüst-, Schornsteinbau u.a.</v>
          </cell>
          <cell r="I293" t="str">
            <v>SELF</v>
          </cell>
          <cell r="J293" t="str">
            <v>SELF</v>
          </cell>
          <cell r="K293" t="str">
            <v>OV</v>
          </cell>
          <cell r="L293" t="str">
            <v>NE</v>
          </cell>
          <cell r="M293">
            <v>5</v>
          </cell>
          <cell r="O293" t="str">
            <v>43,99</v>
          </cell>
          <cell r="P293" t="str">
            <v>Gerüst-, Schornsteinbau u.a.</v>
          </cell>
          <cell r="Q293" t="str">
            <v>-</v>
          </cell>
          <cell r="R293" t="str">
            <v>-</v>
          </cell>
          <cell r="S293">
            <v>39.983510000000003</v>
          </cell>
          <cell r="T293">
            <v>40.696930000000002</v>
          </cell>
          <cell r="U293">
            <v>32.696930000000002</v>
          </cell>
          <cell r="V293">
            <v>27.05658</v>
          </cell>
          <cell r="W293">
            <v>35.056579999999997</v>
          </cell>
          <cell r="X293">
            <v>43.015749999999997</v>
          </cell>
          <cell r="Y293">
            <v>44.362139999999997</v>
          </cell>
          <cell r="Z293">
            <v>39.640779999999999</v>
          </cell>
          <cell r="AA293">
            <v>40.952390000000001</v>
          </cell>
          <cell r="AB293">
            <v>42.371670000000002</v>
          </cell>
          <cell r="AC293">
            <v>37.62115</v>
          </cell>
          <cell r="AD293">
            <v>-4.7505200000000016</v>
          </cell>
        </row>
        <row r="294">
          <cell r="A294" t="str">
            <v>DataSpec</v>
          </cell>
          <cell r="B294" t="str">
            <v>Data</v>
          </cell>
          <cell r="C294" t="str">
            <v>Rating</v>
          </cell>
          <cell r="D294" t="str">
            <v>Rating</v>
          </cell>
          <cell r="E294" t="str">
            <v>Q134KUV_43991</v>
          </cell>
          <cell r="F294" t="str">
            <v>NONE</v>
          </cell>
          <cell r="G294" t="str">
            <v>43.99.1</v>
          </cell>
          <cell r="H294" t="str">
            <v xml:space="preserve">          Gerüstbau</v>
          </cell>
          <cell r="I294" t="str">
            <v>SELF</v>
          </cell>
          <cell r="J294" t="str">
            <v>SELF</v>
          </cell>
          <cell r="K294" t="str">
            <v>OV</v>
          </cell>
          <cell r="L294" t="str">
            <v>NE</v>
          </cell>
          <cell r="M294">
            <v>5</v>
          </cell>
          <cell r="O294" t="str">
            <v>43.99.1</v>
          </cell>
          <cell r="P294" t="str">
            <v>Gerüstbau</v>
          </cell>
          <cell r="Q294" t="str">
            <v>-</v>
          </cell>
          <cell r="R294" t="str">
            <v>-</v>
          </cell>
          <cell r="S294">
            <v>44.182310000000001</v>
          </cell>
          <cell r="T294">
            <v>47.156219999999998</v>
          </cell>
          <cell r="U294">
            <v>41.52422</v>
          </cell>
          <cell r="V294">
            <v>44.693829999999998</v>
          </cell>
          <cell r="W294">
            <v>43.83323</v>
          </cell>
          <cell r="X294">
            <v>43.265479999999997</v>
          </cell>
          <cell r="Y294">
            <v>38.802349999999997</v>
          </cell>
          <cell r="Z294">
            <v>38.157780000000002</v>
          </cell>
          <cell r="AA294">
            <v>42.693530000000003</v>
          </cell>
          <cell r="AB294">
            <v>44.433039999999998</v>
          </cell>
          <cell r="AC294">
            <v>44.362180000000002</v>
          </cell>
          <cell r="AD294">
            <v>-7.0859999999996148E-2</v>
          </cell>
        </row>
        <row r="295">
          <cell r="A295" t="str">
            <v>DataSpec</v>
          </cell>
          <cell r="B295" t="str">
            <v>Data</v>
          </cell>
          <cell r="C295" t="str">
            <v>Rating</v>
          </cell>
          <cell r="D295" t="str">
            <v>Rating</v>
          </cell>
          <cell r="E295" t="str">
            <v>Q134KUV_43992</v>
          </cell>
          <cell r="F295" t="str">
            <v>NONE</v>
          </cell>
          <cell r="G295" t="str">
            <v>43.99.2</v>
          </cell>
          <cell r="H295" t="str">
            <v xml:space="preserve">          Schornstein-, Feuerungs-, Industrieofenbau</v>
          </cell>
          <cell r="I295" t="str">
            <v>SELF</v>
          </cell>
          <cell r="J295" t="str">
            <v>SELF</v>
          </cell>
          <cell r="K295" t="str">
            <v>OV</v>
          </cell>
          <cell r="L295" t="str">
            <v>NE</v>
          </cell>
          <cell r="M295">
            <v>5</v>
          </cell>
          <cell r="O295" t="str">
            <v>43.99.2</v>
          </cell>
          <cell r="P295" t="str">
            <v>Schornstein-, Feuerungs-, Industrieofenbau</v>
          </cell>
          <cell r="Q295" t="str">
            <v>-</v>
          </cell>
          <cell r="R295" t="str">
            <v>-</v>
          </cell>
          <cell r="S295">
            <v>45.92127</v>
          </cell>
          <cell r="T295">
            <v>44.048749999999998</v>
          </cell>
          <cell r="U295">
            <v>40.575389999999999</v>
          </cell>
          <cell r="V295">
            <v>39.186909999999997</v>
          </cell>
          <cell r="W295">
            <v>47.186909999999997</v>
          </cell>
          <cell r="X295">
            <v>39.758470000000003</v>
          </cell>
          <cell r="Y295">
            <v>40.885249999999999</v>
          </cell>
          <cell r="Z295">
            <v>33.446449999999999</v>
          </cell>
          <cell r="AA295">
            <v>25.446449999999999</v>
          </cell>
          <cell r="AB295">
            <v>33.446449999999999</v>
          </cell>
          <cell r="AC295">
            <v>31.022030000000001</v>
          </cell>
          <cell r="AD295">
            <v>-2.4244199999999978</v>
          </cell>
        </row>
        <row r="296">
          <cell r="A296" t="str">
            <v>DataSpec</v>
          </cell>
          <cell r="B296" t="str">
            <v>Data</v>
          </cell>
          <cell r="C296" t="str">
            <v>Rating</v>
          </cell>
          <cell r="D296" t="str">
            <v>Rating</v>
          </cell>
          <cell r="E296" t="str">
            <v>Q134KUV_43999</v>
          </cell>
          <cell r="F296" t="str">
            <v>NONE</v>
          </cell>
          <cell r="G296" t="str">
            <v>43.99.9</v>
          </cell>
          <cell r="H296" t="str">
            <v xml:space="preserve">          Gebäudetrocknung, Abdichtung u.a.</v>
          </cell>
          <cell r="I296" t="str">
            <v>SELF</v>
          </cell>
          <cell r="J296" t="str">
            <v>SELF</v>
          </cell>
          <cell r="K296" t="str">
            <v>OV</v>
          </cell>
          <cell r="L296" t="str">
            <v>NE</v>
          </cell>
          <cell r="M296">
            <v>5</v>
          </cell>
          <cell r="O296" t="str">
            <v>43.99.9</v>
          </cell>
          <cell r="P296" t="str">
            <v>Gebäudetrocknung, Abdichtung u.a.</v>
          </cell>
          <cell r="Q296" t="str">
            <v>-</v>
          </cell>
          <cell r="R296" t="str">
            <v>-</v>
          </cell>
          <cell r="S296">
            <v>39.128729999999997</v>
          </cell>
          <cell r="T296">
            <v>39.719369999999998</v>
          </cell>
          <cell r="U296">
            <v>31.719370000000001</v>
          </cell>
          <cell r="V296">
            <v>23.719370000000001</v>
          </cell>
          <cell r="W296">
            <v>31.719370000000001</v>
          </cell>
          <cell r="X296">
            <v>39.719369999999998</v>
          </cell>
          <cell r="Y296">
            <v>45.141289999999998</v>
          </cell>
          <cell r="Z296">
            <v>40.050939999999997</v>
          </cell>
          <cell r="AA296">
            <v>41.374699999999997</v>
          </cell>
          <cell r="AB296">
            <v>42.50206</v>
          </cell>
          <cell r="AC296">
            <v>37.179000000000002</v>
          </cell>
          <cell r="AD296">
            <v>-5.3230599999999981</v>
          </cell>
        </row>
        <row r="297">
          <cell r="A297" t="str">
            <v>DataSpec</v>
          </cell>
          <cell r="B297" t="str">
            <v>Data</v>
          </cell>
          <cell r="C297" t="str">
            <v>Rating</v>
          </cell>
          <cell r="D297" t="str">
            <v>Rating</v>
          </cell>
          <cell r="E297" t="str">
            <v>Q134KUV_G</v>
          </cell>
          <cell r="F297" t="str">
            <v>NONE</v>
          </cell>
          <cell r="G297" t="str">
            <v>G</v>
          </cell>
          <cell r="H297" t="str">
            <v>Handel</v>
          </cell>
          <cell r="I297" t="str">
            <v>SELF</v>
          </cell>
          <cell r="J297" t="str">
            <v>SELF</v>
          </cell>
          <cell r="K297" t="str">
            <v>OV</v>
          </cell>
          <cell r="L297" t="str">
            <v>NE</v>
          </cell>
          <cell r="M297">
            <v>5</v>
          </cell>
          <cell r="O297" t="str">
            <v>G</v>
          </cell>
          <cell r="P297" t="str">
            <v>Handel</v>
          </cell>
          <cell r="Q297" t="str">
            <v>-</v>
          </cell>
          <cell r="R297" t="str">
            <v>-</v>
          </cell>
          <cell r="S297">
            <v>41.536529999999999</v>
          </cell>
          <cell r="T297">
            <v>41.419719999999998</v>
          </cell>
          <cell r="U297">
            <v>42.104669999999999</v>
          </cell>
          <cell r="V297">
            <v>41.8125</v>
          </cell>
          <cell r="W297">
            <v>40.614379999999997</v>
          </cell>
          <cell r="X297">
            <v>40.709879999999998</v>
          </cell>
          <cell r="Y297">
            <v>40.434899999999999</v>
          </cell>
          <cell r="Z297">
            <v>40.266129999999997</v>
          </cell>
          <cell r="AA297">
            <v>41.03378</v>
          </cell>
          <cell r="AB297">
            <v>41.577129999999997</v>
          </cell>
          <cell r="AC297">
            <v>41.815779999999997</v>
          </cell>
          <cell r="AD297">
            <v>0.23864999999999981</v>
          </cell>
        </row>
        <row r="298">
          <cell r="A298" t="str">
            <v>DataSpec</v>
          </cell>
          <cell r="B298" t="str">
            <v>Data</v>
          </cell>
          <cell r="C298" t="str">
            <v>Rating</v>
          </cell>
          <cell r="D298" t="str">
            <v>Rating</v>
          </cell>
          <cell r="E298" t="str">
            <v>Q134KUV_45</v>
          </cell>
          <cell r="F298" t="str">
            <v>NONE</v>
          </cell>
          <cell r="G298">
            <v>45</v>
          </cell>
          <cell r="H298" t="str">
            <v xml:space="preserve">    Kfz-Handel, Werkstätten</v>
          </cell>
          <cell r="I298" t="str">
            <v>SELF</v>
          </cell>
          <cell r="J298" t="str">
            <v>SELF</v>
          </cell>
          <cell r="K298" t="str">
            <v>OV</v>
          </cell>
          <cell r="L298" t="str">
            <v>NE</v>
          </cell>
          <cell r="M298">
            <v>5</v>
          </cell>
          <cell r="O298">
            <v>45</v>
          </cell>
          <cell r="P298" t="str">
            <v>Kfz-Handel, Werkstätten</v>
          </cell>
          <cell r="Q298" t="str">
            <v>-</v>
          </cell>
          <cell r="R298" t="str">
            <v>-</v>
          </cell>
          <cell r="S298">
            <v>39.561419999999998</v>
          </cell>
          <cell r="T298">
            <v>39.383299999999998</v>
          </cell>
          <cell r="U298">
            <v>41.256169999999997</v>
          </cell>
          <cell r="V298">
            <v>41.136780000000002</v>
          </cell>
          <cell r="W298">
            <v>39.940669999999997</v>
          </cell>
          <cell r="X298">
            <v>40.197879999999998</v>
          </cell>
          <cell r="Y298">
            <v>40.015740000000001</v>
          </cell>
          <cell r="Z298">
            <v>39.811999999999998</v>
          </cell>
          <cell r="AA298">
            <v>43.529350000000001</v>
          </cell>
          <cell r="AB298">
            <v>42.745579999999997</v>
          </cell>
          <cell r="AC298">
            <v>44.553139999999999</v>
          </cell>
          <cell r="AD298">
            <v>1.8075600000000023</v>
          </cell>
        </row>
        <row r="299">
          <cell r="A299" t="str">
            <v>DataSpec</v>
          </cell>
          <cell r="B299" t="str">
            <v>Data</v>
          </cell>
          <cell r="C299" t="str">
            <v>Rating</v>
          </cell>
          <cell r="D299" t="str">
            <v>Rating</v>
          </cell>
          <cell r="E299" t="str">
            <v>Q134KUV_451</v>
          </cell>
          <cell r="F299" t="str">
            <v>NONE</v>
          </cell>
          <cell r="G299">
            <v>45.1</v>
          </cell>
          <cell r="H299" t="str">
            <v xml:space="preserve">      Kraftwagen</v>
          </cell>
          <cell r="I299" t="str">
            <v>SELF</v>
          </cell>
          <cell r="J299" t="str">
            <v>SELF</v>
          </cell>
          <cell r="K299" t="str">
            <v>OV</v>
          </cell>
          <cell r="L299" t="str">
            <v>NE</v>
          </cell>
          <cell r="M299">
            <v>5</v>
          </cell>
          <cell r="O299" t="str">
            <v>45,1</v>
          </cell>
          <cell r="P299" t="str">
            <v>Kraftwagen</v>
          </cell>
          <cell r="Q299" t="str">
            <v>-</v>
          </cell>
          <cell r="R299" t="str">
            <v>-</v>
          </cell>
          <cell r="S299">
            <v>43.561360000000001</v>
          </cell>
          <cell r="T299">
            <v>42.193890000000003</v>
          </cell>
          <cell r="U299">
            <v>42.899259999999998</v>
          </cell>
          <cell r="V299">
            <v>43.09187</v>
          </cell>
          <cell r="W299">
            <v>39.603619999999999</v>
          </cell>
          <cell r="X299">
            <v>40.117080000000001</v>
          </cell>
          <cell r="Y299">
            <v>40.156559999999999</v>
          </cell>
          <cell r="Z299">
            <v>40.547229999999999</v>
          </cell>
          <cell r="AA299">
            <v>46.09666</v>
          </cell>
          <cell r="AB299">
            <v>45.04289</v>
          </cell>
          <cell r="AC299">
            <v>47.650109999999998</v>
          </cell>
          <cell r="AD299">
            <v>2.6072199999999981</v>
          </cell>
        </row>
        <row r="300">
          <cell r="A300" t="str">
            <v>DataSpec</v>
          </cell>
          <cell r="B300" t="str">
            <v>Data</v>
          </cell>
          <cell r="C300" t="str">
            <v>Rating</v>
          </cell>
          <cell r="D300" t="str">
            <v>Rating</v>
          </cell>
          <cell r="E300" t="str">
            <v>Q134KUV_4511</v>
          </cell>
          <cell r="F300" t="str">
            <v>NONE</v>
          </cell>
          <cell r="G300">
            <v>45.11</v>
          </cell>
          <cell r="H300" t="str">
            <v xml:space="preserve">        Kraftwagen (bis zu 3.5 t Gewicht)</v>
          </cell>
          <cell r="I300" t="str">
            <v>SELF</v>
          </cell>
          <cell r="J300" t="str">
            <v>SELF</v>
          </cell>
          <cell r="K300" t="str">
            <v>OV</v>
          </cell>
          <cell r="L300" t="str">
            <v>NE</v>
          </cell>
          <cell r="M300">
            <v>5</v>
          </cell>
          <cell r="O300" t="str">
            <v>45,11</v>
          </cell>
          <cell r="P300" t="str">
            <v>Kraftwagen (bis zu 3.5 t Gewicht)</v>
          </cell>
          <cell r="Q300" t="str">
            <v>-</v>
          </cell>
          <cell r="R300" t="str">
            <v>-</v>
          </cell>
          <cell r="S300">
            <v>43.652500000000003</v>
          </cell>
          <cell r="T300">
            <v>42.823790000000002</v>
          </cell>
          <cell r="U300">
            <v>42.95308</v>
          </cell>
          <cell r="V300">
            <v>43.156170000000003</v>
          </cell>
          <cell r="W300">
            <v>39.691389999999998</v>
          </cell>
          <cell r="X300">
            <v>40.192709999999998</v>
          </cell>
          <cell r="Y300">
            <v>40.246270000000003</v>
          </cell>
          <cell r="Z300">
            <v>40.595739999999999</v>
          </cell>
          <cell r="AA300">
            <v>46.149169999999998</v>
          </cell>
          <cell r="AB300">
            <v>45.091839999999998</v>
          </cell>
          <cell r="AC300">
            <v>47.749690000000001</v>
          </cell>
          <cell r="AD300">
            <v>2.6578500000000034</v>
          </cell>
        </row>
        <row r="301">
          <cell r="A301" t="str">
            <v>DataSpec</v>
          </cell>
          <cell r="B301" t="str">
            <v>Data</v>
          </cell>
          <cell r="C301" t="str">
            <v>Rating</v>
          </cell>
          <cell r="D301" t="str">
            <v>Rating</v>
          </cell>
          <cell r="E301" t="str">
            <v>Q134KUV_4519</v>
          </cell>
          <cell r="F301" t="str">
            <v>NONE</v>
          </cell>
          <cell r="G301">
            <v>45.19</v>
          </cell>
          <cell r="H301" t="str">
            <v xml:space="preserve">        Nutzfahrzeuge (mind.3 5. t Gewicht)</v>
          </cell>
          <cell r="I301" t="str">
            <v>SELF</v>
          </cell>
          <cell r="J301" t="str">
            <v>SELF</v>
          </cell>
          <cell r="K301" t="str">
            <v>OV</v>
          </cell>
          <cell r="L301" t="str">
            <v>NE</v>
          </cell>
          <cell r="M301">
            <v>5</v>
          </cell>
          <cell r="O301" t="str">
            <v>45,19</v>
          </cell>
          <cell r="P301" t="str">
            <v>Nutzfahrzeuge (mind.3 5. t Gewicht)</v>
          </cell>
          <cell r="Q301" t="str">
            <v>-</v>
          </cell>
          <cell r="R301" t="str">
            <v>-</v>
          </cell>
          <cell r="S301">
            <v>41.09957</v>
          </cell>
          <cell r="T301">
            <v>41.777290000000001</v>
          </cell>
          <cell r="U301">
            <v>41.389499999999998</v>
          </cell>
          <cell r="V301">
            <v>41.288339999999998</v>
          </cell>
          <cell r="W301">
            <v>37.434440000000002</v>
          </cell>
          <cell r="X301">
            <v>38.247349999999997</v>
          </cell>
          <cell r="Y301">
            <v>37.939329999999998</v>
          </cell>
          <cell r="Z301">
            <v>39.421169999999996</v>
          </cell>
          <cell r="AA301">
            <v>44.876240000000003</v>
          </cell>
          <cell r="AB301">
            <v>43.90551</v>
          </cell>
          <cell r="AC301">
            <v>45.336869999999998</v>
          </cell>
          <cell r="AD301">
            <v>1.431359999999998</v>
          </cell>
        </row>
        <row r="302">
          <cell r="A302" t="str">
            <v>DataSpec</v>
          </cell>
          <cell r="B302" t="str">
            <v>Data</v>
          </cell>
          <cell r="C302" t="str">
            <v>Rating</v>
          </cell>
          <cell r="D302" t="str">
            <v>Rating</v>
          </cell>
          <cell r="E302" t="str">
            <v>Q134KUV_452</v>
          </cell>
          <cell r="F302" t="str">
            <v>NONE</v>
          </cell>
          <cell r="G302">
            <v>45.2</v>
          </cell>
          <cell r="H302" t="str">
            <v xml:space="preserve">      Werkstätten, Waschanlagen</v>
          </cell>
          <cell r="I302" t="str">
            <v>SELF</v>
          </cell>
          <cell r="J302" t="str">
            <v>SELF</v>
          </cell>
          <cell r="K302" t="str">
            <v>OV</v>
          </cell>
          <cell r="L302" t="str">
            <v>NE</v>
          </cell>
          <cell r="M302">
            <v>5</v>
          </cell>
          <cell r="O302" t="str">
            <v>45,2</v>
          </cell>
          <cell r="P302" t="str">
            <v>Werkstätten, Waschanlagen</v>
          </cell>
          <cell r="Q302" t="str">
            <v>-</v>
          </cell>
          <cell r="R302" t="str">
            <v>-</v>
          </cell>
          <cell r="S302">
            <v>34.848689999999998</v>
          </cell>
          <cell r="T302">
            <v>36.154069999999997</v>
          </cell>
          <cell r="U302">
            <v>38.186909999999997</v>
          </cell>
          <cell r="V302">
            <v>38.655230000000003</v>
          </cell>
          <cell r="W302">
            <v>40.729170000000003</v>
          </cell>
          <cell r="X302">
            <v>40.67521</v>
          </cell>
          <cell r="Y302">
            <v>40.286160000000002</v>
          </cell>
          <cell r="Z302">
            <v>39.868119999999998</v>
          </cell>
          <cell r="AA302">
            <v>43.067509999999999</v>
          </cell>
          <cell r="AB302">
            <v>42.1404</v>
          </cell>
          <cell r="AC302">
            <v>42.51079</v>
          </cell>
          <cell r="AD302">
            <v>0.37039000000000044</v>
          </cell>
        </row>
        <row r="303">
          <cell r="A303" t="str">
            <v>DataSpec</v>
          </cell>
          <cell r="B303" t="str">
            <v>Data</v>
          </cell>
          <cell r="C303" t="str">
            <v>Rating</v>
          </cell>
          <cell r="D303" t="str">
            <v>Rating</v>
          </cell>
          <cell r="E303" t="str">
            <v>Q134KUV_45201</v>
          </cell>
          <cell r="F303" t="str">
            <v>NONE</v>
          </cell>
          <cell r="G303" t="str">
            <v>45.20.1</v>
          </cell>
          <cell r="H303" t="str">
            <v xml:space="preserve">          Lackieren von Kraftwagen</v>
          </cell>
          <cell r="I303" t="str">
            <v>SELF</v>
          </cell>
          <cell r="J303" t="str">
            <v>SELF</v>
          </cell>
          <cell r="K303" t="str">
            <v>OV</v>
          </cell>
          <cell r="L303" t="str">
            <v>NE</v>
          </cell>
          <cell r="M303">
            <v>5</v>
          </cell>
          <cell r="O303" t="str">
            <v>45.20.1</v>
          </cell>
          <cell r="P303" t="str">
            <v>Lackieren von Kraftwagen</v>
          </cell>
          <cell r="Q303" t="str">
            <v>-</v>
          </cell>
          <cell r="R303" t="str">
            <v>-</v>
          </cell>
          <cell r="S303">
            <v>37.984499999999997</v>
          </cell>
          <cell r="T303">
            <v>35.286409999999997</v>
          </cell>
          <cell r="U303">
            <v>38.898760000000003</v>
          </cell>
          <cell r="V303">
            <v>39.259120000000003</v>
          </cell>
          <cell r="W303">
            <v>37.101709999999997</v>
          </cell>
          <cell r="X303">
            <v>36.237029999999997</v>
          </cell>
          <cell r="Y303">
            <v>34.833930000000002</v>
          </cell>
          <cell r="Z303">
            <v>34.625660000000003</v>
          </cell>
          <cell r="AA303">
            <v>42.625660000000003</v>
          </cell>
          <cell r="AB303">
            <v>42.33</v>
          </cell>
          <cell r="AC303">
            <v>42.541939999999997</v>
          </cell>
          <cell r="AD303">
            <v>0.21193999999999846</v>
          </cell>
        </row>
        <row r="304">
          <cell r="A304" t="str">
            <v>DataSpec</v>
          </cell>
          <cell r="B304" t="str">
            <v>Data</v>
          </cell>
          <cell r="C304" t="str">
            <v>Rating</v>
          </cell>
          <cell r="D304" t="str">
            <v>Rating</v>
          </cell>
          <cell r="E304" t="str">
            <v>Q134KUV_45202</v>
          </cell>
          <cell r="F304" t="str">
            <v>NONE</v>
          </cell>
          <cell r="G304" t="str">
            <v>45.20.2</v>
          </cell>
          <cell r="H304" t="str">
            <v xml:space="preserve">          Autowaschanlagen</v>
          </cell>
          <cell r="I304" t="str">
            <v>SELF</v>
          </cell>
          <cell r="J304" t="str">
            <v>SELF</v>
          </cell>
          <cell r="K304" t="str">
            <v>OV</v>
          </cell>
          <cell r="L304" t="str">
            <v>NE</v>
          </cell>
          <cell r="M304">
            <v>5</v>
          </cell>
          <cell r="O304" t="str">
            <v>45.20.2</v>
          </cell>
          <cell r="P304" t="str">
            <v>Autowaschanlagen</v>
          </cell>
          <cell r="Q304" t="str">
            <v>-</v>
          </cell>
          <cell r="R304" t="str">
            <v>-</v>
          </cell>
          <cell r="S304">
            <v>27.910160000000001</v>
          </cell>
          <cell r="T304">
            <v>29.592269999999999</v>
          </cell>
          <cell r="U304">
            <v>31.402059999999999</v>
          </cell>
          <cell r="V304">
            <v>31.659289999999999</v>
          </cell>
          <cell r="W304">
            <v>38.417549999999999</v>
          </cell>
          <cell r="X304">
            <v>37.618769999999998</v>
          </cell>
          <cell r="Y304">
            <v>36.543689999999998</v>
          </cell>
          <cell r="Z304">
            <v>37.434420000000003</v>
          </cell>
          <cell r="AA304">
            <v>40.07546</v>
          </cell>
          <cell r="AB304">
            <v>39.439140000000002</v>
          </cell>
          <cell r="AC304">
            <v>39.3232</v>
          </cell>
          <cell r="AD304">
            <v>-0.11594000000000193</v>
          </cell>
        </row>
        <row r="305">
          <cell r="A305" t="str">
            <v>DataSpec</v>
          </cell>
          <cell r="B305" t="str">
            <v>Data</v>
          </cell>
          <cell r="C305" t="str">
            <v>Rating</v>
          </cell>
          <cell r="D305" t="str">
            <v>Rating</v>
          </cell>
          <cell r="E305" t="str">
            <v>Q134KUV_45203</v>
          </cell>
          <cell r="F305" t="str">
            <v>NONE</v>
          </cell>
          <cell r="G305" t="str">
            <v>45.20.3</v>
          </cell>
          <cell r="H305" t="str">
            <v xml:space="preserve">          Werkstätten für Pkw  (bis zu 3.5 t)</v>
          </cell>
          <cell r="I305" t="str">
            <v>SELF</v>
          </cell>
          <cell r="J305" t="str">
            <v>SELF</v>
          </cell>
          <cell r="K305" t="str">
            <v>OV</v>
          </cell>
          <cell r="L305" t="str">
            <v>NE</v>
          </cell>
          <cell r="M305">
            <v>5</v>
          </cell>
          <cell r="O305" t="str">
            <v>45.20.3</v>
          </cell>
          <cell r="P305" t="str">
            <v>Werkstätten für Pkw  (bis zu 3.5 t)</v>
          </cell>
          <cell r="Q305" t="str">
            <v>-</v>
          </cell>
          <cell r="R305" t="str">
            <v>-</v>
          </cell>
          <cell r="S305">
            <v>34.533799999999999</v>
          </cell>
          <cell r="T305">
            <v>35.972299999999997</v>
          </cell>
          <cell r="U305">
            <v>38.628169999999997</v>
          </cell>
          <cell r="V305">
            <v>39.124160000000003</v>
          </cell>
          <cell r="W305">
            <v>41.504719999999999</v>
          </cell>
          <cell r="X305">
            <v>41.645679999999999</v>
          </cell>
          <cell r="Y305">
            <v>41.453490000000002</v>
          </cell>
          <cell r="Z305">
            <v>40.816789999999997</v>
          </cell>
          <cell r="AA305">
            <v>43.365499999999997</v>
          </cell>
          <cell r="AB305">
            <v>42.327800000000003</v>
          </cell>
          <cell r="AC305">
            <v>42.764139999999998</v>
          </cell>
          <cell r="AD305">
            <v>0.43633999999999418</v>
          </cell>
        </row>
        <row r="306">
          <cell r="A306" t="str">
            <v>DataSpec</v>
          </cell>
          <cell r="B306" t="str">
            <v>Data</v>
          </cell>
          <cell r="C306" t="str">
            <v>Rating</v>
          </cell>
          <cell r="D306" t="str">
            <v>Rating</v>
          </cell>
          <cell r="E306" t="str">
            <v>Q134KUV_45204</v>
          </cell>
          <cell r="F306" t="str">
            <v>NONE</v>
          </cell>
          <cell r="G306" t="str">
            <v>45.20.4</v>
          </cell>
          <cell r="H306" t="str">
            <v xml:space="preserve">          Werkstätten für Lkw (mind. 3.5 t)</v>
          </cell>
          <cell r="I306" t="str">
            <v>SELF</v>
          </cell>
          <cell r="J306" t="str">
            <v>SELF</v>
          </cell>
          <cell r="K306" t="str">
            <v>OV</v>
          </cell>
          <cell r="L306" t="str">
            <v>NE</v>
          </cell>
          <cell r="M306">
            <v>5</v>
          </cell>
          <cell r="O306" t="str">
            <v>45.20.4</v>
          </cell>
          <cell r="P306" t="str">
            <v>Werkstätten für Lkw (mind. 3.5 t)</v>
          </cell>
          <cell r="Q306" t="str">
            <v>-</v>
          </cell>
          <cell r="R306" t="str">
            <v>-</v>
          </cell>
          <cell r="S306">
            <v>36.510469999999998</v>
          </cell>
          <cell r="T306">
            <v>36.298029999999997</v>
          </cell>
          <cell r="U306">
            <v>40.010779999999997</v>
          </cell>
          <cell r="V306">
            <v>40.701390000000004</v>
          </cell>
          <cell r="W306">
            <v>39.455399999999997</v>
          </cell>
          <cell r="X306">
            <v>39.480690000000003</v>
          </cell>
          <cell r="Y306">
            <v>39.536380000000001</v>
          </cell>
          <cell r="Z306">
            <v>40.21461</v>
          </cell>
          <cell r="AA306">
            <v>43.60277</v>
          </cell>
          <cell r="AB306">
            <v>42.632300000000001</v>
          </cell>
          <cell r="AC306">
            <v>42.942349999999998</v>
          </cell>
          <cell r="AD306">
            <v>0.31004999999999683</v>
          </cell>
        </row>
        <row r="307">
          <cell r="A307" t="str">
            <v>DataSpec</v>
          </cell>
          <cell r="B307" t="str">
            <v>Data</v>
          </cell>
          <cell r="C307" t="str">
            <v>Rating</v>
          </cell>
          <cell r="D307" t="str">
            <v>Rating</v>
          </cell>
          <cell r="E307" t="str">
            <v>Q134KUV_453</v>
          </cell>
          <cell r="F307" t="str">
            <v>NONE</v>
          </cell>
          <cell r="G307">
            <v>45.3</v>
          </cell>
          <cell r="H307" t="str">
            <v xml:space="preserve">      Kraftwagenteile, -zubehör</v>
          </cell>
          <cell r="I307" t="str">
            <v>SELF</v>
          </cell>
          <cell r="J307" t="str">
            <v>SELF</v>
          </cell>
          <cell r="K307" t="str">
            <v>OV</v>
          </cell>
          <cell r="L307" t="str">
            <v>NE</v>
          </cell>
          <cell r="M307">
            <v>5</v>
          </cell>
          <cell r="O307" t="str">
            <v>45,3</v>
          </cell>
          <cell r="P307" t="str">
            <v>Kraftwagenteile, -zubehör</v>
          </cell>
          <cell r="Q307" t="str">
            <v>-</v>
          </cell>
          <cell r="R307" t="str">
            <v>-</v>
          </cell>
          <cell r="S307">
            <v>39.145479999999999</v>
          </cell>
          <cell r="T307">
            <v>39.013719999999999</v>
          </cell>
          <cell r="U307">
            <v>43.172609999999999</v>
          </cell>
          <cell r="V307">
            <v>41.099440000000001</v>
          </cell>
          <cell r="W307">
            <v>39.381889999999999</v>
          </cell>
          <cell r="X307">
            <v>39.848019999999998</v>
          </cell>
          <cell r="Y307">
            <v>39.53557</v>
          </cell>
          <cell r="Z307">
            <v>38.685499999999998</v>
          </cell>
          <cell r="AA307">
            <v>39.71631</v>
          </cell>
          <cell r="AB307">
            <v>39.366540000000001</v>
          </cell>
          <cell r="AC307">
            <v>42.915669999999999</v>
          </cell>
          <cell r="AD307">
            <v>3.5491299999999981</v>
          </cell>
        </row>
        <row r="308">
          <cell r="A308" t="str">
            <v>DataSpec</v>
          </cell>
          <cell r="B308" t="str">
            <v>Data</v>
          </cell>
          <cell r="C308" t="str">
            <v>Rating</v>
          </cell>
          <cell r="D308" t="str">
            <v>Rating</v>
          </cell>
          <cell r="E308" t="str">
            <v>Q134KUV_4531</v>
          </cell>
          <cell r="F308" t="str">
            <v>NONE</v>
          </cell>
          <cell r="G308">
            <v>45.31</v>
          </cell>
          <cell r="H308" t="str">
            <v xml:space="preserve">        Großhandel mit Kraftwagenteilen und -zubehör</v>
          </cell>
          <cell r="I308" t="str">
            <v>SELF</v>
          </cell>
          <cell r="J308" t="str">
            <v>SELF</v>
          </cell>
          <cell r="K308" t="str">
            <v>OV</v>
          </cell>
          <cell r="L308" t="str">
            <v>NE</v>
          </cell>
          <cell r="M308">
            <v>5</v>
          </cell>
          <cell r="O308" t="str">
            <v>45,31</v>
          </cell>
          <cell r="P308" t="str">
            <v>Großhandel mit Kraftwagenteilen und -zubehör</v>
          </cell>
          <cell r="Q308" t="str">
            <v>-</v>
          </cell>
          <cell r="R308" t="str">
            <v>-</v>
          </cell>
          <cell r="S308">
            <v>38.913800000000002</v>
          </cell>
          <cell r="T308">
            <v>38.405099999999997</v>
          </cell>
          <cell r="U308">
            <v>39.752279999999999</v>
          </cell>
          <cell r="V308">
            <v>38.789740000000002</v>
          </cell>
          <cell r="W308">
            <v>38.117489999999997</v>
          </cell>
          <cell r="X308">
            <v>39.594340000000003</v>
          </cell>
          <cell r="Y308">
            <v>39.64226</v>
          </cell>
          <cell r="Z308">
            <v>39.307200000000002</v>
          </cell>
          <cell r="AA308">
            <v>41.465530000000001</v>
          </cell>
          <cell r="AB308">
            <v>41.05921</v>
          </cell>
          <cell r="AC308">
            <v>42.954770000000003</v>
          </cell>
          <cell r="AD308">
            <v>1.8955600000000032</v>
          </cell>
        </row>
        <row r="309">
          <cell r="A309" t="str">
            <v>DataSpec</v>
          </cell>
          <cell r="B309" t="str">
            <v>Data</v>
          </cell>
          <cell r="C309" t="str">
            <v>Rating</v>
          </cell>
          <cell r="D309" t="str">
            <v>Rating</v>
          </cell>
          <cell r="E309" t="str">
            <v>Q134KUV_4532</v>
          </cell>
          <cell r="F309" t="str">
            <v>NONE</v>
          </cell>
          <cell r="G309">
            <v>45.32</v>
          </cell>
          <cell r="H309" t="str">
            <v xml:space="preserve">        Einzelhandel mit Kraftwagenteilen und -zubehör</v>
          </cell>
          <cell r="I309" t="str">
            <v>SELF</v>
          </cell>
          <cell r="J309" t="str">
            <v>SELF</v>
          </cell>
          <cell r="K309" t="str">
            <v>OV</v>
          </cell>
          <cell r="L309" t="str">
            <v>NE</v>
          </cell>
          <cell r="M309">
            <v>5</v>
          </cell>
          <cell r="O309" t="str">
            <v>45,32</v>
          </cell>
          <cell r="P309" t="str">
            <v>Einzelhandel mit Kraftwagenteilen und -zubehör</v>
          </cell>
          <cell r="Q309" t="str">
            <v>-</v>
          </cell>
          <cell r="R309" t="str">
            <v>-</v>
          </cell>
          <cell r="S309">
            <v>40.289810000000003</v>
          </cell>
          <cell r="T309">
            <v>40.798250000000003</v>
          </cell>
          <cell r="U309">
            <v>44.15222</v>
          </cell>
          <cell r="V309">
            <v>41.760730000000002</v>
          </cell>
          <cell r="W309">
            <v>39.714970000000001</v>
          </cell>
          <cell r="X309">
            <v>39.9148</v>
          </cell>
          <cell r="Y309">
            <v>39.507489999999997</v>
          </cell>
          <cell r="Z309">
            <v>38.523940000000003</v>
          </cell>
          <cell r="AA309">
            <v>39.270629999999997</v>
          </cell>
          <cell r="AB309">
            <v>38.935290000000002</v>
          </cell>
          <cell r="AC309">
            <v>42.905720000000002</v>
          </cell>
          <cell r="AD309">
            <v>3.9704300000000003</v>
          </cell>
        </row>
        <row r="310">
          <cell r="A310" t="str">
            <v>DataSpec</v>
          </cell>
          <cell r="B310" t="str">
            <v>Data</v>
          </cell>
          <cell r="C310" t="str">
            <v>Rating</v>
          </cell>
          <cell r="D310" t="str">
            <v>Rating</v>
          </cell>
          <cell r="E310" t="str">
            <v>Q134KUV_454</v>
          </cell>
          <cell r="F310" t="str">
            <v>NONE</v>
          </cell>
          <cell r="G310">
            <v>45.4</v>
          </cell>
          <cell r="H310" t="str">
            <v xml:space="preserve">      Handel mit Krafträdern, Reparatur</v>
          </cell>
          <cell r="I310" t="str">
            <v>SELF</v>
          </cell>
          <cell r="J310" t="str">
            <v>SELF</v>
          </cell>
          <cell r="K310" t="str">
            <v>OV</v>
          </cell>
          <cell r="L310" t="str">
            <v>NE</v>
          </cell>
          <cell r="M310">
            <v>5</v>
          </cell>
          <cell r="O310" t="str">
            <v>45,4</v>
          </cell>
          <cell r="P310" t="str">
            <v>Handel mit Krafträdern, Reparatur</v>
          </cell>
          <cell r="Q310" t="str">
            <v>-</v>
          </cell>
          <cell r="R310" t="str">
            <v>-</v>
          </cell>
          <cell r="S310">
            <v>42.35219</v>
          </cell>
          <cell r="T310">
            <v>41.143830000000001</v>
          </cell>
          <cell r="U310">
            <v>43.012419999999999</v>
          </cell>
          <cell r="V310">
            <v>43.39472</v>
          </cell>
          <cell r="W310">
            <v>39.145800000000001</v>
          </cell>
          <cell r="X310">
            <v>38.824120000000001</v>
          </cell>
          <cell r="Y310">
            <v>38.8142</v>
          </cell>
          <cell r="Z310">
            <v>37.778649999999999</v>
          </cell>
          <cell r="AA310">
            <v>40.578859999999999</v>
          </cell>
          <cell r="AB310">
            <v>41.337000000000003</v>
          </cell>
          <cell r="AC310">
            <v>40.790039999999998</v>
          </cell>
          <cell r="AD310">
            <v>-0.54696000000000566</v>
          </cell>
        </row>
        <row r="311">
          <cell r="A311" t="str">
            <v>DataSpec</v>
          </cell>
          <cell r="B311" t="str">
            <v>Data</v>
          </cell>
          <cell r="C311" t="str">
            <v>Rating</v>
          </cell>
          <cell r="D311" t="str">
            <v>Rating</v>
          </cell>
          <cell r="E311" t="str">
            <v>Q134KUV_46</v>
          </cell>
          <cell r="F311" t="str">
            <v>NONE</v>
          </cell>
          <cell r="G311">
            <v>46</v>
          </cell>
          <cell r="H311" t="str">
            <v xml:space="preserve">    Großhandel</v>
          </cell>
          <cell r="I311" t="str">
            <v>SELF</v>
          </cell>
          <cell r="J311" t="str">
            <v>SELF</v>
          </cell>
          <cell r="K311" t="str">
            <v>OV</v>
          </cell>
          <cell r="L311" t="str">
            <v>NE</v>
          </cell>
          <cell r="M311">
            <v>5</v>
          </cell>
          <cell r="O311">
            <v>46</v>
          </cell>
          <cell r="P311" t="str">
            <v>Großhandel</v>
          </cell>
          <cell r="Q311" t="str">
            <v>-</v>
          </cell>
          <cell r="R311" t="str">
            <v>-</v>
          </cell>
          <cell r="S311">
            <v>40.189529999999998</v>
          </cell>
          <cell r="T311">
            <v>40.712859999999999</v>
          </cell>
          <cell r="U311">
            <v>40.624299999999998</v>
          </cell>
          <cell r="V311">
            <v>40.387659999999997</v>
          </cell>
          <cell r="W311">
            <v>36.984960000000001</v>
          </cell>
          <cell r="X311">
            <v>37.534109999999998</v>
          </cell>
          <cell r="Y311">
            <v>36.494399999999999</v>
          </cell>
          <cell r="Z311">
            <v>37.403080000000003</v>
          </cell>
          <cell r="AA311">
            <v>37.19097</v>
          </cell>
          <cell r="AB311">
            <v>37.292760000000001</v>
          </cell>
          <cell r="AC311">
            <v>38.683059999999998</v>
          </cell>
          <cell r="AD311">
            <v>1.3902999999999963</v>
          </cell>
        </row>
        <row r="312">
          <cell r="A312" t="str">
            <v>DataSpec</v>
          </cell>
          <cell r="B312" t="str">
            <v>Data</v>
          </cell>
          <cell r="C312" t="str">
            <v>Rating</v>
          </cell>
          <cell r="D312" t="str">
            <v>Rating</v>
          </cell>
          <cell r="E312" t="str">
            <v>Q134KUV_461</v>
          </cell>
          <cell r="F312" t="str">
            <v>NONE</v>
          </cell>
          <cell r="G312">
            <v>46.1</v>
          </cell>
          <cell r="H312" t="str">
            <v xml:space="preserve">      Handelsvermittlung</v>
          </cell>
          <cell r="I312" t="str">
            <v>SELF</v>
          </cell>
          <cell r="J312" t="str">
            <v>SELF</v>
          </cell>
          <cell r="K312" t="str">
            <v>OV</v>
          </cell>
          <cell r="L312" t="str">
            <v>NE</v>
          </cell>
          <cell r="M312">
            <v>5</v>
          </cell>
          <cell r="O312" t="str">
            <v>46,1</v>
          </cell>
          <cell r="P312" t="str">
            <v>Handelsvermittlung</v>
          </cell>
          <cell r="Q312" t="str">
            <v>-</v>
          </cell>
          <cell r="R312" t="str">
            <v>-</v>
          </cell>
          <cell r="S312">
            <v>39.465409999999999</v>
          </cell>
          <cell r="T312">
            <v>39.896239999999999</v>
          </cell>
          <cell r="U312">
            <v>39.620489999999997</v>
          </cell>
          <cell r="V312">
            <v>39.123170000000002</v>
          </cell>
          <cell r="W312">
            <v>32.438270000000003</v>
          </cell>
          <cell r="X312">
            <v>33.906359999999999</v>
          </cell>
          <cell r="Y312">
            <v>32.009149999999998</v>
          </cell>
          <cell r="Z312">
            <v>33.581200000000003</v>
          </cell>
          <cell r="AA312">
            <v>31.750499999999999</v>
          </cell>
          <cell r="AB312">
            <v>33.558860000000003</v>
          </cell>
          <cell r="AC312">
            <v>34.608829999999998</v>
          </cell>
          <cell r="AD312">
            <v>1.0499699999999947</v>
          </cell>
        </row>
        <row r="313">
          <cell r="A313" t="str">
            <v>DataSpec</v>
          </cell>
          <cell r="B313" t="str">
            <v>Data</v>
          </cell>
          <cell r="C313" t="str">
            <v>Rating</v>
          </cell>
          <cell r="D313" t="str">
            <v>Rating</v>
          </cell>
          <cell r="E313" t="str">
            <v>Q134KUV_462</v>
          </cell>
          <cell r="F313" t="str">
            <v>NONE</v>
          </cell>
          <cell r="G313">
            <v>46.2</v>
          </cell>
          <cell r="H313" t="str">
            <v xml:space="preserve">      Landw. Grundstoffe, lebende Tiere</v>
          </cell>
          <cell r="I313" t="str">
            <v>SELF</v>
          </cell>
          <cell r="J313" t="str">
            <v>SELF</v>
          </cell>
          <cell r="K313" t="str">
            <v>OV</v>
          </cell>
          <cell r="L313" t="str">
            <v>NE</v>
          </cell>
          <cell r="M313">
            <v>5</v>
          </cell>
          <cell r="O313" t="str">
            <v>46,2</v>
          </cell>
          <cell r="P313" t="str">
            <v>Landw. Grundstoffe, lebende Tiere</v>
          </cell>
          <cell r="Q313" t="str">
            <v>-</v>
          </cell>
          <cell r="R313" t="str">
            <v>-</v>
          </cell>
          <cell r="S313">
            <v>46.192189999999997</v>
          </cell>
          <cell r="T313">
            <v>46.956710000000001</v>
          </cell>
          <cell r="U313">
            <v>46.488570000000003</v>
          </cell>
          <cell r="V313">
            <v>46.378880000000002</v>
          </cell>
          <cell r="W313">
            <v>41.259990000000002</v>
          </cell>
          <cell r="X313">
            <v>41.316850000000002</v>
          </cell>
          <cell r="Y313">
            <v>40.345840000000003</v>
          </cell>
          <cell r="Z313">
            <v>39.998469999999998</v>
          </cell>
          <cell r="AA313">
            <v>39.258659999999999</v>
          </cell>
          <cell r="AB313">
            <v>39.318739999999998</v>
          </cell>
          <cell r="AC313">
            <v>38.741599999999998</v>
          </cell>
          <cell r="AD313">
            <v>-0.57713999999999999</v>
          </cell>
        </row>
        <row r="314">
          <cell r="A314" t="str">
            <v>DataSpec</v>
          </cell>
          <cell r="B314" t="str">
            <v>Data</v>
          </cell>
          <cell r="C314" t="str">
            <v>Rating</v>
          </cell>
          <cell r="D314" t="str">
            <v>Rating</v>
          </cell>
          <cell r="E314" t="str">
            <v>Q134KUV_463</v>
          </cell>
          <cell r="F314" t="str">
            <v>NONE</v>
          </cell>
          <cell r="G314">
            <v>46.3</v>
          </cell>
          <cell r="H314" t="str">
            <v xml:space="preserve">      NuG, Getränke, Tabakwaren</v>
          </cell>
          <cell r="I314" t="str">
            <v>SELF</v>
          </cell>
          <cell r="J314" t="str">
            <v>SELF</v>
          </cell>
          <cell r="K314" t="str">
            <v>OV</v>
          </cell>
          <cell r="L314" t="str">
            <v>NE</v>
          </cell>
          <cell r="M314">
            <v>5</v>
          </cell>
          <cell r="O314" t="str">
            <v>46,3</v>
          </cell>
          <cell r="P314" t="str">
            <v>NuG, Getränke, Tabakwaren</v>
          </cell>
          <cell r="Q314" t="str">
            <v>-</v>
          </cell>
          <cell r="R314" t="str">
            <v>-</v>
          </cell>
          <cell r="S314">
            <v>40.94632</v>
          </cell>
          <cell r="T314">
            <v>41.18439</v>
          </cell>
          <cell r="U314">
            <v>40.634340000000002</v>
          </cell>
          <cell r="V314">
            <v>40.42944</v>
          </cell>
          <cell r="W314">
            <v>38.173470000000002</v>
          </cell>
          <cell r="X314">
            <v>38.450539999999997</v>
          </cell>
          <cell r="Y314">
            <v>38.227640000000001</v>
          </cell>
          <cell r="Z314">
            <v>38.197000000000003</v>
          </cell>
          <cell r="AA314">
            <v>38.233969999999999</v>
          </cell>
          <cell r="AB314">
            <v>37.251919999999998</v>
          </cell>
          <cell r="AC314">
            <v>37.70167</v>
          </cell>
          <cell r="AD314">
            <v>0.44975000000000165</v>
          </cell>
        </row>
        <row r="315">
          <cell r="A315" t="str">
            <v>DataSpec</v>
          </cell>
          <cell r="B315" t="str">
            <v>Data</v>
          </cell>
          <cell r="C315" t="str">
            <v>Rating</v>
          </cell>
          <cell r="D315" t="str">
            <v>Rating</v>
          </cell>
          <cell r="E315" t="str">
            <v>Q134KUV_4631</v>
          </cell>
          <cell r="F315" t="str">
            <v>NONE</v>
          </cell>
          <cell r="G315">
            <v>46.31</v>
          </cell>
          <cell r="H315" t="str">
            <v xml:space="preserve">        Obst, Gemüse, Kartoffeln</v>
          </cell>
          <cell r="I315" t="str">
            <v>SELF</v>
          </cell>
          <cell r="J315" t="str">
            <v>SELF</v>
          </cell>
          <cell r="K315" t="str">
            <v>OV</v>
          </cell>
          <cell r="L315" t="str">
            <v>NE</v>
          </cell>
          <cell r="M315">
            <v>5</v>
          </cell>
          <cell r="O315" t="str">
            <v>46,31</v>
          </cell>
          <cell r="P315" t="str">
            <v>Obst, Gemüse, Kartoffeln</v>
          </cell>
          <cell r="Q315" t="str">
            <v>-</v>
          </cell>
          <cell r="R315" t="str">
            <v>-</v>
          </cell>
          <cell r="S315">
            <v>37.866709999999998</v>
          </cell>
          <cell r="T315">
            <v>38.553130000000003</v>
          </cell>
          <cell r="U315">
            <v>38.73977</v>
          </cell>
          <cell r="V315">
            <v>38.384799999999998</v>
          </cell>
          <cell r="W315">
            <v>38.227420000000002</v>
          </cell>
          <cell r="X315">
            <v>38.272500000000001</v>
          </cell>
          <cell r="Y315">
            <v>38.043959999999998</v>
          </cell>
          <cell r="Z315">
            <v>38.49747</v>
          </cell>
          <cell r="AA315">
            <v>34.026310000000002</v>
          </cell>
          <cell r="AB315">
            <v>32.987720000000003</v>
          </cell>
          <cell r="AC315">
            <v>33.484450000000002</v>
          </cell>
          <cell r="AD315">
            <v>0.49672999999999945</v>
          </cell>
        </row>
        <row r="316">
          <cell r="A316" t="str">
            <v>DataSpec</v>
          </cell>
          <cell r="B316" t="str">
            <v>Data</v>
          </cell>
          <cell r="C316" t="str">
            <v>Rating</v>
          </cell>
          <cell r="D316" t="str">
            <v>Rating</v>
          </cell>
          <cell r="E316" t="str">
            <v>Q134KUV_4632</v>
          </cell>
          <cell r="F316" t="str">
            <v>NONE</v>
          </cell>
          <cell r="G316">
            <v>46.32</v>
          </cell>
          <cell r="H316" t="str">
            <v xml:space="preserve">        Fleisch und Fleischwaren</v>
          </cell>
          <cell r="I316" t="str">
            <v>SELF</v>
          </cell>
          <cell r="J316" t="str">
            <v>SELF</v>
          </cell>
          <cell r="K316" t="str">
            <v>OV</v>
          </cell>
          <cell r="L316" t="str">
            <v>NE</v>
          </cell>
          <cell r="M316">
            <v>5</v>
          </cell>
          <cell r="O316" t="str">
            <v>46,32</v>
          </cell>
          <cell r="P316" t="str">
            <v>Fleisch und Fleischwaren</v>
          </cell>
          <cell r="Q316" t="str">
            <v>-</v>
          </cell>
          <cell r="R316" t="str">
            <v>-</v>
          </cell>
          <cell r="S316">
            <v>38.413469999999997</v>
          </cell>
          <cell r="T316">
            <v>38.371670000000002</v>
          </cell>
          <cell r="U316">
            <v>38.571240000000003</v>
          </cell>
          <cell r="V316">
            <v>38.389949999999999</v>
          </cell>
          <cell r="W316">
            <v>41.476610000000001</v>
          </cell>
          <cell r="X316">
            <v>41.952809999999999</v>
          </cell>
          <cell r="Y316">
            <v>40.898449999999997</v>
          </cell>
          <cell r="Z316">
            <v>41.386510000000001</v>
          </cell>
          <cell r="AA316">
            <v>40.077469999999998</v>
          </cell>
          <cell r="AB316">
            <v>38.018239999999999</v>
          </cell>
          <cell r="AC316">
            <v>41.280479999999997</v>
          </cell>
          <cell r="AD316">
            <v>3.2622399999999985</v>
          </cell>
        </row>
        <row r="317">
          <cell r="A317" t="str">
            <v>DataSpec</v>
          </cell>
          <cell r="B317" t="str">
            <v>Data</v>
          </cell>
          <cell r="C317" t="str">
            <v>Rating</v>
          </cell>
          <cell r="D317" t="str">
            <v>Rating</v>
          </cell>
          <cell r="E317" t="str">
            <v>Q134KUV_4633</v>
          </cell>
          <cell r="F317" t="str">
            <v>NONE</v>
          </cell>
          <cell r="G317">
            <v>46.33</v>
          </cell>
          <cell r="H317" t="str">
            <v xml:space="preserve">        Milch, Milcherzeugnisse, Eiern, Fette</v>
          </cell>
          <cell r="I317" t="str">
            <v>SELF</v>
          </cell>
          <cell r="J317" t="str">
            <v>SELF</v>
          </cell>
          <cell r="K317" t="str">
            <v>OV</v>
          </cell>
          <cell r="L317" t="str">
            <v>NE</v>
          </cell>
          <cell r="M317">
            <v>5</v>
          </cell>
          <cell r="O317" t="str">
            <v>46,33</v>
          </cell>
          <cell r="P317" t="str">
            <v>Milch, Milcherzeugnisse, Eiern, Fette</v>
          </cell>
          <cell r="Q317" t="str">
            <v>-</v>
          </cell>
          <cell r="R317" t="str">
            <v>-</v>
          </cell>
          <cell r="S317">
            <v>42.38991</v>
          </cell>
          <cell r="T317">
            <v>42.59648</v>
          </cell>
          <cell r="U317">
            <v>42.662239999999997</v>
          </cell>
          <cell r="V317">
            <v>42.416339999999998</v>
          </cell>
          <cell r="W317">
            <v>42.584940000000003</v>
          </cell>
          <cell r="X317">
            <v>43.122010000000003</v>
          </cell>
          <cell r="Y317">
            <v>42.060589999999998</v>
          </cell>
          <cell r="Z317">
            <v>42.590350000000001</v>
          </cell>
          <cell r="AA317">
            <v>41.8782</v>
          </cell>
          <cell r="AB317">
            <v>38.949240000000003</v>
          </cell>
          <cell r="AC317">
            <v>40.296750000000003</v>
          </cell>
          <cell r="AD317">
            <v>1.3475099999999998</v>
          </cell>
        </row>
        <row r="318">
          <cell r="A318" t="str">
            <v>DataSpec</v>
          </cell>
          <cell r="B318" t="str">
            <v>Data</v>
          </cell>
          <cell r="C318" t="str">
            <v>Rating</v>
          </cell>
          <cell r="D318" t="str">
            <v>Rating</v>
          </cell>
          <cell r="E318" t="str">
            <v>Q134KUV_4634</v>
          </cell>
          <cell r="F318" t="str">
            <v>NONE</v>
          </cell>
          <cell r="G318">
            <v>46.34</v>
          </cell>
          <cell r="H318" t="str">
            <v xml:space="preserve">        Getränke</v>
          </cell>
          <cell r="I318" t="str">
            <v>SELF</v>
          </cell>
          <cell r="J318" t="str">
            <v>SELF</v>
          </cell>
          <cell r="K318" t="str">
            <v>OV</v>
          </cell>
          <cell r="L318" t="str">
            <v>NE</v>
          </cell>
          <cell r="M318">
            <v>5</v>
          </cell>
          <cell r="O318" t="str">
            <v>46,34</v>
          </cell>
          <cell r="P318" t="str">
            <v>Getränke</v>
          </cell>
          <cell r="Q318" t="str">
            <v>-</v>
          </cell>
          <cell r="R318" t="str">
            <v>-</v>
          </cell>
          <cell r="S318">
            <v>38.763919999999999</v>
          </cell>
          <cell r="T318">
            <v>38.513950000000001</v>
          </cell>
          <cell r="U318">
            <v>39.036209999999997</v>
          </cell>
          <cell r="V318">
            <v>38.726889999999997</v>
          </cell>
          <cell r="W318">
            <v>37.90719</v>
          </cell>
          <cell r="X318">
            <v>38.605649999999997</v>
          </cell>
          <cell r="Y318">
            <v>38.131149999999998</v>
          </cell>
          <cell r="Z318">
            <v>39.191200000000002</v>
          </cell>
          <cell r="AA318">
            <v>40.115020000000001</v>
          </cell>
          <cell r="AB318">
            <v>39.839379999999998</v>
          </cell>
          <cell r="AC318">
            <v>40.351689999999998</v>
          </cell>
          <cell r="AD318">
            <v>0.51230999999999938</v>
          </cell>
        </row>
        <row r="319">
          <cell r="A319" t="str">
            <v>DataSpec</v>
          </cell>
          <cell r="B319" t="str">
            <v>Data</v>
          </cell>
          <cell r="C319" t="str">
            <v>Rating</v>
          </cell>
          <cell r="D319" t="str">
            <v>Rating</v>
          </cell>
          <cell r="E319" t="str">
            <v>Q134KUV_4635</v>
          </cell>
          <cell r="F319" t="str">
            <v>NONE</v>
          </cell>
          <cell r="G319">
            <v>46.35</v>
          </cell>
          <cell r="H319" t="str">
            <v xml:space="preserve">        Tabakwaren</v>
          </cell>
          <cell r="I319" t="str">
            <v>SELF</v>
          </cell>
          <cell r="J319" t="str">
            <v>SELF</v>
          </cell>
          <cell r="K319" t="str">
            <v>OV</v>
          </cell>
          <cell r="L319" t="str">
            <v>NE</v>
          </cell>
          <cell r="M319">
            <v>5</v>
          </cell>
          <cell r="O319" t="str">
            <v>46,35</v>
          </cell>
          <cell r="P319" t="str">
            <v>Tabakwaren</v>
          </cell>
          <cell r="Q319" t="str">
            <v>-</v>
          </cell>
          <cell r="R319" t="str">
            <v>-</v>
          </cell>
          <cell r="S319">
            <v>35.62659</v>
          </cell>
          <cell r="T319">
            <v>36.330750000000002</v>
          </cell>
          <cell r="U319">
            <v>36.402659999999997</v>
          </cell>
          <cell r="V319">
            <v>36.276649999999997</v>
          </cell>
          <cell r="W319">
            <v>38.466679999999997</v>
          </cell>
          <cell r="X319">
            <v>38.994709999999998</v>
          </cell>
          <cell r="Y319">
            <v>38.488500000000002</v>
          </cell>
          <cell r="Z319">
            <v>39.696570000000001</v>
          </cell>
          <cell r="AA319">
            <v>39.69858</v>
          </cell>
          <cell r="AB319">
            <v>39.495420000000003</v>
          </cell>
          <cell r="AC319">
            <v>40.48968</v>
          </cell>
          <cell r="AD319">
            <v>0.99425999999999704</v>
          </cell>
        </row>
        <row r="320">
          <cell r="A320" t="str">
            <v>DataSpec</v>
          </cell>
          <cell r="B320" t="str">
            <v>Data</v>
          </cell>
          <cell r="C320" t="str">
            <v>Rating</v>
          </cell>
          <cell r="D320" t="str">
            <v>Rating</v>
          </cell>
          <cell r="E320" t="str">
            <v>Q134KUV_4636</v>
          </cell>
          <cell r="F320" t="str">
            <v>NONE</v>
          </cell>
          <cell r="G320">
            <v>46.36</v>
          </cell>
          <cell r="H320" t="str">
            <v xml:space="preserve">        Zucker, Süßwaren, Backwaren</v>
          </cell>
          <cell r="I320" t="str">
            <v>SELF</v>
          </cell>
          <cell r="J320" t="str">
            <v>SELF</v>
          </cell>
          <cell r="K320" t="str">
            <v>OV</v>
          </cell>
          <cell r="L320" t="str">
            <v>NE</v>
          </cell>
          <cell r="M320">
            <v>5</v>
          </cell>
          <cell r="O320" t="str">
            <v>46,36</v>
          </cell>
          <cell r="P320" t="str">
            <v>Zucker, Süßwaren, Backwaren</v>
          </cell>
          <cell r="Q320" t="str">
            <v>-</v>
          </cell>
          <cell r="R320" t="str">
            <v>-</v>
          </cell>
          <cell r="S320">
            <v>40.403390000000002</v>
          </cell>
          <cell r="T320">
            <v>40.256129999999999</v>
          </cell>
          <cell r="U320">
            <v>40.469790000000003</v>
          </cell>
          <cell r="V320">
            <v>40.31718</v>
          </cell>
          <cell r="W320">
            <v>36.42259</v>
          </cell>
          <cell r="X320">
            <v>36.850999999999999</v>
          </cell>
          <cell r="Y320">
            <v>36.534260000000003</v>
          </cell>
          <cell r="Z320">
            <v>38.16225</v>
          </cell>
          <cell r="AA320">
            <v>40.514519999999997</v>
          </cell>
          <cell r="AB320">
            <v>39.907310000000003</v>
          </cell>
          <cell r="AC320">
            <v>39.335000000000001</v>
          </cell>
          <cell r="AD320">
            <v>-0.57231000000000165</v>
          </cell>
        </row>
        <row r="321">
          <cell r="A321" t="str">
            <v>DataSpec</v>
          </cell>
          <cell r="B321" t="str">
            <v>Data</v>
          </cell>
          <cell r="C321" t="str">
            <v>Rating</v>
          </cell>
          <cell r="D321" t="str">
            <v>Rating</v>
          </cell>
          <cell r="E321" t="str">
            <v>Q134KUV_4637</v>
          </cell>
          <cell r="F321" t="str">
            <v>NONE</v>
          </cell>
          <cell r="G321">
            <v>46.37</v>
          </cell>
          <cell r="H321" t="str">
            <v xml:space="preserve">        Kaffee, Tee, Kakao, Gewürze</v>
          </cell>
          <cell r="I321" t="str">
            <v>SELF</v>
          </cell>
          <cell r="J321" t="str">
            <v>SELF</v>
          </cell>
          <cell r="K321" t="str">
            <v>OV</v>
          </cell>
          <cell r="L321" t="str">
            <v>NE</v>
          </cell>
          <cell r="M321">
            <v>5</v>
          </cell>
          <cell r="O321" t="str">
            <v>46,37</v>
          </cell>
          <cell r="P321" t="str">
            <v>Kaffee, Tee, Kakao, Gewürze</v>
          </cell>
          <cell r="Q321" t="str">
            <v>-</v>
          </cell>
          <cell r="R321" t="str">
            <v>-</v>
          </cell>
          <cell r="S321">
            <v>34.38541</v>
          </cell>
          <cell r="T321">
            <v>35.239490000000004</v>
          </cell>
          <cell r="U321">
            <v>34.504559999999998</v>
          </cell>
          <cell r="V321">
            <v>34.235999999999997</v>
          </cell>
          <cell r="W321">
            <v>40.285769999999999</v>
          </cell>
          <cell r="X321">
            <v>40.462339999999998</v>
          </cell>
          <cell r="Y321">
            <v>40.320419999999999</v>
          </cell>
          <cell r="Z321">
            <v>41.802959999999999</v>
          </cell>
          <cell r="AA321">
            <v>44.713639999999998</v>
          </cell>
          <cell r="AB321">
            <v>47.870089999999998</v>
          </cell>
          <cell r="AC321">
            <v>49.186430000000001</v>
          </cell>
          <cell r="AD321">
            <v>1.3163400000000038</v>
          </cell>
        </row>
        <row r="322">
          <cell r="A322" t="str">
            <v>DataSpec</v>
          </cell>
          <cell r="B322" t="str">
            <v>Data</v>
          </cell>
          <cell r="C322" t="str">
            <v>Rating</v>
          </cell>
          <cell r="D322" t="str">
            <v>Rating</v>
          </cell>
          <cell r="E322" t="str">
            <v>Q134KUV_4638</v>
          </cell>
          <cell r="F322" t="str">
            <v>NONE</v>
          </cell>
          <cell r="G322">
            <v>46.38</v>
          </cell>
          <cell r="H322" t="str">
            <v xml:space="preserve">        Fisch, Getreideerzeugnisse, Konfitüren u.a.</v>
          </cell>
          <cell r="I322" t="str">
            <v>SELF</v>
          </cell>
          <cell r="J322" t="str">
            <v>SELF</v>
          </cell>
          <cell r="K322" t="str">
            <v>OV</v>
          </cell>
          <cell r="L322" t="str">
            <v>NE</v>
          </cell>
          <cell r="M322">
            <v>5</v>
          </cell>
          <cell r="O322" t="str">
            <v>46,38</v>
          </cell>
          <cell r="P322" t="str">
            <v>Fisch, Getreideerzeugnisse, Konfitüren u.a.</v>
          </cell>
          <cell r="Q322" t="str">
            <v>-</v>
          </cell>
          <cell r="R322" t="str">
            <v>-</v>
          </cell>
          <cell r="S322">
            <v>43.071440000000003</v>
          </cell>
          <cell r="T322">
            <v>42.813470000000002</v>
          </cell>
          <cell r="U322">
            <v>42.82443</v>
          </cell>
          <cell r="V322">
            <v>42.522979999999997</v>
          </cell>
          <cell r="W322">
            <v>42.696539999999999</v>
          </cell>
          <cell r="X322">
            <v>42.950029999999998</v>
          </cell>
          <cell r="Y322">
            <v>42.46069</v>
          </cell>
          <cell r="Z322">
            <v>40.894039999999997</v>
          </cell>
          <cell r="AA322">
            <v>39.184980000000003</v>
          </cell>
          <cell r="AB322">
            <v>36.583649999999999</v>
          </cell>
          <cell r="AC322">
            <v>37.836889999999997</v>
          </cell>
          <cell r="AD322">
            <v>1.2532399999999981</v>
          </cell>
        </row>
        <row r="323">
          <cell r="A323" t="str">
            <v>DataSpec</v>
          </cell>
          <cell r="B323" t="str">
            <v>Data</v>
          </cell>
          <cell r="C323" t="str">
            <v>Rating</v>
          </cell>
          <cell r="D323" t="str">
            <v>Rating</v>
          </cell>
          <cell r="E323" t="str">
            <v>Q134KUV_4639</v>
          </cell>
          <cell r="F323" t="str">
            <v>NONE</v>
          </cell>
          <cell r="G323">
            <v>46.39</v>
          </cell>
          <cell r="H323" t="str">
            <v xml:space="preserve">        NuG, Getränke, Tabakwaren, o.a.S.</v>
          </cell>
          <cell r="I323" t="str">
            <v>SELF</v>
          </cell>
          <cell r="J323" t="str">
            <v>SELF</v>
          </cell>
          <cell r="K323" t="str">
            <v>OV</v>
          </cell>
          <cell r="L323" t="str">
            <v>NE</v>
          </cell>
          <cell r="M323">
            <v>5</v>
          </cell>
          <cell r="O323" t="str">
            <v>46,39</v>
          </cell>
          <cell r="P323" t="str">
            <v>NuG, Getränke, Tabakwaren, o.a.S.</v>
          </cell>
          <cell r="Q323" t="str">
            <v>-</v>
          </cell>
          <cell r="R323" t="str">
            <v>-</v>
          </cell>
          <cell r="S323">
            <v>42.924579999999999</v>
          </cell>
          <cell r="T323">
            <v>42.133139999999997</v>
          </cell>
          <cell r="U323">
            <v>42.000999999999998</v>
          </cell>
          <cell r="V323">
            <v>41.850450000000002</v>
          </cell>
          <cell r="W323">
            <v>36.260060000000003</v>
          </cell>
          <cell r="X323">
            <v>36.412610000000001</v>
          </cell>
          <cell r="Y323">
            <v>36.563429999999997</v>
          </cell>
          <cell r="Z323">
            <v>35.92089</v>
          </cell>
          <cell r="AA323">
            <v>37.291110000000003</v>
          </cell>
          <cell r="AB323">
            <v>36.395940000000003</v>
          </cell>
          <cell r="AC323">
            <v>36.07441</v>
          </cell>
          <cell r="AD323">
            <v>-0.32153000000000276</v>
          </cell>
        </row>
        <row r="324">
          <cell r="A324" t="str">
            <v>DataSpec</v>
          </cell>
          <cell r="B324" t="str">
            <v>Data</v>
          </cell>
          <cell r="C324" t="str">
            <v>Rating</v>
          </cell>
          <cell r="D324" t="str">
            <v>Rating</v>
          </cell>
          <cell r="E324" t="str">
            <v>Q134KUV_464</v>
          </cell>
          <cell r="F324" t="str">
            <v>NONE</v>
          </cell>
          <cell r="G324">
            <v>46.4</v>
          </cell>
          <cell r="H324" t="str">
            <v xml:space="preserve">      Gebrauchs- und Verbrauchsgüter</v>
          </cell>
          <cell r="I324" t="str">
            <v>SELF</v>
          </cell>
          <cell r="J324" t="str">
            <v>SELF</v>
          </cell>
          <cell r="K324" t="str">
            <v>OV</v>
          </cell>
          <cell r="L324" t="str">
            <v>NE</v>
          </cell>
          <cell r="M324">
            <v>5</v>
          </cell>
          <cell r="O324" t="str">
            <v>46,4</v>
          </cell>
          <cell r="P324" t="str">
            <v>Gebrauchs- und Verbrauchsgüter</v>
          </cell>
          <cell r="Q324" t="str">
            <v>-</v>
          </cell>
          <cell r="R324" t="str">
            <v>-</v>
          </cell>
          <cell r="S324">
            <v>39.0276</v>
          </cell>
          <cell r="T324">
            <v>39.894170000000003</v>
          </cell>
          <cell r="U324">
            <v>39.589179999999999</v>
          </cell>
          <cell r="V324">
            <v>39.707129999999999</v>
          </cell>
          <cell r="W324">
            <v>40.921509999999998</v>
          </cell>
          <cell r="X324">
            <v>40.946370000000002</v>
          </cell>
          <cell r="Y324">
            <v>40.34064</v>
          </cell>
          <cell r="Z324">
            <v>40.046439999999997</v>
          </cell>
          <cell r="AA324">
            <v>41.805459999999997</v>
          </cell>
          <cell r="AB324">
            <v>40.90457</v>
          </cell>
          <cell r="AC324">
            <v>42.158839999999998</v>
          </cell>
          <cell r="AD324">
            <v>1.2542699999999982</v>
          </cell>
        </row>
        <row r="325">
          <cell r="A325" t="str">
            <v>DataSpec</v>
          </cell>
          <cell r="B325" t="str">
            <v>Data</v>
          </cell>
          <cell r="C325" t="str">
            <v>Rating</v>
          </cell>
          <cell r="D325" t="str">
            <v>Rating</v>
          </cell>
          <cell r="E325" t="str">
            <v>Q134KUV_4641</v>
          </cell>
          <cell r="F325" t="str">
            <v>NONE</v>
          </cell>
          <cell r="G325">
            <v>46.41</v>
          </cell>
          <cell r="H325" t="str">
            <v xml:space="preserve">        Textilien</v>
          </cell>
          <cell r="I325" t="str">
            <v>SELF</v>
          </cell>
          <cell r="J325" t="str">
            <v>SELF</v>
          </cell>
          <cell r="K325" t="str">
            <v>OV</v>
          </cell>
          <cell r="L325" t="str">
            <v>NE</v>
          </cell>
          <cell r="M325">
            <v>5</v>
          </cell>
          <cell r="O325" t="str">
            <v>46,41</v>
          </cell>
          <cell r="P325" t="str">
            <v>Textilien</v>
          </cell>
          <cell r="Q325" t="str">
            <v>-</v>
          </cell>
          <cell r="R325" t="str">
            <v>-</v>
          </cell>
          <cell r="S325">
            <v>39.015450000000001</v>
          </cell>
          <cell r="T325">
            <v>37.603160000000003</v>
          </cell>
          <cell r="U325">
            <v>38.142380000000003</v>
          </cell>
          <cell r="V325">
            <v>39.021039999999999</v>
          </cell>
          <cell r="W325">
            <v>37.64434</v>
          </cell>
          <cell r="X325">
            <v>37.112270000000002</v>
          </cell>
          <cell r="Y325">
            <v>37.579250000000002</v>
          </cell>
          <cell r="Z325">
            <v>40.281269999999999</v>
          </cell>
          <cell r="AA325">
            <v>44.813519999999997</v>
          </cell>
          <cell r="AB325">
            <v>43.443559999999998</v>
          </cell>
          <cell r="AC325">
            <v>43.899819999999998</v>
          </cell>
          <cell r="AD325">
            <v>0.45626000000000033</v>
          </cell>
        </row>
        <row r="326">
          <cell r="A326" t="str">
            <v>DataSpec</v>
          </cell>
          <cell r="B326" t="str">
            <v>Data</v>
          </cell>
          <cell r="C326" t="str">
            <v>Rating</v>
          </cell>
          <cell r="D326" t="str">
            <v>Rating</v>
          </cell>
          <cell r="E326" t="str">
            <v>Q134KUV_4642</v>
          </cell>
          <cell r="F326" t="str">
            <v>NONE</v>
          </cell>
          <cell r="G326">
            <v>46.42</v>
          </cell>
          <cell r="H326" t="str">
            <v xml:space="preserve">        Bekleidung und Schuhe</v>
          </cell>
          <cell r="I326" t="str">
            <v>SELF</v>
          </cell>
          <cell r="J326" t="str">
            <v>SELF</v>
          </cell>
          <cell r="K326" t="str">
            <v>OV</v>
          </cell>
          <cell r="L326" t="str">
            <v>NE</v>
          </cell>
          <cell r="M326">
            <v>5</v>
          </cell>
          <cell r="O326" t="str">
            <v>46,42</v>
          </cell>
          <cell r="P326" t="str">
            <v>Bekleidung und Schuhe</v>
          </cell>
          <cell r="Q326" t="str">
            <v>-</v>
          </cell>
          <cell r="R326" t="str">
            <v>-</v>
          </cell>
          <cell r="S326">
            <v>34.143900000000002</v>
          </cell>
          <cell r="T326">
            <v>35.831620000000001</v>
          </cell>
          <cell r="U326">
            <v>36.664079999999998</v>
          </cell>
          <cell r="V326">
            <v>34.953409999999998</v>
          </cell>
          <cell r="W326">
            <v>37.300989999999999</v>
          </cell>
          <cell r="X326">
            <v>37.303440000000002</v>
          </cell>
          <cell r="Y326">
            <v>38.628889999999998</v>
          </cell>
          <cell r="Z326">
            <v>36.894269999999999</v>
          </cell>
          <cell r="AA326">
            <v>39.581560000000003</v>
          </cell>
          <cell r="AB326">
            <v>41.429409999999997</v>
          </cell>
          <cell r="AC326">
            <v>39.29663</v>
          </cell>
          <cell r="AD326">
            <v>-2.1327799999999968</v>
          </cell>
        </row>
        <row r="327">
          <cell r="A327" t="str">
            <v>DataSpec</v>
          </cell>
          <cell r="B327" t="str">
            <v>Data</v>
          </cell>
          <cell r="C327" t="str">
            <v>Rating</v>
          </cell>
          <cell r="D327" t="str">
            <v>Rating</v>
          </cell>
          <cell r="E327" t="str">
            <v>Q134KUV_4643</v>
          </cell>
          <cell r="F327" t="str">
            <v>NONE</v>
          </cell>
          <cell r="G327">
            <v>46.43</v>
          </cell>
          <cell r="H327" t="str">
            <v xml:space="preserve">        Foto, Haushaltsgeräte, Unterhaltungselektronik</v>
          </cell>
          <cell r="I327" t="str">
            <v>SELF</v>
          </cell>
          <cell r="J327" t="str">
            <v>SELF</v>
          </cell>
          <cell r="K327" t="str">
            <v>OV</v>
          </cell>
          <cell r="L327" t="str">
            <v>NE</v>
          </cell>
          <cell r="M327">
            <v>5</v>
          </cell>
          <cell r="O327" t="str">
            <v>46,43</v>
          </cell>
          <cell r="P327" t="str">
            <v>Foto, Haushaltsgeräte, Unterhaltungselektronik</v>
          </cell>
          <cell r="Q327" t="str">
            <v>-</v>
          </cell>
          <cell r="R327" t="str">
            <v>-</v>
          </cell>
          <cell r="S327">
            <v>42.182639999999999</v>
          </cell>
          <cell r="T327">
            <v>42.091949999999997</v>
          </cell>
          <cell r="U327">
            <v>42.441789999999997</v>
          </cell>
          <cell r="V327">
            <v>42.727829999999997</v>
          </cell>
          <cell r="W327">
            <v>40.711060000000003</v>
          </cell>
          <cell r="X327">
            <v>40.583660000000002</v>
          </cell>
          <cell r="Y327">
            <v>40.282339999999998</v>
          </cell>
          <cell r="Z327">
            <v>41.599739999999997</v>
          </cell>
          <cell r="AA327">
            <v>44.23462</v>
          </cell>
          <cell r="AB327">
            <v>41.854219999999998</v>
          </cell>
          <cell r="AC327">
            <v>43.600250000000003</v>
          </cell>
          <cell r="AD327">
            <v>1.7460300000000046</v>
          </cell>
        </row>
        <row r="328">
          <cell r="A328" t="str">
            <v>DataSpec</v>
          </cell>
          <cell r="B328" t="str">
            <v>Data</v>
          </cell>
          <cell r="C328" t="str">
            <v>Rating</v>
          </cell>
          <cell r="D328" t="str">
            <v>Rating</v>
          </cell>
          <cell r="E328" t="str">
            <v>Q134KUV_4644</v>
          </cell>
          <cell r="F328" t="str">
            <v>NONE</v>
          </cell>
          <cell r="G328">
            <v>46.44</v>
          </cell>
          <cell r="H328" t="str">
            <v xml:space="preserve">        Keramik, Glaswaren, Reinigungsmittel</v>
          </cell>
          <cell r="I328" t="str">
            <v>SELF</v>
          </cell>
          <cell r="J328" t="str">
            <v>SELF</v>
          </cell>
          <cell r="K328" t="str">
            <v>OV</v>
          </cell>
          <cell r="L328" t="str">
            <v>NE</v>
          </cell>
          <cell r="M328">
            <v>5</v>
          </cell>
          <cell r="O328" t="str">
            <v>46,44</v>
          </cell>
          <cell r="P328" t="str">
            <v>Keramik, Glaswaren, Reinigungsmittel</v>
          </cell>
          <cell r="Q328" t="str">
            <v>-</v>
          </cell>
          <cell r="R328" t="str">
            <v>-</v>
          </cell>
          <cell r="S328">
            <v>39.076129999999999</v>
          </cell>
          <cell r="T328">
            <v>40.33446</v>
          </cell>
          <cell r="U328">
            <v>40.15016</v>
          </cell>
          <cell r="V328">
            <v>40.618340000000003</v>
          </cell>
          <cell r="W328">
            <v>38.50206</v>
          </cell>
          <cell r="X328">
            <v>38.302750000000003</v>
          </cell>
          <cell r="Y328">
            <v>37.874049999999997</v>
          </cell>
          <cell r="Z328">
            <v>37.818820000000002</v>
          </cell>
          <cell r="AA328">
            <v>41.534649999999999</v>
          </cell>
          <cell r="AB328">
            <v>42.13908</v>
          </cell>
          <cell r="AC328">
            <v>42.733580000000003</v>
          </cell>
          <cell r="AD328">
            <v>0.59450000000000358</v>
          </cell>
        </row>
        <row r="329">
          <cell r="A329" t="str">
            <v>DataSpec</v>
          </cell>
          <cell r="B329" t="str">
            <v>Data</v>
          </cell>
          <cell r="C329" t="str">
            <v>Rating</v>
          </cell>
          <cell r="D329" t="str">
            <v>Rating</v>
          </cell>
          <cell r="E329" t="str">
            <v>Q134KUV_4645</v>
          </cell>
          <cell r="F329" t="str">
            <v>NONE</v>
          </cell>
          <cell r="G329">
            <v>46.45</v>
          </cell>
          <cell r="H329" t="str">
            <v xml:space="preserve">        Kosmetik, Körperpflegemittel</v>
          </cell>
          <cell r="I329" t="str">
            <v>SELF</v>
          </cell>
          <cell r="J329" t="str">
            <v>SELF</v>
          </cell>
          <cell r="K329" t="str">
            <v>OV</v>
          </cell>
          <cell r="L329" t="str">
            <v>NE</v>
          </cell>
          <cell r="M329">
            <v>5</v>
          </cell>
          <cell r="O329" t="str">
            <v>46,45</v>
          </cell>
          <cell r="P329" t="str">
            <v>Kosmetik, Körperpflegemittel</v>
          </cell>
          <cell r="Q329" t="str">
            <v>-</v>
          </cell>
          <cell r="R329" t="str">
            <v>-</v>
          </cell>
          <cell r="S329">
            <v>30.239879999999999</v>
          </cell>
          <cell r="T329">
            <v>33.3979</v>
          </cell>
          <cell r="U329">
            <v>33.912230000000001</v>
          </cell>
          <cell r="V329">
            <v>33.607729999999997</v>
          </cell>
          <cell r="W329">
            <v>38.049669999999999</v>
          </cell>
          <cell r="X329">
            <v>37.918819999999997</v>
          </cell>
          <cell r="Y329">
            <v>37.285890000000002</v>
          </cell>
          <cell r="Z329">
            <v>37.380180000000003</v>
          </cell>
          <cell r="AA329">
            <v>38.639769999999999</v>
          </cell>
          <cell r="AB329">
            <v>35.630920000000003</v>
          </cell>
          <cell r="AC329">
            <v>37.435290000000002</v>
          </cell>
          <cell r="AD329">
            <v>1.8043699999999987</v>
          </cell>
        </row>
        <row r="330">
          <cell r="A330" t="str">
            <v>DataSpec</v>
          </cell>
          <cell r="B330" t="str">
            <v>Data</v>
          </cell>
          <cell r="C330" t="str">
            <v>Rating</v>
          </cell>
          <cell r="D330" t="str">
            <v>Rating</v>
          </cell>
          <cell r="E330" t="str">
            <v>Q134KUV_4646</v>
          </cell>
          <cell r="F330" t="str">
            <v>NONE</v>
          </cell>
          <cell r="G330">
            <v>46.46</v>
          </cell>
          <cell r="H330" t="str">
            <v xml:space="preserve">        Pharmazeutika, med. u. orthopäd. Erzeugnisse</v>
          </cell>
          <cell r="I330" t="str">
            <v>SELF</v>
          </cell>
          <cell r="J330" t="str">
            <v>SELF</v>
          </cell>
          <cell r="K330" t="str">
            <v>OV</v>
          </cell>
          <cell r="L330" t="str">
            <v>NE</v>
          </cell>
          <cell r="M330">
            <v>5</v>
          </cell>
          <cell r="O330" t="str">
            <v>46,46</v>
          </cell>
          <cell r="P330" t="str">
            <v>Pharmazeutika, med. u. orthopäd. Erzeugnisse</v>
          </cell>
          <cell r="Q330" t="str">
            <v>-</v>
          </cell>
          <cell r="R330" t="str">
            <v>-</v>
          </cell>
          <cell r="S330">
            <v>39.824730000000002</v>
          </cell>
          <cell r="T330">
            <v>40.805709999999998</v>
          </cell>
          <cell r="U330">
            <v>38.935850000000002</v>
          </cell>
          <cell r="V330">
            <v>39.972320000000003</v>
          </cell>
          <cell r="W330">
            <v>42.300440000000002</v>
          </cell>
          <cell r="X330">
            <v>42.303840000000001</v>
          </cell>
          <cell r="Y330">
            <v>41.059750000000001</v>
          </cell>
          <cell r="Z330">
            <v>40.049529999999997</v>
          </cell>
          <cell r="AA330">
            <v>40.199069999999999</v>
          </cell>
          <cell r="AB330">
            <v>39.818010000000001</v>
          </cell>
          <cell r="AC330">
            <v>41.562750000000001</v>
          </cell>
          <cell r="AD330">
            <v>1.7447400000000002</v>
          </cell>
        </row>
        <row r="331">
          <cell r="A331" t="str">
            <v>DataSpec</v>
          </cell>
          <cell r="B331" t="str">
            <v>Data</v>
          </cell>
          <cell r="C331" t="str">
            <v>Rating</v>
          </cell>
          <cell r="D331" t="str">
            <v>Rating</v>
          </cell>
          <cell r="E331" t="str">
            <v>Q134KUV_4647</v>
          </cell>
          <cell r="F331" t="str">
            <v>NONE</v>
          </cell>
          <cell r="G331">
            <v>46.47</v>
          </cell>
          <cell r="H331" t="str">
            <v xml:space="preserve">        Möbel, Teppiche, Lampen, Leuchten</v>
          </cell>
          <cell r="I331" t="str">
            <v>SELF</v>
          </cell>
          <cell r="J331" t="str">
            <v>SELF</v>
          </cell>
          <cell r="K331" t="str">
            <v>OV</v>
          </cell>
          <cell r="L331" t="str">
            <v>NE</v>
          </cell>
          <cell r="M331">
            <v>5</v>
          </cell>
          <cell r="O331" t="str">
            <v>46,47</v>
          </cell>
          <cell r="P331" t="str">
            <v>Möbel, Teppiche, Lampen, Leuchten</v>
          </cell>
          <cell r="Q331" t="str">
            <v>-</v>
          </cell>
          <cell r="R331" t="str">
            <v>-</v>
          </cell>
          <cell r="S331">
            <v>41.117139999999999</v>
          </cell>
          <cell r="T331">
            <v>39.578800000000001</v>
          </cell>
          <cell r="U331">
            <v>39.296909999999997</v>
          </cell>
          <cell r="V331">
            <v>40.567259999999997</v>
          </cell>
          <cell r="W331">
            <v>37.08352</v>
          </cell>
          <cell r="X331">
            <v>37.43271</v>
          </cell>
          <cell r="Y331">
            <v>36.56467</v>
          </cell>
          <cell r="Z331">
            <v>36.418640000000003</v>
          </cell>
          <cell r="AA331">
            <v>40.219259999999998</v>
          </cell>
          <cell r="AB331">
            <v>40.931530000000002</v>
          </cell>
          <cell r="AC331">
            <v>40.932250000000003</v>
          </cell>
          <cell r="AD331">
            <v>7.2000000000116415E-4</v>
          </cell>
        </row>
        <row r="332">
          <cell r="A332" t="str">
            <v>DataSpec</v>
          </cell>
          <cell r="B332" t="str">
            <v>Data</v>
          </cell>
          <cell r="C332" t="str">
            <v>Rating</v>
          </cell>
          <cell r="D332" t="str">
            <v>Rating</v>
          </cell>
          <cell r="E332" t="str">
            <v>Q134KUV_4648</v>
          </cell>
          <cell r="F332" t="str">
            <v>NONE</v>
          </cell>
          <cell r="G332">
            <v>46.48</v>
          </cell>
          <cell r="H332" t="str">
            <v xml:space="preserve">        Uhren und Schmuck</v>
          </cell>
          <cell r="I332" t="str">
            <v>SELF</v>
          </cell>
          <cell r="J332" t="str">
            <v>SELF</v>
          </cell>
          <cell r="K332" t="str">
            <v>OV</v>
          </cell>
          <cell r="L332" t="str">
            <v>NE</v>
          </cell>
          <cell r="M332">
            <v>5</v>
          </cell>
          <cell r="O332" t="str">
            <v>46,48</v>
          </cell>
          <cell r="P332" t="str">
            <v>Uhren und Schmuck</v>
          </cell>
          <cell r="Q332" t="str">
            <v>-</v>
          </cell>
          <cell r="R332" t="str">
            <v>-</v>
          </cell>
          <cell r="S332">
            <v>38.889580000000002</v>
          </cell>
          <cell r="T332">
            <v>40.238489999999999</v>
          </cell>
          <cell r="U332">
            <v>41.446120000000001</v>
          </cell>
          <cell r="V332">
            <v>40.563809999999997</v>
          </cell>
          <cell r="W332">
            <v>39.650680000000001</v>
          </cell>
          <cell r="X332">
            <v>40.172139999999999</v>
          </cell>
          <cell r="Y332">
            <v>39.579880000000003</v>
          </cell>
          <cell r="Z332">
            <v>39.955979999999997</v>
          </cell>
          <cell r="AA332">
            <v>41.267069999999997</v>
          </cell>
          <cell r="AB332">
            <v>42.158799999999999</v>
          </cell>
          <cell r="AC332">
            <v>43.46425</v>
          </cell>
          <cell r="AD332">
            <v>1.3054500000000004</v>
          </cell>
        </row>
        <row r="333">
          <cell r="A333" t="str">
            <v>DataSpec</v>
          </cell>
          <cell r="B333" t="str">
            <v>Data</v>
          </cell>
          <cell r="C333" t="str">
            <v>Rating</v>
          </cell>
          <cell r="D333" t="str">
            <v>Rating</v>
          </cell>
          <cell r="E333" t="str">
            <v>Q134KUV_4649</v>
          </cell>
          <cell r="F333" t="str">
            <v>NONE</v>
          </cell>
          <cell r="G333">
            <v>46.49</v>
          </cell>
          <cell r="H333" t="str">
            <v xml:space="preserve">        Sonstige Gebrauchs-, Verbrauchsgüter</v>
          </cell>
          <cell r="I333" t="str">
            <v>SELF</v>
          </cell>
          <cell r="J333" t="str">
            <v>SELF</v>
          </cell>
          <cell r="K333" t="str">
            <v>OV</v>
          </cell>
          <cell r="L333" t="str">
            <v>NE</v>
          </cell>
          <cell r="M333">
            <v>5</v>
          </cell>
          <cell r="O333" t="str">
            <v>46,49</v>
          </cell>
          <cell r="P333" t="str">
            <v>Sonstige Gebrauchs-, Verbrauchsgüter</v>
          </cell>
          <cell r="Q333" t="str">
            <v>-</v>
          </cell>
          <cell r="R333" t="str">
            <v>-</v>
          </cell>
          <cell r="S333">
            <v>36.999279999999999</v>
          </cell>
          <cell r="T333">
            <v>39.27778</v>
          </cell>
          <cell r="U333">
            <v>39.40484</v>
          </cell>
          <cell r="V333">
            <v>38.049329999999998</v>
          </cell>
          <cell r="W333">
            <v>42.851109999999998</v>
          </cell>
          <cell r="X333">
            <v>43.335250000000002</v>
          </cell>
          <cell r="Y333">
            <v>42.26153</v>
          </cell>
          <cell r="Z333">
            <v>40.44012</v>
          </cell>
          <cell r="AA333">
            <v>42.757950000000001</v>
          </cell>
          <cell r="AB333">
            <v>41.325830000000003</v>
          </cell>
          <cell r="AC333">
            <v>43.048459999999999</v>
          </cell>
          <cell r="AD333">
            <v>1.7226299999999952</v>
          </cell>
        </row>
        <row r="334">
          <cell r="A334" t="str">
            <v>DataSpec</v>
          </cell>
          <cell r="B334" t="str">
            <v>Data</v>
          </cell>
          <cell r="C334" t="str">
            <v>Rating</v>
          </cell>
          <cell r="D334" t="str">
            <v>Rating</v>
          </cell>
          <cell r="E334" t="str">
            <v>Q134KUV_465</v>
          </cell>
          <cell r="F334" t="str">
            <v>NONE</v>
          </cell>
          <cell r="G334">
            <v>46.5</v>
          </cell>
          <cell r="H334" t="str">
            <v xml:space="preserve">      Geräten der IK-Technik</v>
          </cell>
          <cell r="I334" t="str">
            <v>SELF</v>
          </cell>
          <cell r="J334" t="str">
            <v>SELF</v>
          </cell>
          <cell r="K334" t="str">
            <v>OV</v>
          </cell>
          <cell r="L334" t="str">
            <v>NE</v>
          </cell>
          <cell r="M334">
            <v>5</v>
          </cell>
          <cell r="O334" t="str">
            <v>46,5</v>
          </cell>
          <cell r="P334" t="str">
            <v>Geräten der IK-Technik</v>
          </cell>
          <cell r="Q334" t="str">
            <v>-</v>
          </cell>
          <cell r="R334" t="str">
            <v>-</v>
          </cell>
          <cell r="S334">
            <v>37.434310000000004</v>
          </cell>
          <cell r="T334">
            <v>39.056480000000001</v>
          </cell>
          <cell r="U334">
            <v>38.494889999999998</v>
          </cell>
          <cell r="V334">
            <v>38.764670000000002</v>
          </cell>
          <cell r="W334">
            <v>34.896039999999999</v>
          </cell>
          <cell r="X334">
            <v>35.9754</v>
          </cell>
          <cell r="Y334">
            <v>35.528399999999998</v>
          </cell>
          <cell r="Z334">
            <v>36.037750000000003</v>
          </cell>
          <cell r="AA334">
            <v>37.947330000000001</v>
          </cell>
          <cell r="AB334">
            <v>37.998260000000002</v>
          </cell>
          <cell r="AC334">
            <v>40.677880000000002</v>
          </cell>
          <cell r="AD334">
            <v>2.6796199999999999</v>
          </cell>
        </row>
        <row r="335">
          <cell r="A335" t="str">
            <v>DataSpec</v>
          </cell>
          <cell r="B335" t="str">
            <v>Data</v>
          </cell>
          <cell r="C335" t="str">
            <v>Rating</v>
          </cell>
          <cell r="D335" t="str">
            <v>Rating</v>
          </cell>
          <cell r="E335" t="str">
            <v>Q134KUV_4651</v>
          </cell>
          <cell r="F335" t="str">
            <v>NONE</v>
          </cell>
          <cell r="G335">
            <v>46.51</v>
          </cell>
          <cell r="H335" t="str">
            <v xml:space="preserve">        DV- und periphere Geräte, Software</v>
          </cell>
          <cell r="I335" t="str">
            <v>SELF</v>
          </cell>
          <cell r="J335" t="str">
            <v>SELF</v>
          </cell>
          <cell r="K335" t="str">
            <v>OV</v>
          </cell>
          <cell r="L335" t="str">
            <v>NE</v>
          </cell>
          <cell r="M335">
            <v>5</v>
          </cell>
          <cell r="O335" t="str">
            <v>46,51</v>
          </cell>
          <cell r="P335" t="str">
            <v>DV- und periphere Geräte, Software</v>
          </cell>
          <cell r="Q335" t="str">
            <v>-</v>
          </cell>
          <cell r="R335" t="str">
            <v>-</v>
          </cell>
          <cell r="S335">
            <v>37.720529999999997</v>
          </cell>
          <cell r="T335">
            <v>39.124940000000002</v>
          </cell>
          <cell r="U335">
            <v>38.39029</v>
          </cell>
          <cell r="V335">
            <v>38.806519999999999</v>
          </cell>
          <cell r="W335">
            <v>33.71696</v>
          </cell>
          <cell r="X335">
            <v>35.092089999999999</v>
          </cell>
          <cell r="Y335">
            <v>33.135559999999998</v>
          </cell>
          <cell r="Z335">
            <v>33.573390000000003</v>
          </cell>
          <cell r="AA335">
            <v>37.756320000000002</v>
          </cell>
          <cell r="AB335">
            <v>38.71564</v>
          </cell>
          <cell r="AC335">
            <v>40.407539999999997</v>
          </cell>
          <cell r="AD335">
            <v>1.6918999999999969</v>
          </cell>
        </row>
        <row r="336">
          <cell r="A336" t="str">
            <v>DataSpec</v>
          </cell>
          <cell r="B336" t="str">
            <v>Data</v>
          </cell>
          <cell r="C336" t="str">
            <v>Rating</v>
          </cell>
          <cell r="D336" t="str">
            <v>Rating</v>
          </cell>
          <cell r="E336" t="str">
            <v>Q134KUV_4652</v>
          </cell>
          <cell r="F336" t="str">
            <v>NONE</v>
          </cell>
          <cell r="G336">
            <v>46.52</v>
          </cell>
          <cell r="H336" t="str">
            <v xml:space="preserve">        Elektronische Bauteile u.a.</v>
          </cell>
          <cell r="I336" t="str">
            <v>SELF</v>
          </cell>
          <cell r="J336" t="str">
            <v>SELF</v>
          </cell>
          <cell r="K336" t="str">
            <v>OV</v>
          </cell>
          <cell r="L336" t="str">
            <v>NE</v>
          </cell>
          <cell r="M336">
            <v>5</v>
          </cell>
          <cell r="O336" t="str">
            <v>46,52</v>
          </cell>
          <cell r="P336" t="str">
            <v>Elektronische Bauteile u.a.</v>
          </cell>
          <cell r="Q336" t="str">
            <v>-</v>
          </cell>
          <cell r="R336" t="str">
            <v>-</v>
          </cell>
          <cell r="S336">
            <v>36.129489999999997</v>
          </cell>
          <cell r="T336">
            <v>38.54224</v>
          </cell>
          <cell r="U336">
            <v>38.63259</v>
          </cell>
          <cell r="V336">
            <v>38.70964</v>
          </cell>
          <cell r="W336">
            <v>36.367849999999997</v>
          </cell>
          <cell r="X336">
            <v>37.080300000000001</v>
          </cell>
          <cell r="Y336">
            <v>38.518059999999998</v>
          </cell>
          <cell r="Z336">
            <v>38.999650000000003</v>
          </cell>
          <cell r="AA336">
            <v>38.177019999999999</v>
          </cell>
          <cell r="AB336">
            <v>37.13503</v>
          </cell>
          <cell r="AC336">
            <v>41.003309999999999</v>
          </cell>
          <cell r="AD336">
            <v>3.8682799999999986</v>
          </cell>
        </row>
        <row r="337">
          <cell r="A337" t="str">
            <v>DataSpec</v>
          </cell>
          <cell r="B337" t="str">
            <v>Data</v>
          </cell>
          <cell r="C337" t="str">
            <v>Rating</v>
          </cell>
          <cell r="D337" t="str">
            <v>Rating</v>
          </cell>
          <cell r="E337" t="str">
            <v>Q134KUV_466</v>
          </cell>
          <cell r="F337" t="str">
            <v>NONE</v>
          </cell>
          <cell r="G337">
            <v>46.6</v>
          </cell>
          <cell r="H337" t="str">
            <v xml:space="preserve">      Maschinen, Ausrüstungen, Zubehör</v>
          </cell>
          <cell r="I337" t="str">
            <v>SELF</v>
          </cell>
          <cell r="J337" t="str">
            <v>SELF</v>
          </cell>
          <cell r="K337" t="str">
            <v>OV</v>
          </cell>
          <cell r="L337" t="str">
            <v>NE</v>
          </cell>
          <cell r="M337">
            <v>5</v>
          </cell>
          <cell r="O337" t="str">
            <v>46,6</v>
          </cell>
          <cell r="P337" t="str">
            <v>Maschinen, Ausrüstungen, Zubehör</v>
          </cell>
          <cell r="Q337" t="str">
            <v>-</v>
          </cell>
          <cell r="R337" t="str">
            <v>-</v>
          </cell>
          <cell r="S337">
            <v>39.491790000000002</v>
          </cell>
          <cell r="T337">
            <v>40.841450000000002</v>
          </cell>
          <cell r="U337">
            <v>41.091799999999999</v>
          </cell>
          <cell r="V337">
            <v>40.740580000000001</v>
          </cell>
          <cell r="W337">
            <v>40.844050000000003</v>
          </cell>
          <cell r="X337">
            <v>40.915120000000002</v>
          </cell>
          <cell r="Y337">
            <v>39.957769999999996</v>
          </cell>
          <cell r="Z337">
            <v>39.099200000000003</v>
          </cell>
          <cell r="AA337">
            <v>41.227539999999998</v>
          </cell>
          <cell r="AB337">
            <v>41.1768</v>
          </cell>
          <cell r="AC337">
            <v>43.119100000000003</v>
          </cell>
          <cell r="AD337">
            <v>1.942300000000003</v>
          </cell>
        </row>
        <row r="338">
          <cell r="A338" t="str">
            <v>DataSpec</v>
          </cell>
          <cell r="B338" t="str">
            <v>Data</v>
          </cell>
          <cell r="C338" t="str">
            <v>Rating</v>
          </cell>
          <cell r="D338" t="str">
            <v>Rating</v>
          </cell>
          <cell r="E338" t="str">
            <v>Q134KUV_4661</v>
          </cell>
          <cell r="F338" t="str">
            <v>NONE</v>
          </cell>
          <cell r="G338">
            <v>46.61</v>
          </cell>
          <cell r="H338" t="str">
            <v xml:space="preserve">        Landwirtschaftl. Maschinen und Geräte</v>
          </cell>
          <cell r="I338" t="str">
            <v>SELF</v>
          </cell>
          <cell r="J338" t="str">
            <v>SELF</v>
          </cell>
          <cell r="K338" t="str">
            <v>OV</v>
          </cell>
          <cell r="L338" t="str">
            <v>NE</v>
          </cell>
          <cell r="M338">
            <v>5</v>
          </cell>
          <cell r="O338" t="str">
            <v>46,61</v>
          </cell>
          <cell r="P338" t="str">
            <v>Landwirtschaftl. Maschinen und Geräte</v>
          </cell>
          <cell r="Q338" t="str">
            <v>-</v>
          </cell>
          <cell r="R338" t="str">
            <v>-</v>
          </cell>
          <cell r="S338">
            <v>44.211599999999997</v>
          </cell>
          <cell r="T338">
            <v>46.094709999999999</v>
          </cell>
          <cell r="U338">
            <v>45.639719999999997</v>
          </cell>
          <cell r="V338">
            <v>45.834449999999997</v>
          </cell>
          <cell r="W338">
            <v>43.030230000000003</v>
          </cell>
          <cell r="X338">
            <v>42.732340000000001</v>
          </cell>
          <cell r="Y338">
            <v>40.684510000000003</v>
          </cell>
          <cell r="Z338">
            <v>41.351149999999997</v>
          </cell>
          <cell r="AA338">
            <v>41.288910000000001</v>
          </cell>
          <cell r="AB338">
            <v>40.381830000000001</v>
          </cell>
          <cell r="AC338">
            <v>44.188299999999998</v>
          </cell>
          <cell r="AD338">
            <v>3.8064699999999974</v>
          </cell>
        </row>
        <row r="339">
          <cell r="A339" t="str">
            <v>DataSpec</v>
          </cell>
          <cell r="B339" t="str">
            <v>Data</v>
          </cell>
          <cell r="C339" t="str">
            <v>Rating</v>
          </cell>
          <cell r="D339" t="str">
            <v>Rating</v>
          </cell>
          <cell r="E339" t="str">
            <v>Q134KUV_4662</v>
          </cell>
          <cell r="F339" t="str">
            <v>NONE</v>
          </cell>
          <cell r="G339">
            <v>46.62</v>
          </cell>
          <cell r="H339" t="str">
            <v xml:space="preserve">        Werkzeugmaschinen</v>
          </cell>
          <cell r="I339" t="str">
            <v>SELF</v>
          </cell>
          <cell r="J339" t="str">
            <v>SELF</v>
          </cell>
          <cell r="K339" t="str">
            <v>OV</v>
          </cell>
          <cell r="L339" t="str">
            <v>NE</v>
          </cell>
          <cell r="M339">
            <v>5</v>
          </cell>
          <cell r="O339" t="str">
            <v>46,62</v>
          </cell>
          <cell r="P339" t="str">
            <v>Werkzeugmaschinen</v>
          </cell>
          <cell r="Q339" t="str">
            <v>-</v>
          </cell>
          <cell r="R339" t="str">
            <v>-</v>
          </cell>
          <cell r="S339">
            <v>36.051580000000001</v>
          </cell>
          <cell r="T339">
            <v>37.477989999999998</v>
          </cell>
          <cell r="U339">
            <v>39.044089999999997</v>
          </cell>
          <cell r="V339">
            <v>38.446339999999999</v>
          </cell>
          <cell r="W339">
            <v>34.862119999999997</v>
          </cell>
          <cell r="X339">
            <v>34.79562</v>
          </cell>
          <cell r="Y339">
            <v>35.034399999999998</v>
          </cell>
          <cell r="Z339">
            <v>34.619860000000003</v>
          </cell>
          <cell r="AA339">
            <v>41.59328</v>
          </cell>
          <cell r="AB339">
            <v>37.940190000000001</v>
          </cell>
          <cell r="AC339">
            <v>44.873080000000002</v>
          </cell>
          <cell r="AD339">
            <v>6.9328900000000004</v>
          </cell>
        </row>
        <row r="340">
          <cell r="A340" t="str">
            <v>DataSpec</v>
          </cell>
          <cell r="B340" t="str">
            <v>Data</v>
          </cell>
          <cell r="C340" t="str">
            <v>Rating</v>
          </cell>
          <cell r="D340" t="str">
            <v>Rating</v>
          </cell>
          <cell r="E340" t="str">
            <v>Q134KUV_4663</v>
          </cell>
          <cell r="F340" t="str">
            <v>NONE</v>
          </cell>
          <cell r="G340">
            <v>46.63</v>
          </cell>
          <cell r="H340" t="str">
            <v xml:space="preserve">        Bergwerks-, Bau-, Baustoffmaschinen</v>
          </cell>
          <cell r="I340" t="str">
            <v>SELF</v>
          </cell>
          <cell r="J340" t="str">
            <v>SELF</v>
          </cell>
          <cell r="K340" t="str">
            <v>OV</v>
          </cell>
          <cell r="L340" t="str">
            <v>NE</v>
          </cell>
          <cell r="M340">
            <v>5</v>
          </cell>
          <cell r="O340" t="str">
            <v>46,63</v>
          </cell>
          <cell r="P340" t="str">
            <v>Bergwerks-, Bau-, Baustoffmaschinen</v>
          </cell>
          <cell r="Q340" t="str">
            <v>-</v>
          </cell>
          <cell r="R340" t="str">
            <v>-</v>
          </cell>
          <cell r="S340">
            <v>36.530299999999997</v>
          </cell>
          <cell r="T340">
            <v>37.544989999999999</v>
          </cell>
          <cell r="U340">
            <v>38.747459999999997</v>
          </cell>
          <cell r="V340">
            <v>38.296520000000001</v>
          </cell>
          <cell r="W340">
            <v>37.460439999999998</v>
          </cell>
          <cell r="X340">
            <v>37.499160000000003</v>
          </cell>
          <cell r="Y340">
            <v>36.211779999999997</v>
          </cell>
          <cell r="Z340">
            <v>34.944459999999999</v>
          </cell>
          <cell r="AA340">
            <v>38.54674</v>
          </cell>
          <cell r="AB340">
            <v>42.462110000000003</v>
          </cell>
          <cell r="AC340">
            <v>41.435659999999999</v>
          </cell>
          <cell r="AD340">
            <v>-1.0264500000000041</v>
          </cell>
        </row>
        <row r="341">
          <cell r="A341" t="str">
            <v>DataSpec</v>
          </cell>
          <cell r="B341" t="str">
            <v>Data</v>
          </cell>
          <cell r="C341" t="str">
            <v>Rating</v>
          </cell>
          <cell r="D341" t="str">
            <v>Rating</v>
          </cell>
          <cell r="E341" t="str">
            <v>Q134KUV_4664</v>
          </cell>
          <cell r="F341" t="str">
            <v>NONE</v>
          </cell>
          <cell r="G341">
            <v>46.64</v>
          </cell>
          <cell r="H341" t="str">
            <v xml:space="preserve">        Textil-, Näh- und Strickmaschinen</v>
          </cell>
          <cell r="I341" t="str">
            <v>SELF</v>
          </cell>
          <cell r="J341" t="str">
            <v>SELF</v>
          </cell>
          <cell r="K341" t="str">
            <v>OV</v>
          </cell>
          <cell r="L341" t="str">
            <v>NE</v>
          </cell>
          <cell r="M341">
            <v>5</v>
          </cell>
          <cell r="O341" t="str">
            <v>46,64</v>
          </cell>
          <cell r="P341" t="str">
            <v>Textil-, Näh- und Strickmaschinen</v>
          </cell>
          <cell r="Q341" t="str">
            <v>-</v>
          </cell>
          <cell r="R341" t="str">
            <v>-</v>
          </cell>
          <cell r="S341">
            <v>33.345880000000001</v>
          </cell>
          <cell r="T341">
            <v>32.071959999999997</v>
          </cell>
          <cell r="U341">
            <v>32.75938</v>
          </cell>
          <cell r="V341">
            <v>34.161059999999999</v>
          </cell>
          <cell r="W341">
            <v>37.981540000000003</v>
          </cell>
          <cell r="X341">
            <v>38.537649999999999</v>
          </cell>
          <cell r="Y341">
            <v>36.59187</v>
          </cell>
          <cell r="Z341">
            <v>36.633450000000003</v>
          </cell>
          <cell r="AA341">
            <v>40.079880000000003</v>
          </cell>
          <cell r="AB341">
            <v>40.45234</v>
          </cell>
          <cell r="AC341">
            <v>47.864019999999996</v>
          </cell>
          <cell r="AD341">
            <v>7.4116799999999969</v>
          </cell>
        </row>
        <row r="342">
          <cell r="A342" t="str">
            <v>DataSpec</v>
          </cell>
          <cell r="B342" t="str">
            <v>Data</v>
          </cell>
          <cell r="C342" t="str">
            <v>Rating</v>
          </cell>
          <cell r="D342" t="str">
            <v>Rating</v>
          </cell>
          <cell r="E342" t="str">
            <v>Q134KUV_4665</v>
          </cell>
          <cell r="F342" t="str">
            <v>NONE</v>
          </cell>
          <cell r="G342">
            <v>46.65</v>
          </cell>
          <cell r="H342" t="str">
            <v xml:space="preserve">        Büromöbel</v>
          </cell>
          <cell r="I342" t="str">
            <v>SELF</v>
          </cell>
          <cell r="J342" t="str">
            <v>SELF</v>
          </cell>
          <cell r="K342" t="str">
            <v>OV</v>
          </cell>
          <cell r="L342" t="str">
            <v>NE</v>
          </cell>
          <cell r="M342">
            <v>5</v>
          </cell>
          <cell r="O342" t="str">
            <v>46,65</v>
          </cell>
          <cell r="P342" t="str">
            <v>Büromöbel</v>
          </cell>
          <cell r="Q342" t="str">
            <v>-</v>
          </cell>
          <cell r="R342" t="str">
            <v>-</v>
          </cell>
          <cell r="S342">
            <v>32.350340000000003</v>
          </cell>
          <cell r="T342">
            <v>36.280200000000001</v>
          </cell>
          <cell r="U342">
            <v>37.261650000000003</v>
          </cell>
          <cell r="V342">
            <v>36.150669999999998</v>
          </cell>
          <cell r="W342">
            <v>44.150669999999998</v>
          </cell>
          <cell r="X342">
            <v>43.177759999999999</v>
          </cell>
          <cell r="Y342">
            <v>43.567619999999998</v>
          </cell>
          <cell r="Z342">
            <v>39.499070000000003</v>
          </cell>
          <cell r="AA342">
            <v>41.669930000000001</v>
          </cell>
          <cell r="AB342">
            <v>42.279000000000003</v>
          </cell>
          <cell r="AC342">
            <v>39.421570000000003</v>
          </cell>
          <cell r="AD342">
            <v>-2.8574300000000008</v>
          </cell>
        </row>
        <row r="343">
          <cell r="A343" t="str">
            <v>DataSpec</v>
          </cell>
          <cell r="B343" t="str">
            <v>Data</v>
          </cell>
          <cell r="C343" t="str">
            <v>Rating</v>
          </cell>
          <cell r="D343" t="str">
            <v>Rating</v>
          </cell>
          <cell r="E343" t="str">
            <v>Q134KUV_4666</v>
          </cell>
          <cell r="F343" t="str">
            <v>NONE</v>
          </cell>
          <cell r="G343">
            <v>46.66</v>
          </cell>
          <cell r="H343" t="str">
            <v xml:space="preserve">        Sonstige Büromaschinen, -einrichtungen</v>
          </cell>
          <cell r="I343" t="str">
            <v>SELF</v>
          </cell>
          <cell r="J343" t="str">
            <v>SELF</v>
          </cell>
          <cell r="K343" t="str">
            <v>OV</v>
          </cell>
          <cell r="L343" t="str">
            <v>NE</v>
          </cell>
          <cell r="M343">
            <v>5</v>
          </cell>
          <cell r="O343" t="str">
            <v>46,66</v>
          </cell>
          <cell r="P343" t="str">
            <v>Sonstige Büromaschinen, -einrichtungen</v>
          </cell>
          <cell r="Q343" t="str">
            <v>-</v>
          </cell>
          <cell r="R343" t="str">
            <v>-</v>
          </cell>
          <cell r="S343">
            <v>42.850369999999998</v>
          </cell>
          <cell r="T343">
            <v>46.825060000000001</v>
          </cell>
          <cell r="U343">
            <v>48.115110000000001</v>
          </cell>
          <cell r="V343">
            <v>47.447580000000002</v>
          </cell>
          <cell r="W343">
            <v>46.472079999999998</v>
          </cell>
          <cell r="X343">
            <v>46.489310000000003</v>
          </cell>
          <cell r="Y343">
            <v>45.923430000000003</v>
          </cell>
          <cell r="Z343">
            <v>43.960450000000002</v>
          </cell>
          <cell r="AA343">
            <v>45.479100000000003</v>
          </cell>
          <cell r="AB343">
            <v>45.32253</v>
          </cell>
          <cell r="AC343">
            <v>43.326949999999997</v>
          </cell>
          <cell r="AD343">
            <v>-1.9955800000000039</v>
          </cell>
        </row>
        <row r="344">
          <cell r="A344" t="str">
            <v>DataSpec</v>
          </cell>
          <cell r="B344" t="str">
            <v>Data</v>
          </cell>
          <cell r="C344" t="str">
            <v>Rating</v>
          </cell>
          <cell r="D344" t="str">
            <v>Rating</v>
          </cell>
          <cell r="E344" t="str">
            <v>Q134KUV_4669</v>
          </cell>
          <cell r="F344" t="str">
            <v>NONE</v>
          </cell>
          <cell r="G344">
            <v>46.69</v>
          </cell>
          <cell r="H344" t="str">
            <v xml:space="preserve">        Sonstige Maschinen, Ausrüstungen</v>
          </cell>
          <cell r="I344" t="str">
            <v>SELF</v>
          </cell>
          <cell r="J344" t="str">
            <v>SELF</v>
          </cell>
          <cell r="K344" t="str">
            <v>OV</v>
          </cell>
          <cell r="L344" t="str">
            <v>NE</v>
          </cell>
          <cell r="M344">
            <v>5</v>
          </cell>
          <cell r="O344" t="str">
            <v>46,69</v>
          </cell>
          <cell r="P344" t="str">
            <v>Sonstige Maschinen, Ausrüstungen</v>
          </cell>
          <cell r="Q344" t="str">
            <v>-</v>
          </cell>
          <cell r="R344" t="str">
            <v>-</v>
          </cell>
          <cell r="S344">
            <v>39.178019999999997</v>
          </cell>
          <cell r="T344">
            <v>39.148739999999997</v>
          </cell>
          <cell r="U344">
            <v>40.105989999999998</v>
          </cell>
          <cell r="V344">
            <v>39.727319999999999</v>
          </cell>
          <cell r="W344">
            <v>41.230910000000002</v>
          </cell>
          <cell r="X344">
            <v>41.45966</v>
          </cell>
          <cell r="Y344">
            <v>40.582470000000001</v>
          </cell>
          <cell r="Z344">
            <v>39.464640000000003</v>
          </cell>
          <cell r="AA344">
            <v>41.100940000000001</v>
          </cell>
          <cell r="AB344">
            <v>41.050420000000003</v>
          </cell>
          <cell r="AC344">
            <v>42.875790000000002</v>
          </cell>
          <cell r="AD344">
            <v>1.8253699999999995</v>
          </cell>
        </row>
        <row r="345">
          <cell r="A345" t="str">
            <v>DataSpec</v>
          </cell>
          <cell r="B345" t="str">
            <v>Data</v>
          </cell>
          <cell r="C345" t="str">
            <v>Rating</v>
          </cell>
          <cell r="D345" t="str">
            <v>Rating</v>
          </cell>
          <cell r="E345" t="str">
            <v>Q134KUV_467</v>
          </cell>
          <cell r="F345" t="str">
            <v>NONE</v>
          </cell>
          <cell r="G345">
            <v>46.7</v>
          </cell>
          <cell r="H345" t="str">
            <v xml:space="preserve">      Brennstoffe, Metalle, Chemie u.a.</v>
          </cell>
          <cell r="I345" t="str">
            <v>SELF</v>
          </cell>
          <cell r="J345" t="str">
            <v>SELF</v>
          </cell>
          <cell r="K345" t="str">
            <v>OV</v>
          </cell>
          <cell r="L345" t="str">
            <v>NE</v>
          </cell>
          <cell r="M345">
            <v>5</v>
          </cell>
          <cell r="O345" t="str">
            <v>46,7</v>
          </cell>
          <cell r="P345" t="str">
            <v>Brennstoffe, Metalle, Chemie u.a.</v>
          </cell>
          <cell r="Q345" t="str">
            <v>-</v>
          </cell>
          <cell r="R345" t="str">
            <v>-</v>
          </cell>
          <cell r="S345">
            <v>40.910710000000002</v>
          </cell>
          <cell r="T345">
            <v>40.714260000000003</v>
          </cell>
          <cell r="U345">
            <v>41.502929999999999</v>
          </cell>
          <cell r="V345">
            <v>41.535550000000001</v>
          </cell>
          <cell r="W345">
            <v>40.797199999999997</v>
          </cell>
          <cell r="X345">
            <v>40.177689999999998</v>
          </cell>
          <cell r="Y345">
            <v>39.84543</v>
          </cell>
          <cell r="Z345">
            <v>41.56185</v>
          </cell>
          <cell r="AA345">
            <v>41.512500000000003</v>
          </cell>
          <cell r="AB345">
            <v>39.163690000000003</v>
          </cell>
          <cell r="AC345">
            <v>42.291840000000001</v>
          </cell>
          <cell r="AD345">
            <v>3.128149999999998</v>
          </cell>
        </row>
        <row r="346">
          <cell r="A346" t="str">
            <v>DataSpec</v>
          </cell>
          <cell r="B346" t="str">
            <v>Data</v>
          </cell>
          <cell r="C346" t="str">
            <v>Rating</v>
          </cell>
          <cell r="D346" t="str">
            <v>Rating</v>
          </cell>
          <cell r="E346" t="str">
            <v>Q134KUV_4671</v>
          </cell>
          <cell r="F346" t="str">
            <v>NONE</v>
          </cell>
          <cell r="G346">
            <v>46.71</v>
          </cell>
          <cell r="H346" t="str">
            <v xml:space="preserve">        Feste Brennstoffe, Mineralölerzeugn.</v>
          </cell>
          <cell r="I346" t="str">
            <v>SELF</v>
          </cell>
          <cell r="J346" t="str">
            <v>SELF</v>
          </cell>
          <cell r="K346" t="str">
            <v>OV</v>
          </cell>
          <cell r="L346" t="str">
            <v>NE</v>
          </cell>
          <cell r="M346">
            <v>5</v>
          </cell>
          <cell r="O346" t="str">
            <v>46,71</v>
          </cell>
          <cell r="P346" t="str">
            <v>Feste Brennstoffe, Mineralölerzeugn.</v>
          </cell>
          <cell r="Q346" t="str">
            <v>-</v>
          </cell>
          <cell r="R346" t="str">
            <v>-</v>
          </cell>
          <cell r="S346">
            <v>44.0227</v>
          </cell>
          <cell r="T346">
            <v>43.655259999999998</v>
          </cell>
          <cell r="U346">
            <v>44.20335</v>
          </cell>
          <cell r="V346">
            <v>44.376420000000003</v>
          </cell>
          <cell r="W346">
            <v>40.232959999999999</v>
          </cell>
          <cell r="X346">
            <v>39.866419999999998</v>
          </cell>
          <cell r="Y346">
            <v>40.29439</v>
          </cell>
          <cell r="Z346">
            <v>41.092379999999999</v>
          </cell>
          <cell r="AA346">
            <v>42.523780000000002</v>
          </cell>
          <cell r="AB346">
            <v>35.105020000000003</v>
          </cell>
          <cell r="AC346">
            <v>41.950659999999999</v>
          </cell>
          <cell r="AD346">
            <v>6.845639999999996</v>
          </cell>
        </row>
        <row r="347">
          <cell r="A347" t="str">
            <v>DataSpec</v>
          </cell>
          <cell r="B347" t="str">
            <v>Data</v>
          </cell>
          <cell r="C347" t="str">
            <v>Rating</v>
          </cell>
          <cell r="D347" t="str">
            <v>Rating</v>
          </cell>
          <cell r="E347" t="str">
            <v>Q134KUV_4672</v>
          </cell>
          <cell r="F347" t="str">
            <v>NONE</v>
          </cell>
          <cell r="G347">
            <v>46.72</v>
          </cell>
          <cell r="H347" t="str">
            <v xml:space="preserve">        Erze, Metalle, Metallhalbzeug</v>
          </cell>
          <cell r="I347" t="str">
            <v>SELF</v>
          </cell>
          <cell r="J347" t="str">
            <v>SELF</v>
          </cell>
          <cell r="K347" t="str">
            <v>OV</v>
          </cell>
          <cell r="L347" t="str">
            <v>NE</v>
          </cell>
          <cell r="M347">
            <v>5</v>
          </cell>
          <cell r="O347" t="str">
            <v>46,72</v>
          </cell>
          <cell r="P347" t="str">
            <v>Erze, Metalle, Metallhalbzeug</v>
          </cell>
          <cell r="Q347" t="str">
            <v>-</v>
          </cell>
          <cell r="R347" t="str">
            <v>-</v>
          </cell>
          <cell r="S347">
            <v>39.05104</v>
          </cell>
          <cell r="T347">
            <v>39.487949999999998</v>
          </cell>
          <cell r="U347">
            <v>40.248109999999997</v>
          </cell>
          <cell r="V347">
            <v>39.973179999999999</v>
          </cell>
          <cell r="W347">
            <v>44.236240000000002</v>
          </cell>
          <cell r="X347">
            <v>43.485729999999997</v>
          </cell>
          <cell r="Y347">
            <v>43.572699999999998</v>
          </cell>
          <cell r="Z347">
            <v>45.28143</v>
          </cell>
          <cell r="AA347">
            <v>44.602820000000001</v>
          </cell>
          <cell r="AB347">
            <v>43.958910000000003</v>
          </cell>
          <cell r="AC347">
            <v>46.443620000000003</v>
          </cell>
          <cell r="AD347">
            <v>2.4847099999999998</v>
          </cell>
        </row>
        <row r="348">
          <cell r="A348" t="str">
            <v>DataSpec</v>
          </cell>
          <cell r="B348" t="str">
            <v>Data</v>
          </cell>
          <cell r="C348" t="str">
            <v>Rating</v>
          </cell>
          <cell r="D348" t="str">
            <v>Rating</v>
          </cell>
          <cell r="E348" t="str">
            <v>Q134KUV_4673</v>
          </cell>
          <cell r="F348" t="str">
            <v>NONE</v>
          </cell>
          <cell r="G348">
            <v>46.73</v>
          </cell>
          <cell r="H348" t="str">
            <v xml:space="preserve">        Holz, Baustoffe, Sanitärkeramik u.a.</v>
          </cell>
          <cell r="I348" t="str">
            <v>SELF</v>
          </cell>
          <cell r="J348" t="str">
            <v>SELF</v>
          </cell>
          <cell r="K348" t="str">
            <v>OV</v>
          </cell>
          <cell r="L348" t="str">
            <v>NE</v>
          </cell>
          <cell r="M348">
            <v>5</v>
          </cell>
          <cell r="O348" t="str">
            <v>46,73</v>
          </cell>
          <cell r="P348" t="str">
            <v>Holz, Baustoffe, Sanitärkeramik u.a.</v>
          </cell>
          <cell r="Q348" t="str">
            <v>-</v>
          </cell>
          <cell r="R348" t="str">
            <v>-</v>
          </cell>
          <cell r="S348">
            <v>38.185180000000003</v>
          </cell>
          <cell r="T348">
            <v>38.03172</v>
          </cell>
          <cell r="U348">
            <v>39.257939999999998</v>
          </cell>
          <cell r="V348">
            <v>39.39387</v>
          </cell>
          <cell r="W348">
            <v>39.190959999999997</v>
          </cell>
          <cell r="X348">
            <v>38.328180000000003</v>
          </cell>
          <cell r="Y348">
            <v>36.312440000000002</v>
          </cell>
          <cell r="Z348">
            <v>39.974930000000001</v>
          </cell>
          <cell r="AA348">
            <v>36.650260000000003</v>
          </cell>
          <cell r="AB348">
            <v>39.509059999999998</v>
          </cell>
          <cell r="AC348">
            <v>39.087420000000002</v>
          </cell>
          <cell r="AD348">
            <v>-0.42163999999999646</v>
          </cell>
        </row>
        <row r="349">
          <cell r="A349" t="str">
            <v>DataSpec</v>
          </cell>
          <cell r="B349" t="str">
            <v>Data</v>
          </cell>
          <cell r="C349" t="str">
            <v>Rating</v>
          </cell>
          <cell r="D349" t="str">
            <v>Rating</v>
          </cell>
          <cell r="E349" t="str">
            <v>Q134KUV_4674</v>
          </cell>
          <cell r="F349" t="str">
            <v>NONE</v>
          </cell>
          <cell r="G349">
            <v>46.74</v>
          </cell>
          <cell r="H349" t="str">
            <v xml:space="preserve">        Metall-, Kunststoffwaren für Bauzwecke u.a.</v>
          </cell>
          <cell r="I349" t="str">
            <v>SELF</v>
          </cell>
          <cell r="J349" t="str">
            <v>SELF</v>
          </cell>
          <cell r="K349" t="str">
            <v>OV</v>
          </cell>
          <cell r="L349" t="str">
            <v>NE</v>
          </cell>
          <cell r="M349">
            <v>5</v>
          </cell>
          <cell r="O349" t="str">
            <v>46,74</v>
          </cell>
          <cell r="P349" t="str">
            <v>Metall-, Kunststoffwaren für Bauzwecke u.a.</v>
          </cell>
          <cell r="Q349" t="str">
            <v>-</v>
          </cell>
          <cell r="R349" t="str">
            <v>-</v>
          </cell>
          <cell r="S349">
            <v>40.188870000000001</v>
          </cell>
          <cell r="T349">
            <v>39.235939999999999</v>
          </cell>
          <cell r="U349">
            <v>41.320360000000001</v>
          </cell>
          <cell r="V349">
            <v>40.80189</v>
          </cell>
          <cell r="W349">
            <v>41.342610000000001</v>
          </cell>
          <cell r="X349">
            <v>40.102620000000002</v>
          </cell>
          <cell r="Y349">
            <v>39.890309999999999</v>
          </cell>
          <cell r="Z349">
            <v>42.02337</v>
          </cell>
          <cell r="AA349">
            <v>40.705289999999998</v>
          </cell>
          <cell r="AB349">
            <v>42.959739999999996</v>
          </cell>
          <cell r="AC349">
            <v>43.106920000000002</v>
          </cell>
          <cell r="AD349">
            <v>0.14718000000000586</v>
          </cell>
        </row>
        <row r="350">
          <cell r="A350" t="str">
            <v>DataSpec</v>
          </cell>
          <cell r="B350" t="str">
            <v>Data</v>
          </cell>
          <cell r="C350" t="str">
            <v>Rating</v>
          </cell>
          <cell r="D350" t="str">
            <v>Rating</v>
          </cell>
          <cell r="E350" t="str">
            <v>Q134KUV_4675</v>
          </cell>
          <cell r="F350" t="str">
            <v>NONE</v>
          </cell>
          <cell r="G350">
            <v>46.75</v>
          </cell>
          <cell r="H350" t="str">
            <v xml:space="preserve">        Chemische Erzeugnisse</v>
          </cell>
          <cell r="I350" t="str">
            <v>SELF</v>
          </cell>
          <cell r="J350" t="str">
            <v>SELF</v>
          </cell>
          <cell r="K350" t="str">
            <v>OV</v>
          </cell>
          <cell r="L350" t="str">
            <v>NE</v>
          </cell>
          <cell r="M350">
            <v>5</v>
          </cell>
          <cell r="O350" t="str">
            <v>46,75</v>
          </cell>
          <cell r="P350" t="str">
            <v>Chemische Erzeugnisse</v>
          </cell>
          <cell r="Q350" t="str">
            <v>-</v>
          </cell>
          <cell r="R350" t="str">
            <v>-</v>
          </cell>
          <cell r="S350">
            <v>34.009189999999997</v>
          </cell>
          <cell r="T350">
            <v>34.192920000000001</v>
          </cell>
          <cell r="U350">
            <v>34.664000000000001</v>
          </cell>
          <cell r="V350">
            <v>34.66574</v>
          </cell>
          <cell r="W350">
            <v>39.849159999999998</v>
          </cell>
          <cell r="X350">
            <v>39.295090000000002</v>
          </cell>
          <cell r="Y350">
            <v>37.947229999999998</v>
          </cell>
          <cell r="Z350">
            <v>40.978879999999997</v>
          </cell>
          <cell r="AA350">
            <v>41.164149999999999</v>
          </cell>
          <cell r="AB350">
            <v>41.864469999999997</v>
          </cell>
          <cell r="AC350">
            <v>41.71116</v>
          </cell>
          <cell r="AD350">
            <v>-0.15330999999999761</v>
          </cell>
        </row>
        <row r="351">
          <cell r="A351" t="str">
            <v>DataSpec</v>
          </cell>
          <cell r="B351" t="str">
            <v>Data</v>
          </cell>
          <cell r="C351" t="str">
            <v>Rating</v>
          </cell>
          <cell r="D351" t="str">
            <v>Rating</v>
          </cell>
          <cell r="E351" t="str">
            <v>Q134KUV_4676</v>
          </cell>
          <cell r="F351" t="str">
            <v>NONE</v>
          </cell>
          <cell r="G351">
            <v>46.76</v>
          </cell>
          <cell r="H351" t="str">
            <v xml:space="preserve">        Sonstige Halbwaren</v>
          </cell>
          <cell r="I351" t="str">
            <v>SELF</v>
          </cell>
          <cell r="J351" t="str">
            <v>SELF</v>
          </cell>
          <cell r="K351" t="str">
            <v>OV</v>
          </cell>
          <cell r="L351" t="str">
            <v>NE</v>
          </cell>
          <cell r="M351">
            <v>5</v>
          </cell>
          <cell r="O351" t="str">
            <v>46,76</v>
          </cell>
          <cell r="P351" t="str">
            <v>Sonstige Halbwaren</v>
          </cell>
          <cell r="Q351" t="str">
            <v>-</v>
          </cell>
          <cell r="R351" t="str">
            <v>-</v>
          </cell>
          <cell r="S351">
            <v>39.93965</v>
          </cell>
          <cell r="T351">
            <v>39.841320000000003</v>
          </cell>
          <cell r="U351">
            <v>40.862580000000001</v>
          </cell>
          <cell r="V351">
            <v>40.687840000000001</v>
          </cell>
          <cell r="W351">
            <v>36.399320000000003</v>
          </cell>
          <cell r="X351">
            <v>35.65813</v>
          </cell>
          <cell r="Y351">
            <v>35.185369999999999</v>
          </cell>
          <cell r="Z351">
            <v>37.106099999999998</v>
          </cell>
          <cell r="AA351">
            <v>39.667670000000001</v>
          </cell>
          <cell r="AB351">
            <v>40.859009999999998</v>
          </cell>
          <cell r="AC351">
            <v>40.335290000000001</v>
          </cell>
          <cell r="AD351">
            <v>-0.5237199999999973</v>
          </cell>
        </row>
        <row r="352">
          <cell r="A352" t="str">
            <v>DataSpec</v>
          </cell>
          <cell r="B352" t="str">
            <v>Data</v>
          </cell>
          <cell r="C352" t="str">
            <v>Rating</v>
          </cell>
          <cell r="D352" t="str">
            <v>Rating</v>
          </cell>
          <cell r="E352" t="str">
            <v>Q134KUV_4677</v>
          </cell>
          <cell r="F352" t="str">
            <v>NONE</v>
          </cell>
          <cell r="G352">
            <v>46.77</v>
          </cell>
          <cell r="H352" t="str">
            <v xml:space="preserve">        Altmaterialien und Reststoffe</v>
          </cell>
          <cell r="I352" t="str">
            <v>SELF</v>
          </cell>
          <cell r="J352" t="str">
            <v>SELF</v>
          </cell>
          <cell r="K352" t="str">
            <v>OV</v>
          </cell>
          <cell r="L352" t="str">
            <v>NE</v>
          </cell>
          <cell r="M352">
            <v>5</v>
          </cell>
          <cell r="O352" t="str">
            <v>46,77</v>
          </cell>
          <cell r="P352" t="str">
            <v>Altmaterialien und Reststoffe</v>
          </cell>
          <cell r="Q352" t="str">
            <v>-</v>
          </cell>
          <cell r="R352" t="str">
            <v>-</v>
          </cell>
          <cell r="S352">
            <v>39.340789999999998</v>
          </cell>
          <cell r="T352">
            <v>39.24165</v>
          </cell>
          <cell r="U352">
            <v>40.05659</v>
          </cell>
          <cell r="V352">
            <v>40.209090000000003</v>
          </cell>
          <cell r="W352">
            <v>43.081330000000001</v>
          </cell>
          <cell r="X352">
            <v>42.337890000000002</v>
          </cell>
          <cell r="Y352">
            <v>41.928190000000001</v>
          </cell>
          <cell r="Z352">
            <v>42.346960000000003</v>
          </cell>
          <cell r="AA352">
            <v>41.322620000000001</v>
          </cell>
          <cell r="AB352">
            <v>38.232669999999999</v>
          </cell>
          <cell r="AC352">
            <v>45.210079999999998</v>
          </cell>
          <cell r="AD352">
            <v>6.977409999999999</v>
          </cell>
        </row>
        <row r="353">
          <cell r="A353" t="str">
            <v>DataSpec</v>
          </cell>
          <cell r="B353" t="str">
            <v>Data</v>
          </cell>
          <cell r="C353" t="str">
            <v>Rating</v>
          </cell>
          <cell r="D353" t="str">
            <v>Rating</v>
          </cell>
          <cell r="E353" t="str">
            <v>Q134KUV_469</v>
          </cell>
          <cell r="F353" t="str">
            <v>NONE</v>
          </cell>
          <cell r="G353">
            <v>46.9</v>
          </cell>
          <cell r="H353" t="str">
            <v xml:space="preserve">      Großhandel o.a.G.</v>
          </cell>
          <cell r="I353" t="str">
            <v>SELF</v>
          </cell>
          <cell r="J353" t="str">
            <v>SELF</v>
          </cell>
          <cell r="K353" t="str">
            <v>OV</v>
          </cell>
          <cell r="L353" t="str">
            <v>NE</v>
          </cell>
          <cell r="M353">
            <v>5</v>
          </cell>
          <cell r="O353" t="str">
            <v>46,9</v>
          </cell>
          <cell r="P353" t="str">
            <v>Großhandel o.a.G.</v>
          </cell>
          <cell r="Q353" t="str">
            <v>-</v>
          </cell>
          <cell r="R353" t="str">
            <v>-</v>
          </cell>
          <cell r="S353">
            <v>43.796669999999999</v>
          </cell>
          <cell r="T353">
            <v>44.28154</v>
          </cell>
          <cell r="U353">
            <v>44.358510000000003</v>
          </cell>
          <cell r="V353">
            <v>44.17071</v>
          </cell>
          <cell r="W353">
            <v>37.293199999999999</v>
          </cell>
          <cell r="X353">
            <v>37.07009</v>
          </cell>
          <cell r="Y353">
            <v>37.934060000000002</v>
          </cell>
          <cell r="Z353">
            <v>39.604660000000003</v>
          </cell>
          <cell r="AA353">
            <v>40.803220000000003</v>
          </cell>
          <cell r="AB353">
            <v>40.263379999999998</v>
          </cell>
          <cell r="AC353">
            <v>40.718139999999998</v>
          </cell>
          <cell r="AD353">
            <v>0.45476000000000028</v>
          </cell>
        </row>
        <row r="354">
          <cell r="A354" t="str">
            <v>DataSpec</v>
          </cell>
          <cell r="B354" t="str">
            <v>Data</v>
          </cell>
          <cell r="C354" t="str">
            <v>Rating</v>
          </cell>
          <cell r="D354" t="str">
            <v>Rating</v>
          </cell>
          <cell r="E354" t="str">
            <v>Q134KUV_47</v>
          </cell>
          <cell r="F354" t="str">
            <v>NONE</v>
          </cell>
          <cell r="G354">
            <v>47</v>
          </cell>
          <cell r="H354" t="str">
            <v xml:space="preserve">    Einzelhandel</v>
          </cell>
          <cell r="I354" t="str">
            <v>SELF</v>
          </cell>
          <cell r="J354" t="str">
            <v>SELF</v>
          </cell>
          <cell r="K354" t="str">
            <v>OV</v>
          </cell>
          <cell r="L354" t="str">
            <v>NE</v>
          </cell>
          <cell r="M354">
            <v>5</v>
          </cell>
          <cell r="O354">
            <v>47</v>
          </cell>
          <cell r="P354" t="str">
            <v>Einzelhandel</v>
          </cell>
          <cell r="Q354" t="str">
            <v>-</v>
          </cell>
          <cell r="R354" t="str">
            <v>-</v>
          </cell>
          <cell r="S354">
            <v>42.698160000000001</v>
          </cell>
          <cell r="T354">
            <v>42.301499999999997</v>
          </cell>
          <cell r="U354">
            <v>43.003480000000003</v>
          </cell>
          <cell r="V354">
            <v>42.638120000000001</v>
          </cell>
          <cell r="W354">
            <v>42.432490000000001</v>
          </cell>
          <cell r="X354">
            <v>42.279980000000002</v>
          </cell>
          <cell r="Y354">
            <v>42.32255</v>
          </cell>
          <cell r="Z354">
            <v>41.683120000000002</v>
          </cell>
          <cell r="AA354">
            <v>42.033700000000003</v>
          </cell>
          <cell r="AB354">
            <v>43.16968</v>
          </cell>
          <cell r="AC354">
            <v>42.423459999999999</v>
          </cell>
          <cell r="AD354">
            <v>-0.74622000000000099</v>
          </cell>
        </row>
        <row r="355">
          <cell r="A355" t="str">
            <v>DataSpec</v>
          </cell>
          <cell r="B355" t="str">
            <v>Data</v>
          </cell>
          <cell r="C355" t="str">
            <v>Rating</v>
          </cell>
          <cell r="D355" t="str">
            <v>Rating</v>
          </cell>
          <cell r="E355" t="str">
            <v>Q134KUV_471</v>
          </cell>
          <cell r="F355" t="str">
            <v>NONE</v>
          </cell>
          <cell r="G355">
            <v>47.1</v>
          </cell>
          <cell r="H355" t="str">
            <v xml:space="preserve">      Waren verschied. Art (in Verkaufsräumen)</v>
          </cell>
          <cell r="I355" t="str">
            <v>SELF</v>
          </cell>
          <cell r="J355" t="str">
            <v>SELF</v>
          </cell>
          <cell r="K355" t="str">
            <v>OV</v>
          </cell>
          <cell r="L355" t="str">
            <v>NE</v>
          </cell>
          <cell r="M355">
            <v>5</v>
          </cell>
          <cell r="O355" t="str">
            <v>47,1</v>
          </cell>
          <cell r="P355" t="str">
            <v>Waren verschied. Art (in Verkaufsräumen)</v>
          </cell>
          <cell r="Q355" t="str">
            <v>-</v>
          </cell>
          <cell r="R355" t="str">
            <v>-</v>
          </cell>
          <cell r="S355">
            <v>44.217080000000003</v>
          </cell>
          <cell r="T355">
            <v>43.165019999999998</v>
          </cell>
          <cell r="U355">
            <v>43.455179999999999</v>
          </cell>
          <cell r="V355">
            <v>44.221200000000003</v>
          </cell>
          <cell r="W355">
            <v>43.101669999999999</v>
          </cell>
          <cell r="X355">
            <v>43.629730000000002</v>
          </cell>
          <cell r="Y355">
            <v>43.395359999999997</v>
          </cell>
          <cell r="Z355">
            <v>43.312199999999997</v>
          </cell>
          <cell r="AA355">
            <v>41.960590000000003</v>
          </cell>
          <cell r="AB355">
            <v>42.226700000000001</v>
          </cell>
          <cell r="AC355">
            <v>42.091320000000003</v>
          </cell>
          <cell r="AD355">
            <v>-0.13537999999999784</v>
          </cell>
        </row>
        <row r="356">
          <cell r="A356" t="str">
            <v>DataSpec</v>
          </cell>
          <cell r="B356" t="str">
            <v>Data</v>
          </cell>
          <cell r="C356" t="str">
            <v>Rating</v>
          </cell>
          <cell r="D356" t="str">
            <v>Rating</v>
          </cell>
          <cell r="E356" t="str">
            <v>Q134KUV_4711</v>
          </cell>
          <cell r="F356" t="str">
            <v>NONE</v>
          </cell>
          <cell r="G356">
            <v>47.11</v>
          </cell>
          <cell r="H356" t="str">
            <v xml:space="preserve">        Lebensmittelmärkte, Verbrauchermärkte</v>
          </cell>
          <cell r="I356" t="str">
            <v>SELF</v>
          </cell>
          <cell r="J356" t="str">
            <v>SELF</v>
          </cell>
          <cell r="K356" t="str">
            <v>OV</v>
          </cell>
          <cell r="L356" t="str">
            <v>NE</v>
          </cell>
          <cell r="M356">
            <v>5</v>
          </cell>
          <cell r="O356" t="str">
            <v>47,11</v>
          </cell>
          <cell r="P356" t="str">
            <v>Lebensmittelmärkte, Verbrauchermärkte</v>
          </cell>
          <cell r="Q356" t="str">
            <v>-</v>
          </cell>
          <cell r="R356" t="str">
            <v>-</v>
          </cell>
          <cell r="S356">
            <v>42.856279999999998</v>
          </cell>
          <cell r="T356">
            <v>42.029139999999998</v>
          </cell>
          <cell r="U356">
            <v>42.312179999999998</v>
          </cell>
          <cell r="V356">
            <v>43.16019</v>
          </cell>
          <cell r="W356">
            <v>42.935279999999999</v>
          </cell>
          <cell r="X356">
            <v>43.532420000000002</v>
          </cell>
          <cell r="Y356">
            <v>43.172029999999999</v>
          </cell>
          <cell r="Z356">
            <v>43.29748</v>
          </cell>
          <cell r="AA356">
            <v>41.926459999999999</v>
          </cell>
          <cell r="AB356">
            <v>42.414810000000003</v>
          </cell>
          <cell r="AC356">
            <v>42.263979999999997</v>
          </cell>
          <cell r="AD356">
            <v>-0.15083000000000624</v>
          </cell>
        </row>
        <row r="357">
          <cell r="A357" t="str">
            <v>DataSpec</v>
          </cell>
          <cell r="B357" t="str">
            <v>Data</v>
          </cell>
          <cell r="C357" t="str">
            <v>Rating</v>
          </cell>
          <cell r="D357" t="str">
            <v>Rating</v>
          </cell>
          <cell r="E357" t="str">
            <v>Q134KUV_4719</v>
          </cell>
          <cell r="F357" t="str">
            <v>NONE</v>
          </cell>
          <cell r="G357">
            <v>47.19</v>
          </cell>
          <cell r="H357" t="str">
            <v xml:space="preserve">        Warenhäuser</v>
          </cell>
          <cell r="I357" t="str">
            <v>SELF</v>
          </cell>
          <cell r="J357" t="str">
            <v>SELF</v>
          </cell>
          <cell r="K357" t="str">
            <v>OV</v>
          </cell>
          <cell r="L357" t="str">
            <v>NE</v>
          </cell>
          <cell r="M357">
            <v>5</v>
          </cell>
          <cell r="O357" t="str">
            <v>47,19</v>
          </cell>
          <cell r="P357" t="str">
            <v>Warenhäuser</v>
          </cell>
          <cell r="Q357" t="str">
            <v>-</v>
          </cell>
          <cell r="R357" t="str">
            <v>-</v>
          </cell>
          <cell r="S357">
            <v>49.53022</v>
          </cell>
          <cell r="T357">
            <v>44.427970000000002</v>
          </cell>
          <cell r="U357">
            <v>48.671660000000003</v>
          </cell>
          <cell r="V357">
            <v>48.10134</v>
          </cell>
          <cell r="W357">
            <v>43.69746</v>
          </cell>
          <cell r="X357">
            <v>43.842080000000003</v>
          </cell>
          <cell r="Y357">
            <v>44.331299999999999</v>
          </cell>
          <cell r="Z357">
            <v>43.283679999999997</v>
          </cell>
          <cell r="AA357">
            <v>42.058709999999998</v>
          </cell>
          <cell r="AB357">
            <v>41.222259999999999</v>
          </cell>
          <cell r="AC357">
            <v>41.169699999999999</v>
          </cell>
          <cell r="AD357">
            <v>-5.2559999999999718E-2</v>
          </cell>
        </row>
        <row r="358">
          <cell r="A358" t="str">
            <v>DataSpec</v>
          </cell>
          <cell r="B358" t="str">
            <v>Data</v>
          </cell>
          <cell r="C358" t="str">
            <v>Rating</v>
          </cell>
          <cell r="D358" t="str">
            <v>Rating</v>
          </cell>
          <cell r="E358" t="str">
            <v>Q134KUV_472</v>
          </cell>
          <cell r="F358" t="str">
            <v>NONE</v>
          </cell>
          <cell r="G358">
            <v>47.2</v>
          </cell>
          <cell r="H358" t="str">
            <v xml:space="preserve">      Nahrungs- und Genussmittel (Fach-EH)</v>
          </cell>
          <cell r="I358" t="str">
            <v>SELF</v>
          </cell>
          <cell r="J358" t="str">
            <v>SELF</v>
          </cell>
          <cell r="K358" t="str">
            <v>OV</v>
          </cell>
          <cell r="L358" t="str">
            <v>NE</v>
          </cell>
          <cell r="M358">
            <v>5</v>
          </cell>
          <cell r="O358" t="str">
            <v>47,2</v>
          </cell>
          <cell r="P358" t="str">
            <v>Nahrungs- und Genussmittel (Fach-EH)</v>
          </cell>
          <cell r="Q358" t="str">
            <v>-</v>
          </cell>
          <cell r="R358" t="str">
            <v>-</v>
          </cell>
          <cell r="S358">
            <v>42.915289999999999</v>
          </cell>
          <cell r="T358">
            <v>42.002659999999999</v>
          </cell>
          <cell r="U358">
            <v>43.02411</v>
          </cell>
          <cell r="V358">
            <v>44.14329</v>
          </cell>
          <cell r="W358">
            <v>45.499890000000001</v>
          </cell>
          <cell r="X358">
            <v>45.549250000000001</v>
          </cell>
          <cell r="Y358">
            <v>45.085459999999998</v>
          </cell>
          <cell r="Z358">
            <v>43.172739999999997</v>
          </cell>
          <cell r="AA358">
            <v>42.91234</v>
          </cell>
          <cell r="AB358">
            <v>43.112740000000002</v>
          </cell>
          <cell r="AC358">
            <v>42.446759999999998</v>
          </cell>
          <cell r="AD358">
            <v>-0.66598000000000468</v>
          </cell>
        </row>
        <row r="359">
          <cell r="A359" t="str">
            <v>DataSpec</v>
          </cell>
          <cell r="B359" t="str">
            <v>Data</v>
          </cell>
          <cell r="C359" t="str">
            <v>Rating</v>
          </cell>
          <cell r="D359" t="str">
            <v>Rating</v>
          </cell>
          <cell r="E359" t="str">
            <v>Q134KUV_4721</v>
          </cell>
          <cell r="F359" t="str">
            <v>NONE</v>
          </cell>
          <cell r="G359">
            <v>47.21</v>
          </cell>
          <cell r="H359" t="str">
            <v xml:space="preserve">        Obst, Gemüse und Kartoffeln</v>
          </cell>
          <cell r="I359" t="str">
            <v>SELF</v>
          </cell>
          <cell r="J359" t="str">
            <v>SELF</v>
          </cell>
          <cell r="K359" t="str">
            <v>OV</v>
          </cell>
          <cell r="L359" t="str">
            <v>NE</v>
          </cell>
          <cell r="M359">
            <v>5</v>
          </cell>
          <cell r="O359" t="str">
            <v>47,21</v>
          </cell>
          <cell r="P359" t="str">
            <v>Obst, Gemüse und Kartoffeln</v>
          </cell>
          <cell r="Q359" t="str">
            <v>-</v>
          </cell>
          <cell r="R359" t="str">
            <v>-</v>
          </cell>
          <cell r="S359">
            <v>41.721629999999998</v>
          </cell>
          <cell r="T359">
            <v>41.424219999999998</v>
          </cell>
          <cell r="U359">
            <v>42.027349999999998</v>
          </cell>
          <cell r="V359">
            <v>42.925370000000001</v>
          </cell>
          <cell r="W359">
            <v>42.263939999999998</v>
          </cell>
          <cell r="X359">
            <v>41.428759999999997</v>
          </cell>
          <cell r="Y359">
            <v>42.499569999999999</v>
          </cell>
          <cell r="Z359">
            <v>38.53248</v>
          </cell>
          <cell r="AA359">
            <v>40.207880000000003</v>
          </cell>
          <cell r="AB359">
            <v>39.261299999999999</v>
          </cell>
          <cell r="AC359">
            <v>38.494529999999997</v>
          </cell>
          <cell r="AD359">
            <v>-0.76677000000000106</v>
          </cell>
        </row>
        <row r="360">
          <cell r="A360" t="str">
            <v>DataSpec</v>
          </cell>
          <cell r="B360" t="str">
            <v>Data</v>
          </cell>
          <cell r="C360" t="str">
            <v>Rating</v>
          </cell>
          <cell r="D360" t="str">
            <v>Rating</v>
          </cell>
          <cell r="E360" t="str">
            <v>Q134KUV_4722</v>
          </cell>
          <cell r="F360" t="str">
            <v>NONE</v>
          </cell>
          <cell r="G360">
            <v>47.22</v>
          </cell>
          <cell r="H360" t="str">
            <v xml:space="preserve">        Fleisch und Fleischwaren</v>
          </cell>
          <cell r="I360" t="str">
            <v>SELF</v>
          </cell>
          <cell r="J360" t="str">
            <v>SELF</v>
          </cell>
          <cell r="K360" t="str">
            <v>OV</v>
          </cell>
          <cell r="L360" t="str">
            <v>NE</v>
          </cell>
          <cell r="M360">
            <v>5</v>
          </cell>
          <cell r="O360" t="str">
            <v>47,22</v>
          </cell>
          <cell r="P360" t="str">
            <v>Fleisch und Fleischwaren</v>
          </cell>
          <cell r="Q360" t="str">
            <v>-</v>
          </cell>
          <cell r="R360" t="str">
            <v>-</v>
          </cell>
          <cell r="S360">
            <v>43.33464</v>
          </cell>
          <cell r="T360">
            <v>43.110259999999997</v>
          </cell>
          <cell r="U360">
            <v>44.12359</v>
          </cell>
          <cell r="V360">
            <v>43.348849999999999</v>
          </cell>
          <cell r="W360">
            <v>45.173009999999998</v>
          </cell>
          <cell r="X360">
            <v>45.535490000000003</v>
          </cell>
          <cell r="Y360">
            <v>44.351590000000002</v>
          </cell>
          <cell r="Z360">
            <v>44.76661</v>
          </cell>
          <cell r="AA360">
            <v>42.900039999999997</v>
          </cell>
          <cell r="AB360">
            <v>40.588819999999998</v>
          </cell>
          <cell r="AC360">
            <v>41.759689999999999</v>
          </cell>
          <cell r="AD360">
            <v>1.1708700000000007</v>
          </cell>
        </row>
        <row r="361">
          <cell r="A361" t="str">
            <v>DataSpec</v>
          </cell>
          <cell r="B361" t="str">
            <v>Data</v>
          </cell>
          <cell r="C361" t="str">
            <v>Rating</v>
          </cell>
          <cell r="D361" t="str">
            <v>Rating</v>
          </cell>
          <cell r="E361" t="str">
            <v>Q134KUV_4723</v>
          </cell>
          <cell r="F361" t="str">
            <v>NONE</v>
          </cell>
          <cell r="G361">
            <v>47.23</v>
          </cell>
          <cell r="H361" t="str">
            <v xml:space="preserve">        Fisch, Meeresfrüchte, Fischerzeugnisse</v>
          </cell>
          <cell r="I361" t="str">
            <v>SELF</v>
          </cell>
          <cell r="J361" t="str">
            <v>SELF</v>
          </cell>
          <cell r="K361" t="str">
            <v>OV</v>
          </cell>
          <cell r="L361" t="str">
            <v>NE</v>
          </cell>
          <cell r="M361">
            <v>5</v>
          </cell>
          <cell r="O361" t="str">
            <v>47,23</v>
          </cell>
          <cell r="P361" t="str">
            <v>Fisch, Meeresfrüchte, Fischerzeugnisse</v>
          </cell>
          <cell r="Q361" t="str">
            <v>-</v>
          </cell>
          <cell r="R361" t="str">
            <v>-</v>
          </cell>
          <cell r="S361">
            <v>40.875169999999997</v>
          </cell>
          <cell r="T361">
            <v>40.175699999999999</v>
          </cell>
          <cell r="U361">
            <v>41.160029999999999</v>
          </cell>
          <cell r="V361">
            <v>41.661749999999998</v>
          </cell>
          <cell r="W361">
            <v>37.774230000000003</v>
          </cell>
          <cell r="X361">
            <v>39.576880000000003</v>
          </cell>
          <cell r="Y361">
            <v>37.146560000000001</v>
          </cell>
          <cell r="Z361">
            <v>40.673279999999998</v>
          </cell>
          <cell r="AA361">
            <v>45.731940000000002</v>
          </cell>
          <cell r="AB361">
            <v>42.819369999999999</v>
          </cell>
          <cell r="AC361">
            <v>44.700159999999997</v>
          </cell>
          <cell r="AD361">
            <v>1.8807899999999975</v>
          </cell>
        </row>
        <row r="362">
          <cell r="A362" t="str">
            <v>DataSpec</v>
          </cell>
          <cell r="B362" t="str">
            <v>Data</v>
          </cell>
          <cell r="C362" t="str">
            <v>Rating</v>
          </cell>
          <cell r="D362" t="str">
            <v>Rating</v>
          </cell>
          <cell r="E362" t="str">
            <v>Q134KUV_4724</v>
          </cell>
          <cell r="F362" t="str">
            <v>NONE</v>
          </cell>
          <cell r="G362">
            <v>47.24</v>
          </cell>
          <cell r="H362" t="str">
            <v xml:space="preserve">        Back- und Süßwaren</v>
          </cell>
          <cell r="I362" t="str">
            <v>SELF</v>
          </cell>
          <cell r="J362" t="str">
            <v>SELF</v>
          </cell>
          <cell r="K362" t="str">
            <v>OV</v>
          </cell>
          <cell r="L362" t="str">
            <v>NE</v>
          </cell>
          <cell r="M362">
            <v>5</v>
          </cell>
          <cell r="O362" t="str">
            <v>47,24</v>
          </cell>
          <cell r="P362" t="str">
            <v>Back- und Süßwaren</v>
          </cell>
          <cell r="Q362" t="str">
            <v>-</v>
          </cell>
          <cell r="R362" t="str">
            <v>-</v>
          </cell>
          <cell r="S362">
            <v>44.147069999999999</v>
          </cell>
          <cell r="T362">
            <v>43.192749999999997</v>
          </cell>
          <cell r="U362">
            <v>44.231079999999999</v>
          </cell>
          <cell r="V362">
            <v>43.341839999999998</v>
          </cell>
          <cell r="W362">
            <v>46.519440000000003</v>
          </cell>
          <cell r="X362">
            <v>48.737299999999998</v>
          </cell>
          <cell r="Y362">
            <v>47.860210000000002</v>
          </cell>
          <cell r="Z362">
            <v>46.441650000000003</v>
          </cell>
          <cell r="AA362">
            <v>46.271059999999999</v>
          </cell>
          <cell r="AB362">
            <v>46.863439999999997</v>
          </cell>
          <cell r="AC362">
            <v>45.521880000000003</v>
          </cell>
          <cell r="AD362">
            <v>-1.3415599999999941</v>
          </cell>
        </row>
        <row r="363">
          <cell r="A363" t="str">
            <v>DataSpec</v>
          </cell>
          <cell r="B363" t="str">
            <v>Data</v>
          </cell>
          <cell r="C363" t="str">
            <v>Rating</v>
          </cell>
          <cell r="D363" t="str">
            <v>Rating</v>
          </cell>
          <cell r="E363" t="str">
            <v>Q134KUV_4725</v>
          </cell>
          <cell r="F363" t="str">
            <v>NONE</v>
          </cell>
          <cell r="G363">
            <v>47.25</v>
          </cell>
          <cell r="H363" t="str">
            <v xml:space="preserve">        Getränke</v>
          </cell>
          <cell r="I363" t="str">
            <v>SELF</v>
          </cell>
          <cell r="J363" t="str">
            <v>SELF</v>
          </cell>
          <cell r="K363" t="str">
            <v>OV</v>
          </cell>
          <cell r="L363" t="str">
            <v>NE</v>
          </cell>
          <cell r="M363">
            <v>5</v>
          </cell>
          <cell r="O363" t="str">
            <v>47,25</v>
          </cell>
          <cell r="P363" t="str">
            <v>Getränke</v>
          </cell>
          <cell r="Q363" t="str">
            <v>-</v>
          </cell>
          <cell r="R363" t="str">
            <v>-</v>
          </cell>
          <cell r="S363">
            <v>44.682960000000001</v>
          </cell>
          <cell r="T363">
            <v>40.040520000000001</v>
          </cell>
          <cell r="U363">
            <v>41.735579999999999</v>
          </cell>
          <cell r="V363">
            <v>47.30086</v>
          </cell>
          <cell r="W363">
            <v>51.802799999999998</v>
          </cell>
          <cell r="X363">
            <v>49.3538</v>
          </cell>
          <cell r="Y363">
            <v>48.986649999999997</v>
          </cell>
          <cell r="Z363">
            <v>45.948369999999997</v>
          </cell>
          <cell r="AA363">
            <v>45.978079999999999</v>
          </cell>
          <cell r="AB363">
            <v>47.781120000000001</v>
          </cell>
          <cell r="AC363">
            <v>46.270499999999998</v>
          </cell>
          <cell r="AD363">
            <v>-1.510620000000003</v>
          </cell>
        </row>
        <row r="364">
          <cell r="A364" t="str">
            <v>DataSpec</v>
          </cell>
          <cell r="B364" t="str">
            <v>Data</v>
          </cell>
          <cell r="C364" t="str">
            <v>Rating</v>
          </cell>
          <cell r="D364" t="str">
            <v>Rating</v>
          </cell>
          <cell r="E364" t="str">
            <v>Q134KUV_4726</v>
          </cell>
          <cell r="F364" t="str">
            <v>NONE</v>
          </cell>
          <cell r="G364">
            <v>47.26</v>
          </cell>
          <cell r="H364" t="str">
            <v xml:space="preserve">        Tabakwaren</v>
          </cell>
          <cell r="I364" t="str">
            <v>SELF</v>
          </cell>
          <cell r="J364" t="str">
            <v>SELF</v>
          </cell>
          <cell r="K364" t="str">
            <v>OV</v>
          </cell>
          <cell r="L364" t="str">
            <v>NE</v>
          </cell>
          <cell r="M364">
            <v>5</v>
          </cell>
          <cell r="O364" t="str">
            <v>47,26</v>
          </cell>
          <cell r="P364" t="str">
            <v>Tabakwaren</v>
          </cell>
          <cell r="Q364" t="str">
            <v>-</v>
          </cell>
          <cell r="R364" t="str">
            <v>-</v>
          </cell>
          <cell r="S364">
            <v>42.562190000000001</v>
          </cell>
          <cell r="T364">
            <v>40.763770000000001</v>
          </cell>
          <cell r="U364">
            <v>43.267359999999996</v>
          </cell>
          <cell r="V364">
            <v>43.880920000000003</v>
          </cell>
          <cell r="W364">
            <v>39.008809999999997</v>
          </cell>
          <cell r="X364">
            <v>40.053139999999999</v>
          </cell>
          <cell r="Y364">
            <v>39.180869999999999</v>
          </cell>
          <cell r="Z364">
            <v>37.826349999999998</v>
          </cell>
          <cell r="AA364">
            <v>39.54806</v>
          </cell>
          <cell r="AB364">
            <v>39.556049999999999</v>
          </cell>
          <cell r="AC364">
            <v>39.54636</v>
          </cell>
          <cell r="AD364">
            <v>-9.6899999999990882E-3</v>
          </cell>
        </row>
        <row r="365">
          <cell r="A365" t="str">
            <v>DataSpec</v>
          </cell>
          <cell r="B365" t="str">
            <v>Data</v>
          </cell>
          <cell r="C365" t="str">
            <v>Rating</v>
          </cell>
          <cell r="D365" t="str">
            <v>Rating</v>
          </cell>
          <cell r="E365" t="str">
            <v>Q134KUV_4729</v>
          </cell>
          <cell r="F365" t="str">
            <v>NONE</v>
          </cell>
          <cell r="G365">
            <v>47.29</v>
          </cell>
          <cell r="H365" t="str">
            <v xml:space="preserve">        Kaffee, Tee, Gewürze u.a.</v>
          </cell>
          <cell r="I365" t="str">
            <v>SELF</v>
          </cell>
          <cell r="J365" t="str">
            <v>SELF</v>
          </cell>
          <cell r="K365" t="str">
            <v>OV</v>
          </cell>
          <cell r="L365" t="str">
            <v>NE</v>
          </cell>
          <cell r="M365">
            <v>5</v>
          </cell>
          <cell r="O365" t="str">
            <v>47,29</v>
          </cell>
          <cell r="P365" t="str">
            <v>Kaffee, Tee, Gewürze u.a.</v>
          </cell>
          <cell r="Q365" t="str">
            <v>-</v>
          </cell>
          <cell r="R365" t="str">
            <v>-</v>
          </cell>
          <cell r="S365">
            <v>41.142229999999998</v>
          </cell>
          <cell r="T365">
            <v>41.791879999999999</v>
          </cell>
          <cell r="U365">
            <v>43.729089999999999</v>
          </cell>
          <cell r="V365">
            <v>43.038469999999997</v>
          </cell>
          <cell r="W365">
            <v>43.008429999999997</v>
          </cell>
          <cell r="X365">
            <v>43.94773</v>
          </cell>
          <cell r="Y365">
            <v>43.473089999999999</v>
          </cell>
          <cell r="Z365">
            <v>41.805509999999998</v>
          </cell>
          <cell r="AA365">
            <v>39.646050000000002</v>
          </cell>
          <cell r="AB365">
            <v>40.104109999999999</v>
          </cell>
          <cell r="AC365">
            <v>39.529829999999997</v>
          </cell>
          <cell r="AD365">
            <v>-0.57428000000000168</v>
          </cell>
        </row>
        <row r="366">
          <cell r="A366" t="str">
            <v>DataSpec</v>
          </cell>
          <cell r="B366" t="str">
            <v>Data</v>
          </cell>
          <cell r="C366" t="str">
            <v>Rating</v>
          </cell>
          <cell r="D366" t="str">
            <v>Rating</v>
          </cell>
          <cell r="E366" t="str">
            <v>Q134KUV_473</v>
          </cell>
          <cell r="F366" t="str">
            <v>NONE</v>
          </cell>
          <cell r="G366">
            <v>47.3</v>
          </cell>
          <cell r="H366" t="str">
            <v xml:space="preserve">      Tankstellen</v>
          </cell>
          <cell r="I366" t="str">
            <v>SELF</v>
          </cell>
          <cell r="J366" t="str">
            <v>SELF</v>
          </cell>
          <cell r="K366" t="str">
            <v>OV</v>
          </cell>
          <cell r="L366" t="str">
            <v>NE</v>
          </cell>
          <cell r="M366">
            <v>5</v>
          </cell>
          <cell r="O366" t="str">
            <v>47,3</v>
          </cell>
          <cell r="P366" t="str">
            <v>Tankstellen</v>
          </cell>
          <cell r="Q366" t="str">
            <v>-</v>
          </cell>
          <cell r="R366" t="str">
            <v>-</v>
          </cell>
          <cell r="S366">
            <v>43.615160000000003</v>
          </cell>
          <cell r="T366">
            <v>44.078699999999998</v>
          </cell>
          <cell r="U366">
            <v>43.862679999999997</v>
          </cell>
          <cell r="V366">
            <v>43.524279999999997</v>
          </cell>
          <cell r="W366">
            <v>39.012749999999997</v>
          </cell>
          <cell r="X366">
            <v>40.289050000000003</v>
          </cell>
          <cell r="Y366">
            <v>39.908720000000002</v>
          </cell>
          <cell r="Z366">
            <v>38.336039999999997</v>
          </cell>
          <cell r="AA366">
            <v>37.46443</v>
          </cell>
          <cell r="AB366">
            <v>38.826430000000002</v>
          </cell>
          <cell r="AC366">
            <v>39.664209999999997</v>
          </cell>
          <cell r="AD366">
            <v>0.83777999999999508</v>
          </cell>
        </row>
        <row r="367">
          <cell r="A367" t="str">
            <v>DataSpec</v>
          </cell>
          <cell r="B367" t="str">
            <v>Data</v>
          </cell>
          <cell r="C367" t="str">
            <v>Rating</v>
          </cell>
          <cell r="D367" t="str">
            <v>Rating</v>
          </cell>
          <cell r="E367" t="str">
            <v>Q134KUV_474</v>
          </cell>
          <cell r="F367" t="str">
            <v>NONE</v>
          </cell>
          <cell r="G367">
            <v>47.4</v>
          </cell>
          <cell r="H367" t="str">
            <v xml:space="preserve">      Geräte der IK-Technik</v>
          </cell>
          <cell r="I367" t="str">
            <v>SELF</v>
          </cell>
          <cell r="J367" t="str">
            <v>SELF</v>
          </cell>
          <cell r="K367" t="str">
            <v>OV</v>
          </cell>
          <cell r="L367" t="str">
            <v>NE</v>
          </cell>
          <cell r="M367">
            <v>5</v>
          </cell>
          <cell r="O367" t="str">
            <v>47,4</v>
          </cell>
          <cell r="P367" t="str">
            <v>Geräte der IK-Technik</v>
          </cell>
          <cell r="Q367" t="str">
            <v>-</v>
          </cell>
          <cell r="R367" t="str">
            <v>-</v>
          </cell>
          <cell r="S367">
            <v>41.666600000000003</v>
          </cell>
          <cell r="T367">
            <v>44.042769999999997</v>
          </cell>
          <cell r="U367">
            <v>43.03331</v>
          </cell>
          <cell r="V367">
            <v>41.185110000000002</v>
          </cell>
          <cell r="W367">
            <v>44.489229999999999</v>
          </cell>
          <cell r="X367">
            <v>43.493679999999998</v>
          </cell>
          <cell r="Y367">
            <v>46.321260000000002</v>
          </cell>
          <cell r="Z367">
            <v>45.420569999999998</v>
          </cell>
          <cell r="AA367">
            <v>47.235379999999999</v>
          </cell>
          <cell r="AB367">
            <v>45.856389999999998</v>
          </cell>
          <cell r="AC367">
            <v>46.016979999999997</v>
          </cell>
          <cell r="AD367">
            <v>0.16058999999999912</v>
          </cell>
        </row>
        <row r="368">
          <cell r="A368" t="str">
            <v>DataSpec</v>
          </cell>
          <cell r="B368" t="str">
            <v>Data</v>
          </cell>
          <cell r="C368" t="str">
            <v>Rating</v>
          </cell>
          <cell r="D368" t="str">
            <v>Rating</v>
          </cell>
          <cell r="E368" t="str">
            <v>Q134KUV_4741</v>
          </cell>
          <cell r="F368" t="str">
            <v>NONE</v>
          </cell>
          <cell r="G368">
            <v>47.41</v>
          </cell>
          <cell r="H368" t="str">
            <v xml:space="preserve">        Computer, Zubehör und Software</v>
          </cell>
          <cell r="I368" t="str">
            <v>SELF</v>
          </cell>
          <cell r="J368" t="str">
            <v>SELF</v>
          </cell>
          <cell r="K368" t="str">
            <v>OV</v>
          </cell>
          <cell r="L368" t="str">
            <v>NE</v>
          </cell>
          <cell r="M368">
            <v>5</v>
          </cell>
          <cell r="O368" t="str">
            <v>47,41</v>
          </cell>
          <cell r="P368" t="str">
            <v>Computer, Zubehör und Software</v>
          </cell>
          <cell r="Q368" t="str">
            <v>-</v>
          </cell>
          <cell r="R368" t="str">
            <v>-</v>
          </cell>
          <cell r="S368">
            <v>43.891739999999999</v>
          </cell>
          <cell r="T368">
            <v>46.946339999999999</v>
          </cell>
          <cell r="U368">
            <v>45.139420000000001</v>
          </cell>
          <cell r="V368">
            <v>42.777859999999997</v>
          </cell>
          <cell r="W368">
            <v>44.749409999999997</v>
          </cell>
          <cell r="X368">
            <v>43.160490000000003</v>
          </cell>
          <cell r="Y368">
            <v>46.676000000000002</v>
          </cell>
          <cell r="Z368">
            <v>43.8399</v>
          </cell>
          <cell r="AA368">
            <v>48.086970000000001</v>
          </cell>
          <cell r="AB368">
            <v>40.956859999999999</v>
          </cell>
          <cell r="AC368">
            <v>45.525849999999998</v>
          </cell>
          <cell r="AD368">
            <v>4.5689899999999994</v>
          </cell>
        </row>
        <row r="369">
          <cell r="A369" t="str">
            <v>DataSpec</v>
          </cell>
          <cell r="B369" t="str">
            <v>Data</v>
          </cell>
          <cell r="C369" t="str">
            <v>Rating</v>
          </cell>
          <cell r="D369" t="str">
            <v>Rating</v>
          </cell>
          <cell r="E369" t="str">
            <v>Q134KUV_4742</v>
          </cell>
          <cell r="F369" t="str">
            <v>NONE</v>
          </cell>
          <cell r="G369">
            <v>47.42</v>
          </cell>
          <cell r="H369" t="str">
            <v xml:space="preserve">        Telekommunikationsgeräte</v>
          </cell>
          <cell r="I369" t="str">
            <v>SELF</v>
          </cell>
          <cell r="J369" t="str">
            <v>SELF</v>
          </cell>
          <cell r="K369" t="str">
            <v>OV</v>
          </cell>
          <cell r="L369" t="str">
            <v>NE</v>
          </cell>
          <cell r="M369">
            <v>5</v>
          </cell>
          <cell r="O369" t="str">
            <v>47,42</v>
          </cell>
          <cell r="P369" t="str">
            <v>Telekommunikationsgeräte</v>
          </cell>
          <cell r="Q369" t="str">
            <v>-</v>
          </cell>
          <cell r="R369" t="str">
            <v>-</v>
          </cell>
          <cell r="S369">
            <v>39.757460000000002</v>
          </cell>
          <cell r="T369">
            <v>44.388530000000003</v>
          </cell>
          <cell r="U369">
            <v>48.109650000000002</v>
          </cell>
          <cell r="V369">
            <v>46.748469999999998</v>
          </cell>
          <cell r="W369">
            <v>38.748469999999998</v>
          </cell>
          <cell r="X369">
            <v>39.918599999999998</v>
          </cell>
          <cell r="Y369">
            <v>43.49456</v>
          </cell>
          <cell r="Z369">
            <v>44.994169999999997</v>
          </cell>
          <cell r="AA369">
            <v>47.405760000000001</v>
          </cell>
          <cell r="AB369">
            <v>51.011949999999999</v>
          </cell>
          <cell r="AC369">
            <v>46.683709999999998</v>
          </cell>
          <cell r="AD369">
            <v>-4.328240000000001</v>
          </cell>
        </row>
        <row r="370">
          <cell r="A370" t="str">
            <v>DataSpec</v>
          </cell>
          <cell r="B370" t="str">
            <v>Data</v>
          </cell>
          <cell r="C370" t="str">
            <v>Rating</v>
          </cell>
          <cell r="D370" t="str">
            <v>Rating</v>
          </cell>
          <cell r="E370" t="str">
            <v>Q134KUV_4743</v>
          </cell>
          <cell r="F370" t="str">
            <v>NONE</v>
          </cell>
          <cell r="G370">
            <v>47.43</v>
          </cell>
          <cell r="H370" t="str">
            <v xml:space="preserve">        Geräte der Unterhaltungselektronik</v>
          </cell>
          <cell r="I370" t="str">
            <v>SELF</v>
          </cell>
          <cell r="J370" t="str">
            <v>SELF</v>
          </cell>
          <cell r="K370" t="str">
            <v>OV</v>
          </cell>
          <cell r="L370" t="str">
            <v>NE</v>
          </cell>
          <cell r="M370">
            <v>5</v>
          </cell>
          <cell r="O370" t="str">
            <v>47,43</v>
          </cell>
          <cell r="P370" t="str">
            <v>Geräte der Unterhaltungselektronik</v>
          </cell>
          <cell r="Q370" t="str">
            <v>-</v>
          </cell>
          <cell r="R370" t="str">
            <v>-</v>
          </cell>
          <cell r="S370">
            <v>40.467309999999998</v>
          </cell>
          <cell r="T370">
            <v>41.365009999999998</v>
          </cell>
          <cell r="U370">
            <v>40.816049999999997</v>
          </cell>
          <cell r="V370">
            <v>39.269849999999998</v>
          </cell>
          <cell r="W370">
            <v>47.269849999999998</v>
          </cell>
          <cell r="X370">
            <v>45.996690000000001</v>
          </cell>
          <cell r="Y370">
            <v>47.337130000000002</v>
          </cell>
          <cell r="Z370">
            <v>48.073259999999998</v>
          </cell>
          <cell r="AA370">
            <v>45.828449999999997</v>
          </cell>
          <cell r="AB370">
            <v>50.492939999999997</v>
          </cell>
          <cell r="AC370">
            <v>46.397820000000003</v>
          </cell>
          <cell r="AD370">
            <v>-4.0951199999999943</v>
          </cell>
        </row>
        <row r="371">
          <cell r="A371" t="str">
            <v>DataSpec</v>
          </cell>
          <cell r="B371" t="str">
            <v>Data</v>
          </cell>
          <cell r="C371" t="str">
            <v>Rating</v>
          </cell>
          <cell r="D371" t="str">
            <v>Rating</v>
          </cell>
          <cell r="E371" t="str">
            <v>Q134KUV_475</v>
          </cell>
          <cell r="F371" t="str">
            <v>NONE</v>
          </cell>
          <cell r="G371">
            <v>47.5</v>
          </cell>
          <cell r="H371" t="str">
            <v xml:space="preserve">      Haushaltsgeräte, Textilien, Heimwerkerbedarf</v>
          </cell>
          <cell r="I371" t="str">
            <v>SELF</v>
          </cell>
          <cell r="J371" t="str">
            <v>SELF</v>
          </cell>
          <cell r="K371" t="str">
            <v>OV</v>
          </cell>
          <cell r="L371" t="str">
            <v>NE</v>
          </cell>
          <cell r="M371">
            <v>5</v>
          </cell>
          <cell r="O371" t="str">
            <v>47,5</v>
          </cell>
          <cell r="P371" t="str">
            <v>Haushaltsgeräte, Textilien, Heimwerkerbedarf</v>
          </cell>
          <cell r="Q371" t="str">
            <v>-</v>
          </cell>
          <cell r="R371" t="str">
            <v>-</v>
          </cell>
          <cell r="S371">
            <v>43.052689999999998</v>
          </cell>
          <cell r="T371">
            <v>41.909770000000002</v>
          </cell>
          <cell r="U371">
            <v>42.396120000000003</v>
          </cell>
          <cell r="V371">
            <v>42.599290000000003</v>
          </cell>
          <cell r="W371">
            <v>41.152119999999996</v>
          </cell>
          <cell r="X371">
            <v>40.066180000000003</v>
          </cell>
          <cell r="Y371">
            <v>40.719740000000002</v>
          </cell>
          <cell r="Z371">
            <v>39.776879999999998</v>
          </cell>
          <cell r="AA371">
            <v>40.897680000000001</v>
          </cell>
          <cell r="AB371">
            <v>43.24127</v>
          </cell>
          <cell r="AC371">
            <v>41.741410000000002</v>
          </cell>
          <cell r="AD371">
            <v>-1.4998599999999982</v>
          </cell>
        </row>
        <row r="372">
          <cell r="A372" t="str">
            <v>DataSpec</v>
          </cell>
          <cell r="B372" t="str">
            <v>Data</v>
          </cell>
          <cell r="C372" t="str">
            <v>Rating</v>
          </cell>
          <cell r="D372" t="str">
            <v>Rating</v>
          </cell>
          <cell r="E372" t="str">
            <v>Q134KUV_4751</v>
          </cell>
          <cell r="F372" t="str">
            <v>NONE</v>
          </cell>
          <cell r="G372">
            <v>47.51</v>
          </cell>
          <cell r="H372" t="str">
            <v xml:space="preserve">        Textilien</v>
          </cell>
          <cell r="I372" t="str">
            <v>SELF</v>
          </cell>
          <cell r="J372" t="str">
            <v>SELF</v>
          </cell>
          <cell r="K372" t="str">
            <v>OV</v>
          </cell>
          <cell r="L372" t="str">
            <v>NE</v>
          </cell>
          <cell r="M372">
            <v>5</v>
          </cell>
          <cell r="O372" t="str">
            <v>47,51</v>
          </cell>
          <cell r="P372" t="str">
            <v>Textilien</v>
          </cell>
          <cell r="Q372" t="str">
            <v>-</v>
          </cell>
          <cell r="R372" t="str">
            <v>-</v>
          </cell>
          <cell r="S372">
            <v>39.03595</v>
          </cell>
          <cell r="T372">
            <v>38.262259999999998</v>
          </cell>
          <cell r="U372">
            <v>41.593730000000001</v>
          </cell>
          <cell r="V372">
            <v>43.085639999999998</v>
          </cell>
          <cell r="W372">
            <v>40.213949999999997</v>
          </cell>
          <cell r="X372">
            <v>39.052880000000002</v>
          </cell>
          <cell r="Y372">
            <v>39.727820000000001</v>
          </cell>
          <cell r="Z372">
            <v>37.631549999999997</v>
          </cell>
          <cell r="AA372">
            <v>37.984319999999997</v>
          </cell>
          <cell r="AB372">
            <v>39.552109999999999</v>
          </cell>
          <cell r="AC372">
            <v>38.364330000000002</v>
          </cell>
          <cell r="AD372">
            <v>-1.1877799999999965</v>
          </cell>
        </row>
        <row r="373">
          <cell r="A373" t="str">
            <v>DataSpec</v>
          </cell>
          <cell r="B373" t="str">
            <v>Data</v>
          </cell>
          <cell r="C373" t="str">
            <v>Rating</v>
          </cell>
          <cell r="D373" t="str">
            <v>Rating</v>
          </cell>
          <cell r="E373" t="str">
            <v>Q134KUV_4752</v>
          </cell>
          <cell r="F373" t="str">
            <v>NONE</v>
          </cell>
          <cell r="G373">
            <v>47.52</v>
          </cell>
          <cell r="H373" t="str">
            <v xml:space="preserve">        Metallwaren, Anstrichmittel, Heimwerkerbedarf</v>
          </cell>
          <cell r="I373" t="str">
            <v>SELF</v>
          </cell>
          <cell r="J373" t="str">
            <v>SELF</v>
          </cell>
          <cell r="K373" t="str">
            <v>OV</v>
          </cell>
          <cell r="L373" t="str">
            <v>NE</v>
          </cell>
          <cell r="M373">
            <v>5</v>
          </cell>
          <cell r="O373" t="str">
            <v>47,52</v>
          </cell>
          <cell r="P373" t="str">
            <v>Metallwaren, Anstrichmittel, Heimwerkerbedarf</v>
          </cell>
          <cell r="Q373" t="str">
            <v>-</v>
          </cell>
          <cell r="R373" t="str">
            <v>-</v>
          </cell>
          <cell r="S373">
            <v>43.310960000000001</v>
          </cell>
          <cell r="T373">
            <v>42.030940000000001</v>
          </cell>
          <cell r="U373">
            <v>41.589329999999997</v>
          </cell>
          <cell r="V373">
            <v>40.989640000000001</v>
          </cell>
          <cell r="W373">
            <v>39.883420000000001</v>
          </cell>
          <cell r="X373">
            <v>38.089440000000003</v>
          </cell>
          <cell r="Y373">
            <v>39.726419999999997</v>
          </cell>
          <cell r="Z373">
            <v>38.437759999999997</v>
          </cell>
          <cell r="AA373">
            <v>40.414349999999999</v>
          </cell>
          <cell r="AB373">
            <v>41.578560000000003</v>
          </cell>
          <cell r="AC373">
            <v>41.056359999999998</v>
          </cell>
          <cell r="AD373">
            <v>-0.5222000000000051</v>
          </cell>
        </row>
        <row r="374">
          <cell r="A374" t="str">
            <v>DataSpec</v>
          </cell>
          <cell r="B374" t="str">
            <v>Data</v>
          </cell>
          <cell r="C374" t="str">
            <v>Rating</v>
          </cell>
          <cell r="D374" t="str">
            <v>Rating</v>
          </cell>
          <cell r="E374" t="str">
            <v>Q134KUV_4753</v>
          </cell>
          <cell r="F374" t="str">
            <v>NONE</v>
          </cell>
          <cell r="G374">
            <v>47.53</v>
          </cell>
          <cell r="H374" t="str">
            <v xml:space="preserve">        Vorhänge, Teppiche, Fußbodenbeläge, Tapeten </v>
          </cell>
          <cell r="I374" t="str">
            <v>SELF</v>
          </cell>
          <cell r="J374" t="str">
            <v>SELF</v>
          </cell>
          <cell r="K374" t="str">
            <v>OV</v>
          </cell>
          <cell r="L374" t="str">
            <v>NE</v>
          </cell>
          <cell r="M374">
            <v>5</v>
          </cell>
          <cell r="O374" t="str">
            <v>47,53</v>
          </cell>
          <cell r="P374" t="str">
            <v>Vorhänge, Teppiche, Fußbodenbeläge, Tapeten</v>
          </cell>
          <cell r="Q374" t="str">
            <v>-</v>
          </cell>
          <cell r="R374" t="str">
            <v>-</v>
          </cell>
          <cell r="S374">
            <v>46.078569999999999</v>
          </cell>
          <cell r="T374">
            <v>45.128970000000002</v>
          </cell>
          <cell r="U374">
            <v>46.683680000000003</v>
          </cell>
          <cell r="V374">
            <v>46.46604</v>
          </cell>
          <cell r="W374">
            <v>38.46604</v>
          </cell>
          <cell r="X374">
            <v>38.429740000000002</v>
          </cell>
          <cell r="Y374">
            <v>38.821350000000002</v>
          </cell>
          <cell r="Z374">
            <v>36.706490000000002</v>
          </cell>
          <cell r="AA374">
            <v>37.778480000000002</v>
          </cell>
          <cell r="AB374">
            <v>37.951650000000001</v>
          </cell>
          <cell r="AC374">
            <v>37.488799999999998</v>
          </cell>
          <cell r="AD374">
            <v>-0.46285000000000309</v>
          </cell>
        </row>
        <row r="375">
          <cell r="A375" t="str">
            <v>DataSpec</v>
          </cell>
          <cell r="B375" t="str">
            <v>Data</v>
          </cell>
          <cell r="C375" t="str">
            <v>Rating</v>
          </cell>
          <cell r="D375" t="str">
            <v>Rating</v>
          </cell>
          <cell r="E375" t="str">
            <v>Q134KUV_4754</v>
          </cell>
          <cell r="F375" t="str">
            <v>NONE</v>
          </cell>
          <cell r="G375">
            <v>47.54</v>
          </cell>
          <cell r="H375" t="str">
            <v xml:space="preserve">        Elektrische Haushaltsgeräte</v>
          </cell>
          <cell r="I375" t="str">
            <v>SELF</v>
          </cell>
          <cell r="J375" t="str">
            <v>SELF</v>
          </cell>
          <cell r="K375" t="str">
            <v>OV</v>
          </cell>
          <cell r="L375" t="str">
            <v>NE</v>
          </cell>
          <cell r="M375">
            <v>5</v>
          </cell>
          <cell r="O375" t="str">
            <v>47,54</v>
          </cell>
          <cell r="P375" t="str">
            <v>Elektrische Haushaltsgeräte</v>
          </cell>
          <cell r="Q375" t="str">
            <v>-</v>
          </cell>
          <cell r="R375" t="str">
            <v>-</v>
          </cell>
          <cell r="S375">
            <v>40.621160000000003</v>
          </cell>
          <cell r="T375">
            <v>39.054740000000002</v>
          </cell>
          <cell r="U375">
            <v>40.257249999999999</v>
          </cell>
          <cell r="V375">
            <v>38.827919999999999</v>
          </cell>
          <cell r="W375">
            <v>40.584429999999998</v>
          </cell>
          <cell r="X375">
            <v>40.285400000000003</v>
          </cell>
          <cell r="Y375">
            <v>39.890430000000002</v>
          </cell>
          <cell r="Z375">
            <v>40.272190000000002</v>
          </cell>
          <cell r="AA375">
            <v>39.828989999999997</v>
          </cell>
          <cell r="AB375">
            <v>41.803710000000002</v>
          </cell>
          <cell r="AC375">
            <v>40.0914</v>
          </cell>
          <cell r="AD375">
            <v>-1.7123100000000022</v>
          </cell>
        </row>
        <row r="376">
          <cell r="A376" t="str">
            <v>DataSpec</v>
          </cell>
          <cell r="B376" t="str">
            <v>Data</v>
          </cell>
          <cell r="C376" t="str">
            <v>Rating</v>
          </cell>
          <cell r="D376" t="str">
            <v>Rating</v>
          </cell>
          <cell r="E376" t="str">
            <v>Q134KUV_4759</v>
          </cell>
          <cell r="F376" t="str">
            <v>NONE</v>
          </cell>
          <cell r="G376">
            <v>47.59</v>
          </cell>
          <cell r="H376" t="str">
            <v xml:space="preserve">        Möbel, Einrichtungsgegenstände, sonst. Hausrat</v>
          </cell>
          <cell r="I376" t="str">
            <v>SELF</v>
          </cell>
          <cell r="J376" t="str">
            <v>SELF</v>
          </cell>
          <cell r="K376" t="str">
            <v>OV</v>
          </cell>
          <cell r="L376" t="str">
            <v>NE</v>
          </cell>
          <cell r="M376">
            <v>5</v>
          </cell>
          <cell r="O376" t="str">
            <v>47,59</v>
          </cell>
          <cell r="P376" t="str">
            <v>Möbel, Einrichtungsgegenstände, sonst. Hausrat</v>
          </cell>
          <cell r="Q376" t="str">
            <v>-</v>
          </cell>
          <cell r="R376" t="str">
            <v>-</v>
          </cell>
          <cell r="S376">
            <v>43.5383</v>
          </cell>
          <cell r="T376">
            <v>42.545729999999999</v>
          </cell>
          <cell r="U376">
            <v>44.33755</v>
          </cell>
          <cell r="V376">
            <v>44.445540000000001</v>
          </cell>
          <cell r="W376">
            <v>42.657550000000001</v>
          </cell>
          <cell r="X376">
            <v>41.749980000000001</v>
          </cell>
          <cell r="Y376">
            <v>41.956240000000001</v>
          </cell>
          <cell r="Z376">
            <v>41.184600000000003</v>
          </cell>
          <cell r="AA376">
            <v>41.92595</v>
          </cell>
          <cell r="AB376">
            <v>45.414929999999998</v>
          </cell>
          <cell r="AC376">
            <v>43.183410000000002</v>
          </cell>
          <cell r="AD376">
            <v>-2.2315199999999962</v>
          </cell>
        </row>
        <row r="377">
          <cell r="A377" t="str">
            <v>DataSpec</v>
          </cell>
          <cell r="B377" t="str">
            <v>Data</v>
          </cell>
          <cell r="C377" t="str">
            <v>Rating</v>
          </cell>
          <cell r="D377" t="str">
            <v>Rating</v>
          </cell>
          <cell r="E377" t="str">
            <v>Q134KUV_476</v>
          </cell>
          <cell r="F377" t="str">
            <v>NONE</v>
          </cell>
          <cell r="G377">
            <v>47.6</v>
          </cell>
          <cell r="H377" t="str">
            <v xml:space="preserve">      Verlagsprodukte, Sportausrüstungen, Spielwaren</v>
          </cell>
          <cell r="I377" t="str">
            <v>SELF</v>
          </cell>
          <cell r="J377" t="str">
            <v>SELF</v>
          </cell>
          <cell r="K377" t="str">
            <v>OV</v>
          </cell>
          <cell r="L377" t="str">
            <v>NE</v>
          </cell>
          <cell r="M377">
            <v>5</v>
          </cell>
          <cell r="O377" t="str">
            <v>47,6</v>
          </cell>
          <cell r="P377" t="str">
            <v>Verlagsprodukte, Sportausrüstungen, Spielwaren</v>
          </cell>
          <cell r="Q377" t="str">
            <v>-</v>
          </cell>
          <cell r="R377" t="str">
            <v>-</v>
          </cell>
          <cell r="S377">
            <v>39.34402</v>
          </cell>
          <cell r="T377">
            <v>40.37923</v>
          </cell>
          <cell r="U377">
            <v>42.45187</v>
          </cell>
          <cell r="V377">
            <v>43.022750000000002</v>
          </cell>
          <cell r="W377">
            <v>41.438290000000002</v>
          </cell>
          <cell r="X377">
            <v>41.728540000000002</v>
          </cell>
          <cell r="Y377">
            <v>41.882159999999999</v>
          </cell>
          <cell r="Z377">
            <v>38.7804</v>
          </cell>
          <cell r="AA377">
            <v>40.46031</v>
          </cell>
          <cell r="AB377">
            <v>41.614719999999998</v>
          </cell>
          <cell r="AC377">
            <v>40.372779999999999</v>
          </cell>
          <cell r="AD377">
            <v>-1.2419399999999996</v>
          </cell>
        </row>
        <row r="378">
          <cell r="A378" t="str">
            <v>DataSpec</v>
          </cell>
          <cell r="B378" t="str">
            <v>Data</v>
          </cell>
          <cell r="C378" t="str">
            <v>Rating</v>
          </cell>
          <cell r="D378" t="str">
            <v>Rating</v>
          </cell>
          <cell r="E378" t="str">
            <v>Q134KUV_4761</v>
          </cell>
          <cell r="F378" t="str">
            <v>NONE</v>
          </cell>
          <cell r="G378">
            <v>47.61</v>
          </cell>
          <cell r="H378" t="str">
            <v xml:space="preserve">        Bücher</v>
          </cell>
          <cell r="I378" t="str">
            <v>SELF</v>
          </cell>
          <cell r="J378" t="str">
            <v>SELF</v>
          </cell>
          <cell r="K378" t="str">
            <v>OV</v>
          </cell>
          <cell r="L378" t="str">
            <v>NE</v>
          </cell>
          <cell r="M378">
            <v>5</v>
          </cell>
          <cell r="O378" t="str">
            <v>47,61</v>
          </cell>
          <cell r="P378" t="str">
            <v>Bücher</v>
          </cell>
          <cell r="Q378" t="str">
            <v>-</v>
          </cell>
          <cell r="R378" t="str">
            <v>-</v>
          </cell>
          <cell r="S378">
            <v>39.839489999999998</v>
          </cell>
          <cell r="T378">
            <v>37.278660000000002</v>
          </cell>
          <cell r="U378">
            <v>38.681959999999997</v>
          </cell>
          <cell r="V378">
            <v>39.237430000000003</v>
          </cell>
          <cell r="W378">
            <v>41.057789999999997</v>
          </cell>
          <cell r="X378">
            <v>41.18694</v>
          </cell>
          <cell r="Y378">
            <v>41.812309999999997</v>
          </cell>
          <cell r="Z378">
            <v>36.257240000000003</v>
          </cell>
          <cell r="AA378">
            <v>34.809959999999997</v>
          </cell>
          <cell r="AB378">
            <v>33.767229999999998</v>
          </cell>
          <cell r="AC378">
            <v>32.991019999999999</v>
          </cell>
          <cell r="AD378">
            <v>-0.77620999999999896</v>
          </cell>
        </row>
        <row r="379">
          <cell r="A379" t="str">
            <v>DataSpec</v>
          </cell>
          <cell r="B379" t="str">
            <v>Data</v>
          </cell>
          <cell r="C379" t="str">
            <v>Rating</v>
          </cell>
          <cell r="D379" t="str">
            <v>Rating</v>
          </cell>
          <cell r="E379" t="str">
            <v>Q134KUV_4762</v>
          </cell>
          <cell r="F379" t="str">
            <v>NONE</v>
          </cell>
          <cell r="G379">
            <v>47.62</v>
          </cell>
          <cell r="H379" t="str">
            <v xml:space="preserve">        Zeitschriften, Zeitungen, Schreibwaren</v>
          </cell>
          <cell r="I379" t="str">
            <v>SELF</v>
          </cell>
          <cell r="J379" t="str">
            <v>SELF</v>
          </cell>
          <cell r="K379" t="str">
            <v>OV</v>
          </cell>
          <cell r="L379" t="str">
            <v>NE</v>
          </cell>
          <cell r="M379">
            <v>5</v>
          </cell>
          <cell r="O379" t="str">
            <v>47,62</v>
          </cell>
          <cell r="P379" t="str">
            <v>Zeitschriften, Zeitungen, Schreibwaren</v>
          </cell>
          <cell r="Q379" t="str">
            <v>-</v>
          </cell>
          <cell r="R379" t="str">
            <v>-</v>
          </cell>
          <cell r="S379">
            <v>42.557310000000001</v>
          </cell>
          <cell r="T379">
            <v>44.158859999999997</v>
          </cell>
          <cell r="U379">
            <v>45.086109999999998</v>
          </cell>
          <cell r="V379">
            <v>45.647779999999997</v>
          </cell>
          <cell r="W379">
            <v>43.651260000000001</v>
          </cell>
          <cell r="X379">
            <v>43.707079999999998</v>
          </cell>
          <cell r="Y379">
            <v>43.844000000000001</v>
          </cell>
          <cell r="Z379">
            <v>41.381500000000003</v>
          </cell>
          <cell r="AA379">
            <v>42.3887</v>
          </cell>
          <cell r="AB379">
            <v>44.360939999999999</v>
          </cell>
          <cell r="AC379">
            <v>44.431429999999999</v>
          </cell>
          <cell r="AD379">
            <v>7.0489999999999498E-2</v>
          </cell>
        </row>
        <row r="380">
          <cell r="A380" t="str">
            <v>DataSpec</v>
          </cell>
          <cell r="B380" t="str">
            <v>Data</v>
          </cell>
          <cell r="C380" t="str">
            <v>Rating</v>
          </cell>
          <cell r="D380" t="str">
            <v>Rating</v>
          </cell>
          <cell r="E380" t="str">
            <v>Q134KUV_4763</v>
          </cell>
          <cell r="F380" t="str">
            <v>NONE</v>
          </cell>
          <cell r="G380">
            <v>47.63</v>
          </cell>
          <cell r="H380" t="str">
            <v xml:space="preserve">        Bespielte Ton- und Bildträger</v>
          </cell>
          <cell r="I380" t="str">
            <v>SELF</v>
          </cell>
          <cell r="J380" t="str">
            <v>SELF</v>
          </cell>
          <cell r="K380" t="str">
            <v>OV</v>
          </cell>
          <cell r="L380" t="str">
            <v>NE</v>
          </cell>
          <cell r="M380">
            <v>5</v>
          </cell>
          <cell r="O380" t="str">
            <v>47,63</v>
          </cell>
          <cell r="P380" t="str">
            <v>Bespielte Ton- und Bildträger</v>
          </cell>
          <cell r="Q380" t="str">
            <v>-</v>
          </cell>
          <cell r="R380" t="str">
            <v>-</v>
          </cell>
          <cell r="S380">
            <v>43.083550000000002</v>
          </cell>
          <cell r="T380">
            <v>45.168799999999997</v>
          </cell>
          <cell r="U380">
            <v>44.66534</v>
          </cell>
          <cell r="V380">
            <v>44.226880000000001</v>
          </cell>
          <cell r="W380">
            <v>40.794899999999998</v>
          </cell>
          <cell r="X380">
            <v>40.511420000000001</v>
          </cell>
          <cell r="Y380">
            <v>38.260599999999997</v>
          </cell>
          <cell r="Z380">
            <v>38.395310000000002</v>
          </cell>
          <cell r="AA380">
            <v>41.67559</v>
          </cell>
          <cell r="AB380">
            <v>42.491199999999999</v>
          </cell>
          <cell r="AC380">
            <v>40.352849999999997</v>
          </cell>
          <cell r="AD380">
            <v>-2.1383500000000026</v>
          </cell>
        </row>
        <row r="381">
          <cell r="A381" t="str">
            <v>DataSpec</v>
          </cell>
          <cell r="B381" t="str">
            <v>Data</v>
          </cell>
          <cell r="C381" t="str">
            <v>Rating</v>
          </cell>
          <cell r="D381" t="str">
            <v>Rating</v>
          </cell>
          <cell r="E381" t="str">
            <v>Q134KUV_4764</v>
          </cell>
          <cell r="F381" t="str">
            <v>NONE</v>
          </cell>
          <cell r="G381">
            <v>47.64</v>
          </cell>
          <cell r="H381" t="str">
            <v xml:space="preserve">        Fahrräder, Sport-, Campingartikel</v>
          </cell>
          <cell r="I381" t="str">
            <v>SELF</v>
          </cell>
          <cell r="J381" t="str">
            <v>SELF</v>
          </cell>
          <cell r="K381" t="str">
            <v>OV</v>
          </cell>
          <cell r="L381" t="str">
            <v>NE</v>
          </cell>
          <cell r="M381">
            <v>5</v>
          </cell>
          <cell r="O381" t="str">
            <v>47,64</v>
          </cell>
          <cell r="P381" t="str">
            <v>Fahrräder, Sport-, Campingartikel</v>
          </cell>
          <cell r="Q381" t="str">
            <v>-</v>
          </cell>
          <cell r="R381" t="str">
            <v>-</v>
          </cell>
          <cell r="S381">
            <v>36.423630000000003</v>
          </cell>
          <cell r="T381">
            <v>37.930500000000002</v>
          </cell>
          <cell r="U381">
            <v>42.055540000000001</v>
          </cell>
          <cell r="V381">
            <v>42.818959999999997</v>
          </cell>
          <cell r="W381">
            <v>39.420929999999998</v>
          </cell>
          <cell r="X381">
            <v>41.688450000000003</v>
          </cell>
          <cell r="Y381">
            <v>40.372259999999997</v>
          </cell>
          <cell r="Z381">
            <v>37.306179999999998</v>
          </cell>
          <cell r="AA381">
            <v>40.953690000000002</v>
          </cell>
          <cell r="AB381">
            <v>42.179670000000002</v>
          </cell>
          <cell r="AC381">
            <v>39.982129999999998</v>
          </cell>
          <cell r="AD381">
            <v>-2.1975400000000036</v>
          </cell>
        </row>
        <row r="382">
          <cell r="A382" t="str">
            <v>DataSpec</v>
          </cell>
          <cell r="B382" t="str">
            <v>Data</v>
          </cell>
          <cell r="C382" t="str">
            <v>Rating</v>
          </cell>
          <cell r="D382" t="str">
            <v>Rating</v>
          </cell>
          <cell r="E382" t="str">
            <v>Q134KUV_47641</v>
          </cell>
          <cell r="F382" t="str">
            <v>NONE</v>
          </cell>
          <cell r="G382" t="str">
            <v>47.64.1</v>
          </cell>
          <cell r="H382" t="str">
            <v xml:space="preserve">          Fahrräder, Fahrradteile, -zubehör</v>
          </cell>
          <cell r="I382" t="str">
            <v>SELF</v>
          </cell>
          <cell r="J382" t="str">
            <v>SELF</v>
          </cell>
          <cell r="K382" t="str">
            <v>OV</v>
          </cell>
          <cell r="L382" t="str">
            <v>NE</v>
          </cell>
          <cell r="M382">
            <v>5</v>
          </cell>
          <cell r="O382" t="str">
            <v>47.64.1</v>
          </cell>
          <cell r="P382" t="str">
            <v>Fahrräder, Fahrradteile, -zubehör</v>
          </cell>
          <cell r="Q382" t="str">
            <v>-</v>
          </cell>
          <cell r="R382" t="str">
            <v>-</v>
          </cell>
          <cell r="S382">
            <v>41.577680000000001</v>
          </cell>
          <cell r="T382">
            <v>42.164520000000003</v>
          </cell>
          <cell r="U382">
            <v>46.058369999999996</v>
          </cell>
          <cell r="V382">
            <v>46.09939</v>
          </cell>
          <cell r="W382">
            <v>38.09939</v>
          </cell>
          <cell r="X382">
            <v>42.181649999999998</v>
          </cell>
          <cell r="Y382">
            <v>39.305329999999998</v>
          </cell>
          <cell r="Z382">
            <v>36.409709999999997</v>
          </cell>
          <cell r="AA382">
            <v>42.094839999999998</v>
          </cell>
          <cell r="AB382">
            <v>41.977760000000004</v>
          </cell>
          <cell r="AC382">
            <v>40.612839999999998</v>
          </cell>
          <cell r="AD382">
            <v>-1.364920000000005</v>
          </cell>
        </row>
        <row r="383">
          <cell r="A383" t="str">
            <v>DataSpec</v>
          </cell>
          <cell r="B383" t="str">
            <v>Data</v>
          </cell>
          <cell r="C383" t="str">
            <v>Rating</v>
          </cell>
          <cell r="D383" t="str">
            <v>Rating</v>
          </cell>
          <cell r="E383" t="str">
            <v>Q134KUV_47642</v>
          </cell>
          <cell r="F383" t="str">
            <v>NONE</v>
          </cell>
          <cell r="G383" t="str">
            <v>47.64.2</v>
          </cell>
          <cell r="H383" t="str">
            <v xml:space="preserve">          Sport-, Campingartikel (o. Campingmöbel)</v>
          </cell>
          <cell r="I383" t="str">
            <v>SELF</v>
          </cell>
          <cell r="J383" t="str">
            <v>SELF</v>
          </cell>
          <cell r="K383" t="str">
            <v>OV</v>
          </cell>
          <cell r="L383" t="str">
            <v>NE</v>
          </cell>
          <cell r="M383">
            <v>5</v>
          </cell>
          <cell r="O383" t="str">
            <v>47.64.2</v>
          </cell>
          <cell r="P383" t="str">
            <v>Sport-, Campingartikel (o. Campingmöbel)</v>
          </cell>
          <cell r="Q383" t="str">
            <v>-</v>
          </cell>
          <cell r="R383" t="str">
            <v>-</v>
          </cell>
          <cell r="S383">
            <v>32.403269999999999</v>
          </cell>
          <cell r="T383">
            <v>34.608620000000002</v>
          </cell>
          <cell r="U383">
            <v>37.702889999999996</v>
          </cell>
          <cell r="V383">
            <v>39.252499999999998</v>
          </cell>
          <cell r="W383">
            <v>40.829610000000002</v>
          </cell>
          <cell r="X383">
            <v>41.163220000000003</v>
          </cell>
          <cell r="Y383">
            <v>41.508699999999997</v>
          </cell>
          <cell r="Z383">
            <v>38.253100000000003</v>
          </cell>
          <cell r="AA383">
            <v>39.765790000000003</v>
          </cell>
          <cell r="AB383">
            <v>42.38964</v>
          </cell>
          <cell r="AC383">
            <v>39.32629</v>
          </cell>
          <cell r="AD383">
            <v>-3.0633499999999998</v>
          </cell>
        </row>
        <row r="384">
          <cell r="A384" t="str">
            <v>DataSpec</v>
          </cell>
          <cell r="B384" t="str">
            <v>Data</v>
          </cell>
          <cell r="C384" t="str">
            <v>Rating</v>
          </cell>
          <cell r="D384" t="str">
            <v>Rating</v>
          </cell>
          <cell r="E384" t="str">
            <v>Q134KUV_4765</v>
          </cell>
          <cell r="F384" t="str">
            <v>NONE</v>
          </cell>
          <cell r="G384">
            <v>47.65</v>
          </cell>
          <cell r="H384" t="str">
            <v xml:space="preserve">        Spielwaren</v>
          </cell>
          <cell r="I384" t="str">
            <v>SELF</v>
          </cell>
          <cell r="J384" t="str">
            <v>SELF</v>
          </cell>
          <cell r="K384" t="str">
            <v>OV</v>
          </cell>
          <cell r="L384" t="str">
            <v>NE</v>
          </cell>
          <cell r="M384">
            <v>5</v>
          </cell>
          <cell r="O384" t="str">
            <v>47,65</v>
          </cell>
          <cell r="P384" t="str">
            <v>Spielwaren</v>
          </cell>
          <cell r="Q384" t="str">
            <v>-</v>
          </cell>
          <cell r="R384" t="str">
            <v>-</v>
          </cell>
          <cell r="S384">
            <v>39.174500000000002</v>
          </cell>
          <cell r="T384">
            <v>41.486989999999999</v>
          </cell>
          <cell r="U384">
            <v>41.222360000000002</v>
          </cell>
          <cell r="V384">
            <v>41.328020000000002</v>
          </cell>
          <cell r="W384">
            <v>42.741579999999999</v>
          </cell>
          <cell r="X384">
            <v>37.712400000000002</v>
          </cell>
          <cell r="Y384">
            <v>42.117669999999997</v>
          </cell>
          <cell r="Z384">
            <v>40.061579999999999</v>
          </cell>
          <cell r="AA384">
            <v>40.764519999999997</v>
          </cell>
          <cell r="AB384">
            <v>42.339080000000003</v>
          </cell>
          <cell r="AC384">
            <v>40.46669</v>
          </cell>
          <cell r="AD384">
            <v>-1.8723900000000029</v>
          </cell>
        </row>
        <row r="385">
          <cell r="A385" t="str">
            <v>DataSpec</v>
          </cell>
          <cell r="B385" t="str">
            <v>Data</v>
          </cell>
          <cell r="C385" t="str">
            <v>Rating</v>
          </cell>
          <cell r="D385" t="str">
            <v>Rating</v>
          </cell>
          <cell r="E385" t="str">
            <v>Q134KUV_477</v>
          </cell>
          <cell r="F385" t="str">
            <v>NONE</v>
          </cell>
          <cell r="G385">
            <v>47.7</v>
          </cell>
          <cell r="H385" t="str">
            <v xml:space="preserve">      Sonstige Güter (in Verkaufsräumen)</v>
          </cell>
          <cell r="I385" t="str">
            <v>SELF</v>
          </cell>
          <cell r="J385" t="str">
            <v>SELF</v>
          </cell>
          <cell r="K385" t="str">
            <v>OV</v>
          </cell>
          <cell r="L385" t="str">
            <v>NE</v>
          </cell>
          <cell r="M385">
            <v>5</v>
          </cell>
          <cell r="O385" t="str">
            <v>47,7</v>
          </cell>
          <cell r="P385" t="str">
            <v>Sonstige Güter (in Verkaufsräumen)</v>
          </cell>
          <cell r="Q385" t="str">
            <v>-</v>
          </cell>
          <cell r="R385" t="str">
            <v>-</v>
          </cell>
          <cell r="S385">
            <v>43.839370000000002</v>
          </cell>
          <cell r="T385">
            <v>43.264600000000002</v>
          </cell>
          <cell r="U385">
            <v>43.796900000000001</v>
          </cell>
          <cell r="V385">
            <v>42.29224</v>
          </cell>
          <cell r="W385">
            <v>42.3673</v>
          </cell>
          <cell r="X385">
            <v>41.74568</v>
          </cell>
          <cell r="Y385">
            <v>40.93759</v>
          </cell>
          <cell r="Z385">
            <v>41.775440000000003</v>
          </cell>
          <cell r="AA385">
            <v>42.750120000000003</v>
          </cell>
          <cell r="AB385">
            <v>44.325659999999999</v>
          </cell>
          <cell r="AC385">
            <v>43.901809999999998</v>
          </cell>
          <cell r="AD385">
            <v>-0.42385000000000161</v>
          </cell>
        </row>
        <row r="386">
          <cell r="A386" t="str">
            <v>DataSpec</v>
          </cell>
          <cell r="B386" t="str">
            <v>Data</v>
          </cell>
          <cell r="C386" t="str">
            <v>Rating</v>
          </cell>
          <cell r="D386" t="str">
            <v>Rating</v>
          </cell>
          <cell r="E386" t="str">
            <v>Q134KUV_4771</v>
          </cell>
          <cell r="F386" t="str">
            <v>NONE</v>
          </cell>
          <cell r="G386">
            <v>47.71</v>
          </cell>
          <cell r="H386" t="str">
            <v xml:space="preserve">        Bekleidung</v>
          </cell>
          <cell r="I386" t="str">
            <v>SELF</v>
          </cell>
          <cell r="J386" t="str">
            <v>SELF</v>
          </cell>
          <cell r="K386" t="str">
            <v>OV</v>
          </cell>
          <cell r="L386" t="str">
            <v>NE</v>
          </cell>
          <cell r="M386">
            <v>5</v>
          </cell>
          <cell r="O386" t="str">
            <v>47,71</v>
          </cell>
          <cell r="P386" t="str">
            <v>Bekleidung</v>
          </cell>
          <cell r="Q386" t="str">
            <v>-</v>
          </cell>
          <cell r="R386" t="str">
            <v>-</v>
          </cell>
          <cell r="S386">
            <v>43.779710000000001</v>
          </cell>
          <cell r="T386">
            <v>43.000660000000003</v>
          </cell>
          <cell r="U386">
            <v>43.861789999999999</v>
          </cell>
          <cell r="V386">
            <v>44.513309999999997</v>
          </cell>
          <cell r="W386">
            <v>41.358609999999999</v>
          </cell>
          <cell r="X386">
            <v>42.158560000000001</v>
          </cell>
          <cell r="Y386">
            <v>41.846209999999999</v>
          </cell>
          <cell r="Z386">
            <v>40.69453</v>
          </cell>
          <cell r="AA386">
            <v>40.523609999999998</v>
          </cell>
          <cell r="AB386">
            <v>41.043280000000003</v>
          </cell>
          <cell r="AC386">
            <v>40.843229999999998</v>
          </cell>
          <cell r="AD386">
            <v>-0.2000500000000045</v>
          </cell>
        </row>
        <row r="387">
          <cell r="A387" t="str">
            <v>DataSpec</v>
          </cell>
          <cell r="B387" t="str">
            <v>Data</v>
          </cell>
          <cell r="C387" t="str">
            <v>Rating</v>
          </cell>
          <cell r="D387" t="str">
            <v>Rating</v>
          </cell>
          <cell r="E387" t="str">
            <v>Q134KUV_4772</v>
          </cell>
          <cell r="F387" t="str">
            <v>NONE</v>
          </cell>
          <cell r="G387">
            <v>47.72</v>
          </cell>
          <cell r="H387" t="str">
            <v xml:space="preserve">        Schuhe und Lederwaren</v>
          </cell>
          <cell r="I387" t="str">
            <v>SELF</v>
          </cell>
          <cell r="J387" t="str">
            <v>SELF</v>
          </cell>
          <cell r="K387" t="str">
            <v>OV</v>
          </cell>
          <cell r="L387" t="str">
            <v>NE</v>
          </cell>
          <cell r="M387">
            <v>5</v>
          </cell>
          <cell r="O387" t="str">
            <v>47,72</v>
          </cell>
          <cell r="P387" t="str">
            <v>Schuhe und Lederwaren</v>
          </cell>
          <cell r="Q387" t="str">
            <v>-</v>
          </cell>
          <cell r="R387" t="str">
            <v>-</v>
          </cell>
          <cell r="S387">
            <v>42.995420000000003</v>
          </cell>
          <cell r="T387">
            <v>39.602209999999999</v>
          </cell>
          <cell r="U387">
            <v>43.583449999999999</v>
          </cell>
          <cell r="V387">
            <v>47.357410000000002</v>
          </cell>
          <cell r="W387">
            <v>39.363439999999997</v>
          </cell>
          <cell r="X387">
            <v>40.217770000000002</v>
          </cell>
          <cell r="Y387">
            <v>39.277450000000002</v>
          </cell>
          <cell r="Z387">
            <v>38.566740000000003</v>
          </cell>
          <cell r="AA387">
            <v>38.208359999999999</v>
          </cell>
          <cell r="AB387">
            <v>39.938470000000002</v>
          </cell>
          <cell r="AC387">
            <v>39.568379999999998</v>
          </cell>
          <cell r="AD387">
            <v>-0.37009000000000469</v>
          </cell>
        </row>
        <row r="388">
          <cell r="A388" t="str">
            <v>DataSpec</v>
          </cell>
          <cell r="B388" t="str">
            <v>Data</v>
          </cell>
          <cell r="C388" t="str">
            <v>Rating</v>
          </cell>
          <cell r="D388" t="str">
            <v>Rating</v>
          </cell>
          <cell r="E388" t="str">
            <v>Q134KUV_47721</v>
          </cell>
          <cell r="F388" t="str">
            <v>NONE</v>
          </cell>
          <cell r="G388" t="str">
            <v>47.72.1</v>
          </cell>
          <cell r="H388" t="str">
            <v xml:space="preserve">          Schuhe</v>
          </cell>
          <cell r="I388" t="str">
            <v>SELF</v>
          </cell>
          <cell r="J388" t="str">
            <v>SELF</v>
          </cell>
          <cell r="K388" t="str">
            <v>OV</v>
          </cell>
          <cell r="L388" t="str">
            <v>NE</v>
          </cell>
          <cell r="M388">
            <v>5</v>
          </cell>
          <cell r="O388" t="str">
            <v>47.72.1</v>
          </cell>
          <cell r="P388" t="str">
            <v>Schuhe</v>
          </cell>
          <cell r="Q388" t="str">
            <v>-</v>
          </cell>
          <cell r="R388" t="str">
            <v>-</v>
          </cell>
          <cell r="S388">
            <v>42.102919999999997</v>
          </cell>
          <cell r="T388">
            <v>38.332329999999999</v>
          </cell>
          <cell r="U388">
            <v>41.551409999999997</v>
          </cell>
          <cell r="V388">
            <v>46.202359999999999</v>
          </cell>
          <cell r="W388">
            <v>38.202359999999999</v>
          </cell>
          <cell r="X388">
            <v>40.777749999999997</v>
          </cell>
          <cell r="Y388">
            <v>39.817740000000001</v>
          </cell>
          <cell r="Z388">
            <v>38.879640000000002</v>
          </cell>
          <cell r="AA388">
            <v>37.91657</v>
          </cell>
          <cell r="AB388">
            <v>39.583370000000002</v>
          </cell>
          <cell r="AC388">
            <v>39.439109999999999</v>
          </cell>
          <cell r="AD388">
            <v>-0.14426000000000272</v>
          </cell>
        </row>
        <row r="389">
          <cell r="A389" t="str">
            <v>DataSpec</v>
          </cell>
          <cell r="B389" t="str">
            <v>Data</v>
          </cell>
          <cell r="C389" t="str">
            <v>Rating</v>
          </cell>
          <cell r="D389" t="str">
            <v>Rating</v>
          </cell>
          <cell r="E389" t="str">
            <v>Q134KUV_47722</v>
          </cell>
          <cell r="F389" t="str">
            <v>NONE</v>
          </cell>
          <cell r="G389" t="str">
            <v>47.72.2</v>
          </cell>
          <cell r="H389" t="str">
            <v xml:space="preserve">          Lederwaren und Reisegepäck</v>
          </cell>
          <cell r="I389" t="str">
            <v>SELF</v>
          </cell>
          <cell r="J389" t="str">
            <v>SELF</v>
          </cell>
          <cell r="K389" t="str">
            <v>OV</v>
          </cell>
          <cell r="L389" t="str">
            <v>NE</v>
          </cell>
          <cell r="M389">
            <v>5</v>
          </cell>
          <cell r="O389" t="str">
            <v>47.72.2</v>
          </cell>
          <cell r="P389" t="str">
            <v>Lederwaren und Reisegepäck</v>
          </cell>
          <cell r="Q389" t="str">
            <v>-</v>
          </cell>
          <cell r="R389" t="str">
            <v>-</v>
          </cell>
          <cell r="S389">
            <v>46.612990000000003</v>
          </cell>
          <cell r="T389">
            <v>43.828150000000001</v>
          </cell>
          <cell r="U389">
            <v>49.783969999999997</v>
          </cell>
          <cell r="V389">
            <v>50.881920000000001</v>
          </cell>
          <cell r="W389">
            <v>42.881920000000001</v>
          </cell>
          <cell r="X389">
            <v>38.521929999999998</v>
          </cell>
          <cell r="Y389">
            <v>37.641219999999997</v>
          </cell>
          <cell r="Z389">
            <v>37.606589999999997</v>
          </cell>
          <cell r="AA389">
            <v>39.106659999999998</v>
          </cell>
          <cell r="AB389">
            <v>41.031260000000003</v>
          </cell>
          <cell r="AC389">
            <v>39.966459999999998</v>
          </cell>
          <cell r="AD389">
            <v>-1.0648000000000053</v>
          </cell>
        </row>
        <row r="390">
          <cell r="A390" t="str">
            <v>DataSpec</v>
          </cell>
          <cell r="B390" t="str">
            <v>Data</v>
          </cell>
          <cell r="C390" t="str">
            <v>Rating</v>
          </cell>
          <cell r="D390" t="str">
            <v>Rating</v>
          </cell>
          <cell r="E390" t="str">
            <v>Q134KUV_4773</v>
          </cell>
          <cell r="F390" t="str">
            <v>NONE</v>
          </cell>
          <cell r="G390">
            <v>47.73</v>
          </cell>
          <cell r="H390" t="str">
            <v xml:space="preserve">        Apotheken</v>
          </cell>
          <cell r="I390" t="str">
            <v>SELF</v>
          </cell>
          <cell r="J390" t="str">
            <v>SELF</v>
          </cell>
          <cell r="K390" t="str">
            <v>OV</v>
          </cell>
          <cell r="L390" t="str">
            <v>NE</v>
          </cell>
          <cell r="M390">
            <v>5</v>
          </cell>
          <cell r="O390" t="str">
            <v>47,73</v>
          </cell>
          <cell r="P390" t="str">
            <v>Apotheken</v>
          </cell>
          <cell r="Q390" t="str">
            <v>-</v>
          </cell>
          <cell r="R390" t="str">
            <v>-</v>
          </cell>
          <cell r="S390">
            <v>39.584899999999998</v>
          </cell>
          <cell r="T390">
            <v>42.11421</v>
          </cell>
          <cell r="U390">
            <v>41.755569999999999</v>
          </cell>
          <cell r="V390">
            <v>41.480690000000003</v>
          </cell>
          <cell r="W390">
            <v>44.895490000000002</v>
          </cell>
          <cell r="X390">
            <v>44.823659999999997</v>
          </cell>
          <cell r="Y390">
            <v>44.682360000000003</v>
          </cell>
          <cell r="Z390">
            <v>45.569240000000001</v>
          </cell>
          <cell r="AA390">
            <v>44.486379999999997</v>
          </cell>
          <cell r="AB390">
            <v>44.314259999999997</v>
          </cell>
          <cell r="AC390">
            <v>43.290349999999997</v>
          </cell>
          <cell r="AD390">
            <v>-1.0239100000000008</v>
          </cell>
        </row>
        <row r="391">
          <cell r="A391" t="str">
            <v>DataSpec</v>
          </cell>
          <cell r="B391" t="str">
            <v>Data</v>
          </cell>
          <cell r="C391" t="str">
            <v>Rating</v>
          </cell>
          <cell r="D391" t="str">
            <v>Rating</v>
          </cell>
          <cell r="E391" t="str">
            <v>Q134KUV_4774</v>
          </cell>
          <cell r="F391" t="str">
            <v>NONE</v>
          </cell>
          <cell r="G391">
            <v>47.74</v>
          </cell>
          <cell r="H391" t="str">
            <v xml:space="preserve">        Medizinische und orthopädische Artikel</v>
          </cell>
          <cell r="I391" t="str">
            <v>SELF</v>
          </cell>
          <cell r="J391" t="str">
            <v>SELF</v>
          </cell>
          <cell r="K391" t="str">
            <v>OV</v>
          </cell>
          <cell r="L391" t="str">
            <v>NE</v>
          </cell>
          <cell r="M391">
            <v>5</v>
          </cell>
          <cell r="O391" t="str">
            <v>47,74</v>
          </cell>
          <cell r="P391" t="str">
            <v>Medizinische und orthopädische Artikel</v>
          </cell>
          <cell r="Q391" t="str">
            <v>-</v>
          </cell>
          <cell r="R391" t="str">
            <v>-</v>
          </cell>
          <cell r="S391">
            <v>39.584899999999998</v>
          </cell>
          <cell r="T391">
            <v>42.11421</v>
          </cell>
          <cell r="U391">
            <v>41.755569999999999</v>
          </cell>
          <cell r="V391">
            <v>41.480690000000003</v>
          </cell>
          <cell r="W391">
            <v>44.895490000000002</v>
          </cell>
          <cell r="X391">
            <v>44.823659999999997</v>
          </cell>
          <cell r="Y391">
            <v>44.682360000000003</v>
          </cell>
          <cell r="Z391">
            <v>45.569240000000001</v>
          </cell>
          <cell r="AA391">
            <v>44.486379999999997</v>
          </cell>
          <cell r="AB391">
            <v>44.314259999999997</v>
          </cell>
          <cell r="AC391">
            <v>43.290349999999997</v>
          </cell>
          <cell r="AD391">
            <v>-1.0239100000000008</v>
          </cell>
        </row>
        <row r="392">
          <cell r="A392" t="str">
            <v>DataSpec</v>
          </cell>
          <cell r="B392" t="str">
            <v>Data</v>
          </cell>
          <cell r="C392" t="str">
            <v>Rating</v>
          </cell>
          <cell r="D392" t="str">
            <v>Rating</v>
          </cell>
          <cell r="E392" t="str">
            <v>Q134KUV_4775</v>
          </cell>
          <cell r="F392" t="str">
            <v>NONE</v>
          </cell>
          <cell r="G392">
            <v>47.75</v>
          </cell>
          <cell r="H392" t="str">
            <v xml:space="preserve">        Kosmetika und Körperpflegemittel</v>
          </cell>
          <cell r="I392" t="str">
            <v>SELF</v>
          </cell>
          <cell r="J392" t="str">
            <v>SELF</v>
          </cell>
          <cell r="K392" t="str">
            <v>OV</v>
          </cell>
          <cell r="L392" t="str">
            <v>NE</v>
          </cell>
          <cell r="M392">
            <v>5</v>
          </cell>
          <cell r="O392" t="str">
            <v>47,75</v>
          </cell>
          <cell r="P392" t="str">
            <v>Kosmetika und Körperpflegemittel</v>
          </cell>
          <cell r="Q392" t="str">
            <v>-</v>
          </cell>
          <cell r="R392" t="str">
            <v>-</v>
          </cell>
          <cell r="S392">
            <v>39.584899999999998</v>
          </cell>
          <cell r="T392">
            <v>42.11421</v>
          </cell>
          <cell r="U392">
            <v>41.755569999999999</v>
          </cell>
          <cell r="V392">
            <v>41.480690000000003</v>
          </cell>
          <cell r="W392">
            <v>44.895490000000002</v>
          </cell>
          <cell r="X392">
            <v>44.823659999999997</v>
          </cell>
          <cell r="Y392">
            <v>44.682360000000003</v>
          </cell>
          <cell r="Z392">
            <v>45.569240000000001</v>
          </cell>
          <cell r="AA392">
            <v>44.486379999999997</v>
          </cell>
          <cell r="AB392">
            <v>44.314259999999997</v>
          </cell>
          <cell r="AC392">
            <v>43.290349999999997</v>
          </cell>
          <cell r="AD392">
            <v>-1.0239100000000008</v>
          </cell>
        </row>
        <row r="393">
          <cell r="A393" t="str">
            <v>DataSpec</v>
          </cell>
          <cell r="B393" t="str">
            <v>Data</v>
          </cell>
          <cell r="C393" t="str">
            <v>Rating</v>
          </cell>
          <cell r="D393" t="str">
            <v>Rating</v>
          </cell>
          <cell r="E393" t="str">
            <v>Q134KUV_4776</v>
          </cell>
          <cell r="F393" t="str">
            <v>NONE</v>
          </cell>
          <cell r="G393">
            <v>47.76</v>
          </cell>
          <cell r="H393" t="str">
            <v xml:space="preserve">        Pflanzen, zoologischer Bedarf</v>
          </cell>
          <cell r="I393" t="str">
            <v>SELF</v>
          </cell>
          <cell r="J393" t="str">
            <v>SELF</v>
          </cell>
          <cell r="K393" t="str">
            <v>OV</v>
          </cell>
          <cell r="L393" t="str">
            <v>NE</v>
          </cell>
          <cell r="M393">
            <v>5</v>
          </cell>
          <cell r="O393" t="str">
            <v>47,76</v>
          </cell>
          <cell r="P393" t="str">
            <v>Pflanzen, zoologischer Bedarf</v>
          </cell>
          <cell r="Q393" t="str">
            <v>-</v>
          </cell>
          <cell r="R393" t="str">
            <v>-</v>
          </cell>
          <cell r="S393">
            <v>39.584899999999998</v>
          </cell>
          <cell r="T393">
            <v>42.11421</v>
          </cell>
          <cell r="U393">
            <v>42.450629999999997</v>
          </cell>
          <cell r="V393">
            <v>41.891219999999997</v>
          </cell>
          <cell r="W393">
            <v>44.117989999999999</v>
          </cell>
          <cell r="X393">
            <v>44.021479999999997</v>
          </cell>
          <cell r="Y393">
            <v>43.823869999999999</v>
          </cell>
          <cell r="Z393">
            <v>44.769460000000002</v>
          </cell>
          <cell r="AA393">
            <v>43.81476</v>
          </cell>
          <cell r="AB393">
            <v>43.942390000000003</v>
          </cell>
          <cell r="AC393">
            <v>42.940199999999997</v>
          </cell>
          <cell r="AD393">
            <v>-1.0021900000000059</v>
          </cell>
        </row>
        <row r="394">
          <cell r="A394" t="str">
            <v>DataSpec</v>
          </cell>
          <cell r="B394" t="str">
            <v>Data</v>
          </cell>
          <cell r="C394" t="str">
            <v>Rating</v>
          </cell>
          <cell r="D394" t="str">
            <v>Rating</v>
          </cell>
          <cell r="E394" t="str">
            <v>Q134KUV_47761</v>
          </cell>
          <cell r="F394" t="str">
            <v>NONE</v>
          </cell>
          <cell r="G394" t="str">
            <v>47.76.1</v>
          </cell>
          <cell r="H394" t="str">
            <v xml:space="preserve">          Blumen, Pflanzen, Sämereien und Düngemittel</v>
          </cell>
          <cell r="I394" t="str">
            <v>SELF</v>
          </cell>
          <cell r="J394" t="str">
            <v>SELF</v>
          </cell>
          <cell r="K394" t="str">
            <v>OV</v>
          </cell>
          <cell r="L394" t="str">
            <v>NE</v>
          </cell>
          <cell r="M394">
            <v>5</v>
          </cell>
          <cell r="O394" t="str">
            <v>47.76.1</v>
          </cell>
          <cell r="P394" t="str">
            <v>Blumen, Pflanzen, Sämereien und Düngemittel</v>
          </cell>
          <cell r="Q394" t="str">
            <v>-</v>
          </cell>
          <cell r="R394" t="str">
            <v>-</v>
          </cell>
          <cell r="S394">
            <v>39.584899999999998</v>
          </cell>
          <cell r="T394">
            <v>42.11421</v>
          </cell>
          <cell r="U394">
            <v>41.755569999999999</v>
          </cell>
          <cell r="V394">
            <v>41.480690000000003</v>
          </cell>
          <cell r="W394">
            <v>44.895490000000002</v>
          </cell>
          <cell r="X394">
            <v>44.823659999999997</v>
          </cell>
          <cell r="Y394">
            <v>44.682360000000003</v>
          </cell>
          <cell r="Z394">
            <v>45.569240000000001</v>
          </cell>
          <cell r="AA394">
            <v>44.486379999999997</v>
          </cell>
          <cell r="AB394">
            <v>44.314259999999997</v>
          </cell>
          <cell r="AC394">
            <v>43.290349999999997</v>
          </cell>
          <cell r="AD394">
            <v>-1.0239100000000008</v>
          </cell>
        </row>
        <row r="395">
          <cell r="A395" t="str">
            <v>DataSpec</v>
          </cell>
          <cell r="B395" t="str">
            <v>Data</v>
          </cell>
          <cell r="C395" t="str">
            <v>Rating</v>
          </cell>
          <cell r="D395" t="str">
            <v>Rating</v>
          </cell>
          <cell r="E395" t="str">
            <v>Q134KUV_47762</v>
          </cell>
          <cell r="F395" t="str">
            <v>NONE</v>
          </cell>
          <cell r="G395" t="str">
            <v>47.76.2</v>
          </cell>
          <cell r="H395" t="str">
            <v xml:space="preserve">          Zoologischer Bedarf, lebende Tiere</v>
          </cell>
          <cell r="I395" t="str">
            <v>SELF</v>
          </cell>
          <cell r="J395" t="str">
            <v>SELF</v>
          </cell>
          <cell r="K395" t="str">
            <v>OV</v>
          </cell>
          <cell r="L395" t="str">
            <v>NE</v>
          </cell>
          <cell r="M395">
            <v>5</v>
          </cell>
          <cell r="O395" t="str">
            <v>47.76.2</v>
          </cell>
          <cell r="P395" t="str">
            <v>Zoologischer Bedarf, lebende Tiere</v>
          </cell>
          <cell r="Q395" t="str">
            <v>-</v>
          </cell>
          <cell r="R395" t="str">
            <v>-</v>
          </cell>
          <cell r="S395">
            <v>44.785139999999998</v>
          </cell>
          <cell r="T395">
            <v>42.671550000000003</v>
          </cell>
          <cell r="U395">
            <v>46.032350000000001</v>
          </cell>
          <cell r="V395">
            <v>44.006619999999998</v>
          </cell>
          <cell r="W395">
            <v>40.112580000000001</v>
          </cell>
          <cell r="X395">
            <v>39.889290000000003</v>
          </cell>
          <cell r="Y395">
            <v>39.402360000000002</v>
          </cell>
          <cell r="Z395">
            <v>40.605960000000003</v>
          </cell>
          <cell r="AA395">
            <v>40.342449999999999</v>
          </cell>
          <cell r="AB395">
            <v>42.019179999999999</v>
          </cell>
          <cell r="AC395">
            <v>41.129159999999999</v>
          </cell>
          <cell r="AD395">
            <v>-0.89001999999999981</v>
          </cell>
        </row>
        <row r="396">
          <cell r="A396" t="str">
            <v>DataSpec</v>
          </cell>
          <cell r="B396" t="str">
            <v>Data</v>
          </cell>
          <cell r="C396" t="str">
            <v>Rating</v>
          </cell>
          <cell r="D396" t="str">
            <v>Rating</v>
          </cell>
          <cell r="E396" t="str">
            <v>Q134KUV_4777</v>
          </cell>
          <cell r="F396" t="str">
            <v>NONE</v>
          </cell>
          <cell r="G396">
            <v>47.77</v>
          </cell>
          <cell r="H396" t="str">
            <v xml:space="preserve">        Uhren und Schmuck</v>
          </cell>
          <cell r="I396" t="str">
            <v>SELF</v>
          </cell>
          <cell r="J396" t="str">
            <v>SELF</v>
          </cell>
          <cell r="K396" t="str">
            <v>OV</v>
          </cell>
          <cell r="L396" t="str">
            <v>NE</v>
          </cell>
          <cell r="M396">
            <v>5</v>
          </cell>
          <cell r="O396" t="str">
            <v>47,77</v>
          </cell>
          <cell r="P396" t="str">
            <v>Uhren und Schmuck</v>
          </cell>
          <cell r="Q396" t="str">
            <v>-</v>
          </cell>
          <cell r="R396" t="str">
            <v>-</v>
          </cell>
          <cell r="S396">
            <v>40.155850000000001</v>
          </cell>
          <cell r="T396">
            <v>41.951120000000003</v>
          </cell>
          <cell r="U396">
            <v>40.454720000000002</v>
          </cell>
          <cell r="V396">
            <v>42.359430000000003</v>
          </cell>
          <cell r="W396">
            <v>35.412869999999998</v>
          </cell>
          <cell r="X396">
            <v>33.827190000000002</v>
          </cell>
          <cell r="Y396">
            <v>33.543750000000003</v>
          </cell>
          <cell r="Z396">
            <v>34.864930000000001</v>
          </cell>
          <cell r="AA396">
            <v>42.864930000000001</v>
          </cell>
          <cell r="AB396">
            <v>50.279730000000001</v>
          </cell>
          <cell r="AC396">
            <v>46.042020000000001</v>
          </cell>
          <cell r="AD396">
            <v>-4.2377099999999999</v>
          </cell>
        </row>
        <row r="397">
          <cell r="A397" t="str">
            <v>DataSpec</v>
          </cell>
          <cell r="B397" t="str">
            <v>Data</v>
          </cell>
          <cell r="C397" t="str">
            <v>Rating</v>
          </cell>
          <cell r="D397" t="str">
            <v>Rating</v>
          </cell>
          <cell r="E397" t="str">
            <v>Q134KUV_4778</v>
          </cell>
          <cell r="F397" t="str">
            <v>NONE</v>
          </cell>
          <cell r="G397">
            <v>47.78</v>
          </cell>
          <cell r="H397" t="str">
            <v xml:space="preserve">        Augenoptiker, Foto, Kunstgegegenstände</v>
          </cell>
          <cell r="I397" t="str">
            <v>SELF</v>
          </cell>
          <cell r="J397" t="str">
            <v>SELF</v>
          </cell>
          <cell r="K397" t="str">
            <v>OV</v>
          </cell>
          <cell r="L397" t="str">
            <v>NE</v>
          </cell>
          <cell r="M397">
            <v>5</v>
          </cell>
          <cell r="O397" t="str">
            <v>47,78</v>
          </cell>
          <cell r="P397" t="str">
            <v>Augenoptiker, Foto, Kunstgegegenstände</v>
          </cell>
          <cell r="Q397" t="str">
            <v>-</v>
          </cell>
          <cell r="R397" t="str">
            <v>-</v>
          </cell>
          <cell r="S397">
            <v>45.852460000000001</v>
          </cell>
          <cell r="T397">
            <v>42.68018</v>
          </cell>
          <cell r="U397">
            <v>45.218679999999999</v>
          </cell>
          <cell r="V397">
            <v>40.449109999999997</v>
          </cell>
          <cell r="W397">
            <v>41.487319999999997</v>
          </cell>
          <cell r="X397">
            <v>41.148060000000001</v>
          </cell>
          <cell r="Y397">
            <v>40.445950000000003</v>
          </cell>
          <cell r="Z397">
            <v>41.751719999999999</v>
          </cell>
          <cell r="AA397">
            <v>42.803989999999999</v>
          </cell>
          <cell r="AB397">
            <v>46.079340000000002</v>
          </cell>
          <cell r="AC397">
            <v>47.160510000000002</v>
          </cell>
          <cell r="AD397">
            <v>1.0811700000000002</v>
          </cell>
        </row>
        <row r="398">
          <cell r="A398" t="str">
            <v>DataSpec</v>
          </cell>
          <cell r="B398" t="str">
            <v>Data</v>
          </cell>
          <cell r="C398" t="str">
            <v>Rating</v>
          </cell>
          <cell r="D398" t="str">
            <v>Rating</v>
          </cell>
          <cell r="E398" t="str">
            <v>Q134KUV_47781</v>
          </cell>
          <cell r="F398" t="str">
            <v>NONE</v>
          </cell>
          <cell r="G398" t="str">
            <v>47.78.1</v>
          </cell>
          <cell r="H398" t="str">
            <v xml:space="preserve">          Augenoptiker</v>
          </cell>
          <cell r="I398" t="str">
            <v>SELF</v>
          </cell>
          <cell r="J398" t="str">
            <v>SELF</v>
          </cell>
          <cell r="K398" t="str">
            <v>OV</v>
          </cell>
          <cell r="L398" t="str">
            <v>NE</v>
          </cell>
          <cell r="M398">
            <v>5</v>
          </cell>
          <cell r="O398" t="str">
            <v>47.78.1</v>
          </cell>
          <cell r="P398" t="str">
            <v>Augenoptiker</v>
          </cell>
          <cell r="Q398" t="str">
            <v>-</v>
          </cell>
          <cell r="R398" t="str">
            <v>-</v>
          </cell>
          <cell r="S398">
            <v>42.440809999999999</v>
          </cell>
          <cell r="T398">
            <v>40.7149</v>
          </cell>
          <cell r="U398">
            <v>44.512090000000001</v>
          </cell>
          <cell r="V398">
            <v>39.620429999999999</v>
          </cell>
          <cell r="W398">
            <v>42.150539999999999</v>
          </cell>
          <cell r="X398">
            <v>42.719909999999999</v>
          </cell>
          <cell r="Y398">
            <v>42.617150000000002</v>
          </cell>
          <cell r="Z398">
            <v>40.617710000000002</v>
          </cell>
          <cell r="AA398">
            <v>40.936689999999999</v>
          </cell>
          <cell r="AB398">
            <v>47.41771</v>
          </cell>
          <cell r="AC398">
            <v>46.783749999999998</v>
          </cell>
          <cell r="AD398">
            <v>-0.63396000000000186</v>
          </cell>
        </row>
        <row r="399">
          <cell r="A399" t="str">
            <v>DataSpec</v>
          </cell>
          <cell r="B399" t="str">
            <v>Data</v>
          </cell>
          <cell r="C399" t="str">
            <v>Rating</v>
          </cell>
          <cell r="D399" t="str">
            <v>Rating</v>
          </cell>
          <cell r="E399" t="str">
            <v>Q134KUV_47782</v>
          </cell>
          <cell r="F399" t="str">
            <v>NONE</v>
          </cell>
          <cell r="G399" t="str">
            <v>47.78.2</v>
          </cell>
          <cell r="H399" t="str">
            <v xml:space="preserve">          Foto- und optische Erzeugnisse</v>
          </cell>
          <cell r="I399" t="str">
            <v>SELF</v>
          </cell>
          <cell r="J399" t="str">
            <v>SELF</v>
          </cell>
          <cell r="K399" t="str">
            <v>OV</v>
          </cell>
          <cell r="L399" t="str">
            <v>NE</v>
          </cell>
          <cell r="M399">
            <v>5</v>
          </cell>
          <cell r="O399" t="str">
            <v>47.78.2</v>
          </cell>
          <cell r="P399" t="str">
            <v>Foto- und optische Erzeugnisse</v>
          </cell>
          <cell r="Q399" t="str">
            <v>-</v>
          </cell>
          <cell r="R399" t="str">
            <v>-</v>
          </cell>
          <cell r="S399">
            <v>44.16093</v>
          </cell>
          <cell r="T399">
            <v>42.153790000000001</v>
          </cell>
          <cell r="U399">
            <v>45.371139999999997</v>
          </cell>
          <cell r="V399">
            <v>43.366860000000003</v>
          </cell>
          <cell r="W399">
            <v>42.85033</v>
          </cell>
          <cell r="X399">
            <v>42.346440000000001</v>
          </cell>
          <cell r="Y399">
            <v>43.027360000000002</v>
          </cell>
          <cell r="Z399">
            <v>42.905830000000002</v>
          </cell>
          <cell r="AA399">
            <v>40.151910000000001</v>
          </cell>
          <cell r="AB399">
            <v>41.465110000000003</v>
          </cell>
          <cell r="AC399">
            <v>44.238660000000003</v>
          </cell>
          <cell r="AD399">
            <v>2.7735500000000002</v>
          </cell>
        </row>
        <row r="400">
          <cell r="A400" t="str">
            <v>DataSpec</v>
          </cell>
          <cell r="B400" t="str">
            <v>Data</v>
          </cell>
          <cell r="C400" t="str">
            <v>Rating</v>
          </cell>
          <cell r="D400" t="str">
            <v>Rating</v>
          </cell>
          <cell r="E400" t="str">
            <v>Q134KUV_47783</v>
          </cell>
          <cell r="F400" t="str">
            <v>NONE</v>
          </cell>
          <cell r="G400" t="str">
            <v>47.78.3</v>
          </cell>
          <cell r="H400" t="str">
            <v xml:space="preserve">          Kunstgegenstände, Geschenkartikel u.a.</v>
          </cell>
          <cell r="I400" t="str">
            <v>SELF</v>
          </cell>
          <cell r="J400" t="str">
            <v>SELF</v>
          </cell>
          <cell r="K400" t="str">
            <v>OV</v>
          </cell>
          <cell r="L400" t="str">
            <v>NE</v>
          </cell>
          <cell r="M400">
            <v>5</v>
          </cell>
          <cell r="O400" t="str">
            <v>47.78.3</v>
          </cell>
          <cell r="P400" t="str">
            <v>Kunstgegenstände, Geschenkartikel u.a.</v>
          </cell>
          <cell r="Q400" t="str">
            <v>-</v>
          </cell>
          <cell r="R400" t="str">
            <v>-</v>
          </cell>
          <cell r="S400">
            <v>40.012549999999997</v>
          </cell>
          <cell r="T400">
            <v>39.386420000000001</v>
          </cell>
          <cell r="U400">
            <v>45.445279999999997</v>
          </cell>
          <cell r="V400">
            <v>39.177990000000001</v>
          </cell>
          <cell r="W400">
            <v>39.584650000000003</v>
          </cell>
          <cell r="X400">
            <v>36.251660000000001</v>
          </cell>
          <cell r="Y400">
            <v>35.66957</v>
          </cell>
          <cell r="Z400">
            <v>43.203360000000004</v>
          </cell>
          <cell r="AA400">
            <v>45.612009999999998</v>
          </cell>
          <cell r="AB400">
            <v>49.063380000000002</v>
          </cell>
          <cell r="AC400">
            <v>53.387949999999996</v>
          </cell>
          <cell r="AD400">
            <v>4.3245699999999943</v>
          </cell>
        </row>
        <row r="401">
          <cell r="A401" t="str">
            <v>DataSpec</v>
          </cell>
          <cell r="B401" t="str">
            <v>Data</v>
          </cell>
          <cell r="C401" t="str">
            <v>Rating</v>
          </cell>
          <cell r="D401" t="str">
            <v>Rating</v>
          </cell>
          <cell r="E401" t="str">
            <v>Q134KUV_47789</v>
          </cell>
          <cell r="F401" t="str">
            <v>NONE</v>
          </cell>
          <cell r="G401" t="str">
            <v>47.78.9</v>
          </cell>
          <cell r="H401" t="str">
            <v xml:space="preserve">          Brennstoffe, Waffen, Munition u.a.</v>
          </cell>
          <cell r="I401" t="str">
            <v>SELF</v>
          </cell>
          <cell r="J401" t="str">
            <v>SELF</v>
          </cell>
          <cell r="K401" t="str">
            <v>OV</v>
          </cell>
          <cell r="L401" t="str">
            <v>NE</v>
          </cell>
          <cell r="M401">
            <v>5</v>
          </cell>
          <cell r="O401" t="str">
            <v>47.78.9</v>
          </cell>
          <cell r="P401" t="str">
            <v>Brennstoffe, Waffen, Munition u.a.</v>
          </cell>
          <cell r="Q401" t="str">
            <v>-</v>
          </cell>
          <cell r="R401" t="str">
            <v>-</v>
          </cell>
          <cell r="S401">
            <v>42.867289999999997</v>
          </cell>
          <cell r="T401">
            <v>42.26444</v>
          </cell>
          <cell r="U401">
            <v>45.511150000000001</v>
          </cell>
          <cell r="V401">
            <v>41.317320000000002</v>
          </cell>
          <cell r="W401">
            <v>42.043750000000003</v>
          </cell>
          <cell r="X401">
            <v>43.059130000000003</v>
          </cell>
          <cell r="Y401">
            <v>41.65878</v>
          </cell>
          <cell r="Z401">
            <v>41.388739999999999</v>
          </cell>
          <cell r="AA401">
            <v>42.688940000000002</v>
          </cell>
          <cell r="AB401">
            <v>44.141219999999997</v>
          </cell>
          <cell r="AC401">
            <v>44.038719999999998</v>
          </cell>
          <cell r="AD401">
            <v>-0.10249999999999915</v>
          </cell>
        </row>
        <row r="402">
          <cell r="A402" t="str">
            <v>DataSpec</v>
          </cell>
          <cell r="B402" t="str">
            <v>Data</v>
          </cell>
          <cell r="C402" t="str">
            <v>Rating</v>
          </cell>
          <cell r="D402" t="str">
            <v>Rating</v>
          </cell>
          <cell r="E402" t="str">
            <v>Q134KUV_4779</v>
          </cell>
          <cell r="F402" t="str">
            <v>NONE</v>
          </cell>
          <cell r="G402">
            <v>47.79</v>
          </cell>
          <cell r="H402" t="str">
            <v xml:space="preserve">        Antiquitäten, Gebrauchtwaren</v>
          </cell>
          <cell r="I402" t="str">
            <v>SELF</v>
          </cell>
          <cell r="J402" t="str">
            <v>SELF</v>
          </cell>
          <cell r="K402" t="str">
            <v>OV</v>
          </cell>
          <cell r="L402" t="str">
            <v>NE</v>
          </cell>
          <cell r="M402">
            <v>5</v>
          </cell>
          <cell r="O402" t="str">
            <v>47,79</v>
          </cell>
          <cell r="P402" t="str">
            <v>Antiquitäten, Gebrauchtwaren</v>
          </cell>
          <cell r="Q402" t="str">
            <v>-</v>
          </cell>
          <cell r="R402" t="str">
            <v>-</v>
          </cell>
          <cell r="S402">
            <v>63.477249999999998</v>
          </cell>
          <cell r="T402">
            <v>55.477249999999998</v>
          </cell>
          <cell r="U402">
            <v>51.105919999999998</v>
          </cell>
          <cell r="V402">
            <v>43.105919999999998</v>
          </cell>
          <cell r="W402">
            <v>44.514310000000002</v>
          </cell>
          <cell r="X402">
            <v>36.514310000000002</v>
          </cell>
          <cell r="Y402">
            <v>30.249590000000001</v>
          </cell>
          <cell r="Z402">
            <v>34.930999999999997</v>
          </cell>
          <cell r="AA402">
            <v>42.930999999999997</v>
          </cell>
          <cell r="AB402">
            <v>44.243220000000001</v>
          </cell>
          <cell r="AC402">
            <v>44.56306</v>
          </cell>
          <cell r="AD402">
            <v>0.31983999999999924</v>
          </cell>
        </row>
        <row r="403">
          <cell r="A403" t="str">
            <v>DataSpec</v>
          </cell>
          <cell r="B403" t="str">
            <v>Data</v>
          </cell>
          <cell r="C403" t="str">
            <v>Rating</v>
          </cell>
          <cell r="D403" t="str">
            <v>Rating</v>
          </cell>
          <cell r="E403" t="str">
            <v>Q134KUV_478</v>
          </cell>
          <cell r="F403" t="str">
            <v>NONE</v>
          </cell>
          <cell r="G403">
            <v>47.8</v>
          </cell>
          <cell r="H403" t="str">
            <v xml:space="preserve">      Verkaufsstände und Märkte</v>
          </cell>
          <cell r="I403" t="str">
            <v>SELF</v>
          </cell>
          <cell r="J403" t="str">
            <v>SELF</v>
          </cell>
          <cell r="K403" t="str">
            <v>OV</v>
          </cell>
          <cell r="L403" t="str">
            <v>NE</v>
          </cell>
          <cell r="M403">
            <v>5</v>
          </cell>
          <cell r="O403" t="str">
            <v>47,8</v>
          </cell>
          <cell r="P403" t="str">
            <v>Verkaufsstände und Märkte</v>
          </cell>
          <cell r="Q403" t="str">
            <v>-</v>
          </cell>
          <cell r="R403" t="str">
            <v>-</v>
          </cell>
          <cell r="S403">
            <v>48.035110000000003</v>
          </cell>
          <cell r="T403">
            <v>47.423259999999999</v>
          </cell>
          <cell r="U403">
            <v>48.281880000000001</v>
          </cell>
          <cell r="V403">
            <v>49.483899999999998</v>
          </cell>
          <cell r="W403">
            <v>43.82799</v>
          </cell>
          <cell r="X403">
            <v>44.438670000000002</v>
          </cell>
          <cell r="Y403">
            <v>44.158639999999998</v>
          </cell>
          <cell r="Z403">
            <v>43.508620000000001</v>
          </cell>
          <cell r="AA403">
            <v>44.670200000000001</v>
          </cell>
          <cell r="AB403">
            <v>43.836680000000001</v>
          </cell>
          <cell r="AC403">
            <v>43.811689999999999</v>
          </cell>
          <cell r="AD403">
            <v>-2.499000000000251E-2</v>
          </cell>
        </row>
        <row r="404">
          <cell r="A404" t="str">
            <v>DataSpec</v>
          </cell>
          <cell r="B404" t="str">
            <v>Data</v>
          </cell>
          <cell r="C404" t="str">
            <v>Rating</v>
          </cell>
          <cell r="D404" t="str">
            <v>Rating</v>
          </cell>
          <cell r="E404" t="str">
            <v>Q134KUV_479</v>
          </cell>
          <cell r="F404" t="str">
            <v>NONE</v>
          </cell>
          <cell r="G404">
            <v>47.9</v>
          </cell>
          <cell r="H404" t="str">
            <v xml:space="preserve">      Versandhandel, sonstiger nicht-stationärer EH</v>
          </cell>
          <cell r="I404" t="str">
            <v>SELF</v>
          </cell>
          <cell r="J404" t="str">
            <v>SELF</v>
          </cell>
          <cell r="K404" t="str">
            <v>OV</v>
          </cell>
          <cell r="L404" t="str">
            <v>NE</v>
          </cell>
          <cell r="M404">
            <v>5</v>
          </cell>
          <cell r="O404" t="str">
            <v>47,9</v>
          </cell>
          <cell r="P404" t="str">
            <v>Versandhandel, sonstiger nicht-stationärer EH</v>
          </cell>
          <cell r="Q404" t="str">
            <v>-</v>
          </cell>
          <cell r="R404" t="str">
            <v>-</v>
          </cell>
          <cell r="S404">
            <v>36.44802</v>
          </cell>
          <cell r="T404">
            <v>36.807609999999997</v>
          </cell>
          <cell r="U404">
            <v>39.23948</v>
          </cell>
          <cell r="V404">
            <v>38.458590000000001</v>
          </cell>
          <cell r="W404">
            <v>40.310409999999997</v>
          </cell>
          <cell r="X404">
            <v>42.07602</v>
          </cell>
          <cell r="Y404">
            <v>43.527999999999999</v>
          </cell>
          <cell r="Z404">
            <v>41.136110000000002</v>
          </cell>
          <cell r="AA404">
            <v>39.190280000000001</v>
          </cell>
          <cell r="AB404">
            <v>40.872709999999998</v>
          </cell>
          <cell r="AC404">
            <v>38.485660000000003</v>
          </cell>
          <cell r="AD404">
            <v>-2.387049999999995</v>
          </cell>
        </row>
        <row r="405">
          <cell r="A405" t="str">
            <v>DataSpec</v>
          </cell>
          <cell r="B405" t="str">
            <v>Data</v>
          </cell>
          <cell r="C405" t="str">
            <v>Rating</v>
          </cell>
          <cell r="D405" t="str">
            <v>Rating</v>
          </cell>
          <cell r="E405" t="str">
            <v>Q134KUV_4791</v>
          </cell>
          <cell r="F405" t="str">
            <v>NONE</v>
          </cell>
          <cell r="G405">
            <v>47.91</v>
          </cell>
          <cell r="H405" t="str">
            <v xml:space="preserve">        Versand- und Internet-Einzelhandel</v>
          </cell>
          <cell r="I405" t="str">
            <v>SELF</v>
          </cell>
          <cell r="J405" t="str">
            <v>SELF</v>
          </cell>
          <cell r="K405" t="str">
            <v>OV</v>
          </cell>
          <cell r="L405" t="str">
            <v>NE</v>
          </cell>
          <cell r="M405">
            <v>5</v>
          </cell>
          <cell r="O405" t="str">
            <v>47,91</v>
          </cell>
          <cell r="P405" t="str">
            <v>Versand- und Internet-Einzelhandel</v>
          </cell>
          <cell r="Q405" t="str">
            <v>-</v>
          </cell>
          <cell r="R405" t="str">
            <v>-</v>
          </cell>
          <cell r="S405">
            <v>36.197139999999997</v>
          </cell>
          <cell r="T405">
            <v>36.807609999999997</v>
          </cell>
          <cell r="U405">
            <v>35.168129999999998</v>
          </cell>
          <cell r="V405">
            <v>35.640639999999998</v>
          </cell>
          <cell r="W405">
            <v>42.191929999999999</v>
          </cell>
          <cell r="X405">
            <v>45.099170000000001</v>
          </cell>
          <cell r="Y405">
            <v>44.612659999999998</v>
          </cell>
          <cell r="Z405">
            <v>40.928699999999999</v>
          </cell>
          <cell r="AA405">
            <v>39.126869999999997</v>
          </cell>
          <cell r="AB405">
            <v>38.271349999999998</v>
          </cell>
          <cell r="AC405">
            <v>38.04927</v>
          </cell>
          <cell r="AD405">
            <v>-0.22207999999999828</v>
          </cell>
        </row>
        <row r="406">
          <cell r="A406" t="str">
            <v>DataSpec</v>
          </cell>
          <cell r="B406" t="str">
            <v>Data</v>
          </cell>
          <cell r="C406" t="str">
            <v>Rating</v>
          </cell>
          <cell r="D406" t="str">
            <v>Rating</v>
          </cell>
          <cell r="E406" t="str">
            <v>Q134KUV_47911</v>
          </cell>
          <cell r="F406" t="str">
            <v>NONE</v>
          </cell>
          <cell r="G406" t="str">
            <v>47.91.1</v>
          </cell>
          <cell r="H406" t="str">
            <v xml:space="preserve">          Versandhandel mit Bekleidung, Schuhen</v>
          </cell>
          <cell r="I406" t="str">
            <v>SELF</v>
          </cell>
          <cell r="J406" t="str">
            <v>SELF</v>
          </cell>
          <cell r="K406" t="str">
            <v>OV</v>
          </cell>
          <cell r="L406" t="str">
            <v>NE</v>
          </cell>
          <cell r="M406">
            <v>5</v>
          </cell>
          <cell r="O406" t="str">
            <v>47.91.1</v>
          </cell>
          <cell r="P406" t="str">
            <v>Versandhandel mit Bekleidung, Schuhen</v>
          </cell>
          <cell r="Q406" t="str">
            <v>-</v>
          </cell>
          <cell r="R406" t="str">
            <v>-</v>
          </cell>
          <cell r="S406">
            <v>36.41366</v>
          </cell>
          <cell r="T406">
            <v>36.364750000000001</v>
          </cell>
          <cell r="U406">
            <v>36.491860000000003</v>
          </cell>
          <cell r="V406">
            <v>37.266100000000002</v>
          </cell>
          <cell r="W406">
            <v>38.440159999999999</v>
          </cell>
          <cell r="X406">
            <v>40.872680000000003</v>
          </cell>
          <cell r="Y406">
            <v>41.291260000000001</v>
          </cell>
          <cell r="Z406">
            <v>39.02317</v>
          </cell>
          <cell r="AA406">
            <v>41.638579999999997</v>
          </cell>
          <cell r="AB406">
            <v>43.24539</v>
          </cell>
          <cell r="AC406">
            <v>41.916330000000002</v>
          </cell>
          <cell r="AD406">
            <v>-1.3290599999999984</v>
          </cell>
        </row>
        <row r="407">
          <cell r="A407" t="str">
            <v>DataSpec</v>
          </cell>
          <cell r="B407" t="str">
            <v>Data</v>
          </cell>
          <cell r="C407" t="str">
            <v>Rating</v>
          </cell>
          <cell r="D407" t="str">
            <v>Rating</v>
          </cell>
          <cell r="E407" t="str">
            <v>Q134KUV_47919</v>
          </cell>
          <cell r="F407" t="str">
            <v>NONE</v>
          </cell>
          <cell r="G407" t="str">
            <v>47.91.9</v>
          </cell>
          <cell r="H407" t="str">
            <v xml:space="preserve">          Sonstiger Versand- und Internet-Einzelhandel</v>
          </cell>
          <cell r="I407" t="str">
            <v>SELF</v>
          </cell>
          <cell r="J407" t="str">
            <v>SELF</v>
          </cell>
          <cell r="K407" t="str">
            <v>OV</v>
          </cell>
          <cell r="L407" t="str">
            <v>NE</v>
          </cell>
          <cell r="M407">
            <v>5</v>
          </cell>
          <cell r="O407" t="str">
            <v>47.91.9</v>
          </cell>
          <cell r="P407" t="str">
            <v>Sonstiger Versand- und Internet-Einzelhandel</v>
          </cell>
          <cell r="Q407" t="str">
            <v>-</v>
          </cell>
          <cell r="R407" t="str">
            <v>-</v>
          </cell>
          <cell r="S407">
            <v>35.36674</v>
          </cell>
          <cell r="T407">
            <v>36.611409999999999</v>
          </cell>
          <cell r="U407">
            <v>34.784149999999997</v>
          </cell>
          <cell r="V407">
            <v>35.16919</v>
          </cell>
          <cell r="W407">
            <v>43.16919</v>
          </cell>
          <cell r="X407">
            <v>46.200719999999997</v>
          </cell>
          <cell r="Y407">
            <v>45.478490000000001</v>
          </cell>
          <cell r="Z407">
            <v>41.38129</v>
          </cell>
          <cell r="AA407">
            <v>38.549700000000001</v>
          </cell>
          <cell r="AB407">
            <v>37.128689999999999</v>
          </cell>
          <cell r="AC407">
            <v>37.160820000000001</v>
          </cell>
          <cell r="AD407">
            <v>3.2130000000002212E-2</v>
          </cell>
        </row>
        <row r="408">
          <cell r="A408" t="str">
            <v>DataSpec</v>
          </cell>
          <cell r="B408" t="str">
            <v>Data</v>
          </cell>
          <cell r="C408" t="str">
            <v>Rating</v>
          </cell>
          <cell r="D408" t="str">
            <v>Rating</v>
          </cell>
          <cell r="E408" t="str">
            <v>Q134KUV_4799</v>
          </cell>
          <cell r="F408" t="str">
            <v>NONE</v>
          </cell>
          <cell r="G408">
            <v>47.99</v>
          </cell>
          <cell r="H408" t="str">
            <v xml:space="preserve">        Lager-,  Haustür-,  Automatenverkauf</v>
          </cell>
          <cell r="I408" t="str">
            <v>SELF</v>
          </cell>
          <cell r="J408" t="str">
            <v>SELF</v>
          </cell>
          <cell r="K408" t="str">
            <v>OV</v>
          </cell>
          <cell r="L408" t="str">
            <v>NE</v>
          </cell>
          <cell r="M408">
            <v>5</v>
          </cell>
          <cell r="O408" t="str">
            <v>47,99</v>
          </cell>
          <cell r="P408" t="str">
            <v>Lager-,  Haustür-,  Automatenverkauf</v>
          </cell>
          <cell r="Q408" t="str">
            <v>-</v>
          </cell>
          <cell r="R408" t="str">
            <v>-</v>
          </cell>
          <cell r="S408">
            <v>36.197139999999997</v>
          </cell>
          <cell r="T408">
            <v>36.807609999999997</v>
          </cell>
          <cell r="U408">
            <v>41.582180000000001</v>
          </cell>
          <cell r="V408">
            <v>40.080129999999997</v>
          </cell>
          <cell r="W408">
            <v>39.061109999999999</v>
          </cell>
          <cell r="X408">
            <v>40.067459999999997</v>
          </cell>
          <cell r="Y408">
            <v>42.808300000000003</v>
          </cell>
          <cell r="Z408">
            <v>41.278970000000001</v>
          </cell>
          <cell r="AA408">
            <v>39.23536</v>
          </cell>
          <cell r="AB408">
            <v>42.720840000000003</v>
          </cell>
          <cell r="AC408">
            <v>38.795929999999998</v>
          </cell>
          <cell r="AD408">
            <v>-3.9249100000000041</v>
          </cell>
        </row>
        <row r="409">
          <cell r="A409" t="str">
            <v>DataSpec</v>
          </cell>
          <cell r="B409" t="str">
            <v>Data</v>
          </cell>
          <cell r="C409" t="str">
            <v>Rating</v>
          </cell>
          <cell r="D409" t="str">
            <v>Rating</v>
          </cell>
          <cell r="E409" t="str">
            <v>Q134KUV_47991</v>
          </cell>
          <cell r="F409" t="str">
            <v>NONE</v>
          </cell>
          <cell r="G409" t="str">
            <v>47.99.1</v>
          </cell>
          <cell r="H409" t="str">
            <v xml:space="preserve">          Einzelhandel vom Lager mit Brennstoffen</v>
          </cell>
          <cell r="I409" t="str">
            <v>SELF</v>
          </cell>
          <cell r="J409" t="str">
            <v>SELF</v>
          </cell>
          <cell r="K409" t="str">
            <v>OV</v>
          </cell>
          <cell r="L409" t="str">
            <v>NE</v>
          </cell>
          <cell r="M409">
            <v>5</v>
          </cell>
          <cell r="O409" t="str">
            <v>47.99.1</v>
          </cell>
          <cell r="P409" t="str">
            <v>Einzelhandel vom Lager mit Brennstoffen</v>
          </cell>
          <cell r="Q409" t="str">
            <v>-</v>
          </cell>
          <cell r="R409" t="str">
            <v>-</v>
          </cell>
          <cell r="S409">
            <v>36.197139999999997</v>
          </cell>
          <cell r="T409">
            <v>36.807609999999997</v>
          </cell>
          <cell r="U409">
            <v>35.454799999999999</v>
          </cell>
          <cell r="V409">
            <v>35.933869999999999</v>
          </cell>
          <cell r="W409">
            <v>42.636980000000001</v>
          </cell>
          <cell r="X409">
            <v>43.84151</v>
          </cell>
          <cell r="Y409">
            <v>43.639620000000001</v>
          </cell>
          <cell r="Z409">
            <v>40.589039999999997</v>
          </cell>
          <cell r="AA409">
            <v>39.855420000000002</v>
          </cell>
          <cell r="AB409">
            <v>39.478209999999997</v>
          </cell>
          <cell r="AC409">
            <v>39.011429999999997</v>
          </cell>
          <cell r="AD409">
            <v>-0.46677999999999997</v>
          </cell>
        </row>
        <row r="410">
          <cell r="A410" t="str">
            <v>DataSpec</v>
          </cell>
          <cell r="B410" t="str">
            <v>Data</v>
          </cell>
          <cell r="C410" t="str">
            <v>Rating</v>
          </cell>
          <cell r="D410" t="str">
            <v>Rating</v>
          </cell>
          <cell r="E410" t="str">
            <v>Q134KUV_47999</v>
          </cell>
          <cell r="F410" t="str">
            <v>NONE</v>
          </cell>
          <cell r="G410" t="str">
            <v>47.99.9</v>
          </cell>
          <cell r="H410" t="str">
            <v xml:space="preserve">          Haustür-, Automaten- und Direktverkauf</v>
          </cell>
          <cell r="I410" t="str">
            <v>SELF</v>
          </cell>
          <cell r="J410" t="str">
            <v>SELF</v>
          </cell>
          <cell r="K410" t="str">
            <v>OV</v>
          </cell>
          <cell r="L410" t="str">
            <v>NE</v>
          </cell>
          <cell r="M410">
            <v>5</v>
          </cell>
          <cell r="O410" t="str">
            <v>47.99.9</v>
          </cell>
          <cell r="P410" t="str">
            <v>Haustür-, Automaten- und Direktverkauf</v>
          </cell>
          <cell r="Q410" t="str">
            <v>-</v>
          </cell>
          <cell r="R410" t="str">
            <v>-</v>
          </cell>
          <cell r="S410">
            <v>45.976559999999999</v>
          </cell>
          <cell r="T410">
            <v>43.078830000000004</v>
          </cell>
          <cell r="U410">
            <v>42.451300000000003</v>
          </cell>
          <cell r="V410">
            <v>40.668210000000002</v>
          </cell>
          <cell r="W410">
            <v>38.668210000000002</v>
          </cell>
          <cell r="X410">
            <v>39.652329999999999</v>
          </cell>
          <cell r="Y410">
            <v>42.717149999999997</v>
          </cell>
          <cell r="Z410">
            <v>41.363630000000001</v>
          </cell>
          <cell r="AA410">
            <v>39.165559999999999</v>
          </cell>
          <cell r="AB410">
            <v>43.084809999999997</v>
          </cell>
          <cell r="AC410">
            <v>38.77167</v>
          </cell>
          <cell r="AD410">
            <v>-4.3131399999999971</v>
          </cell>
        </row>
        <row r="411">
          <cell r="A411" t="str">
            <v>DataSpec</v>
          </cell>
          <cell r="B411" t="str">
            <v>Data</v>
          </cell>
          <cell r="C411" t="str">
            <v>Rating</v>
          </cell>
          <cell r="D411" t="str">
            <v>Rating</v>
          </cell>
          <cell r="E411" t="str">
            <v>Q134KUV_H</v>
          </cell>
          <cell r="F411" t="str">
            <v>NONE</v>
          </cell>
          <cell r="G411" t="str">
            <v>H</v>
          </cell>
          <cell r="H411" t="str">
            <v>Verkehr und Lagerei</v>
          </cell>
          <cell r="I411" t="str">
            <v>SELF</v>
          </cell>
          <cell r="J411" t="str">
            <v>SELF</v>
          </cell>
          <cell r="K411" t="str">
            <v>OV</v>
          </cell>
          <cell r="L411" t="str">
            <v>NE</v>
          </cell>
          <cell r="M411">
            <v>5</v>
          </cell>
          <cell r="O411" t="str">
            <v>H</v>
          </cell>
          <cell r="P411" t="str">
            <v>Verkehr und Lagerei</v>
          </cell>
          <cell r="Q411" t="str">
            <v>-</v>
          </cell>
          <cell r="R411" t="str">
            <v>-</v>
          </cell>
          <cell r="S411">
            <v>46.024760000000001</v>
          </cell>
          <cell r="T411">
            <v>47.187820000000002</v>
          </cell>
          <cell r="U411">
            <v>47.748840000000001</v>
          </cell>
          <cell r="V411">
            <v>48.051389999999998</v>
          </cell>
          <cell r="W411">
            <v>46.350610000000003</v>
          </cell>
          <cell r="X411">
            <v>48.228529999999999</v>
          </cell>
          <cell r="Y411">
            <v>45.688009999999998</v>
          </cell>
          <cell r="Z411">
            <v>42.877079999999999</v>
          </cell>
          <cell r="AA411">
            <v>42.107379999999999</v>
          </cell>
          <cell r="AB411">
            <v>44.111840000000001</v>
          </cell>
          <cell r="AC411">
            <v>43.854219999999998</v>
          </cell>
          <cell r="AD411">
            <v>-0.25762000000000285</v>
          </cell>
        </row>
        <row r="412">
          <cell r="A412" t="str">
            <v>DataSpec</v>
          </cell>
          <cell r="B412" t="str">
            <v>Data</v>
          </cell>
          <cell r="C412" t="str">
            <v>Rating</v>
          </cell>
          <cell r="D412" t="str">
            <v>Rating</v>
          </cell>
          <cell r="E412" t="str">
            <v>Q134KUV_49</v>
          </cell>
          <cell r="F412" t="str">
            <v>NONE</v>
          </cell>
          <cell r="G412">
            <v>49</v>
          </cell>
          <cell r="H412" t="str">
            <v xml:space="preserve">    Landverkehr</v>
          </cell>
          <cell r="I412" t="str">
            <v>SELF</v>
          </cell>
          <cell r="J412" t="str">
            <v>SELF</v>
          </cell>
          <cell r="K412" t="str">
            <v>OV</v>
          </cell>
          <cell r="L412" t="str">
            <v>NE</v>
          </cell>
          <cell r="M412">
            <v>5</v>
          </cell>
          <cell r="O412">
            <v>49</v>
          </cell>
          <cell r="P412" t="str">
            <v>Landverkehr</v>
          </cell>
          <cell r="Q412" t="str">
            <v>-</v>
          </cell>
          <cell r="R412" t="str">
            <v>-</v>
          </cell>
          <cell r="S412">
            <v>47.641359999999999</v>
          </cell>
          <cell r="T412">
            <v>49.179870000000001</v>
          </cell>
          <cell r="U412">
            <v>49.120930000000001</v>
          </cell>
          <cell r="V412">
            <v>49.284199999999998</v>
          </cell>
          <cell r="W412">
            <v>47.256979999999999</v>
          </cell>
          <cell r="X412">
            <v>49.995229999999999</v>
          </cell>
          <cell r="Y412">
            <v>46.698369999999997</v>
          </cell>
          <cell r="Z412">
            <v>42.371009999999998</v>
          </cell>
          <cell r="AA412">
            <v>43.590110000000003</v>
          </cell>
          <cell r="AB412">
            <v>45.167940000000002</v>
          </cell>
          <cell r="AC412">
            <v>44.687899999999999</v>
          </cell>
          <cell r="AD412">
            <v>-0.48004000000000246</v>
          </cell>
        </row>
        <row r="413">
          <cell r="A413" t="str">
            <v>DataSpec</v>
          </cell>
          <cell r="B413" t="str">
            <v>Data</v>
          </cell>
          <cell r="C413" t="str">
            <v>Rating</v>
          </cell>
          <cell r="D413" t="str">
            <v>Rating</v>
          </cell>
          <cell r="E413" t="str">
            <v>Q134KUV_491</v>
          </cell>
          <cell r="F413" t="str">
            <v>NONE</v>
          </cell>
          <cell r="G413">
            <v>49.1</v>
          </cell>
          <cell r="H413" t="str">
            <v xml:space="preserve">      Eisenbahn-Personenfernverkehr</v>
          </cell>
          <cell r="I413" t="str">
            <v>SELF</v>
          </cell>
          <cell r="J413" t="str">
            <v>SELF</v>
          </cell>
          <cell r="K413" t="str">
            <v>OV</v>
          </cell>
          <cell r="L413" t="str">
            <v>NE</v>
          </cell>
          <cell r="M413">
            <v>5</v>
          </cell>
          <cell r="O413" t="str">
            <v>49,1</v>
          </cell>
          <cell r="P413" t="str">
            <v>Eisenbahn-Personenfernverkehr</v>
          </cell>
          <cell r="Q413" t="str">
            <v>-</v>
          </cell>
          <cell r="R413" t="str">
            <v>-</v>
          </cell>
          <cell r="S413">
            <v>44.640929999999997</v>
          </cell>
          <cell r="T413">
            <v>45.258890000000001</v>
          </cell>
          <cell r="U413">
            <v>45.140369999999997</v>
          </cell>
          <cell r="V413">
            <v>45.96219</v>
          </cell>
          <cell r="W413">
            <v>45.853630000000003</v>
          </cell>
          <cell r="X413">
            <v>43.796619999999997</v>
          </cell>
          <cell r="Y413">
            <v>43.167259999999999</v>
          </cell>
          <cell r="Z413">
            <v>42.191090000000003</v>
          </cell>
          <cell r="AA413">
            <v>36.701639999999998</v>
          </cell>
          <cell r="AB413">
            <v>40.632069999999999</v>
          </cell>
          <cell r="AC413">
            <v>44.053919999999998</v>
          </cell>
          <cell r="AD413">
            <v>3.4218499999999992</v>
          </cell>
        </row>
        <row r="414">
          <cell r="A414" t="str">
            <v>DataSpec</v>
          </cell>
          <cell r="B414" t="str">
            <v>Data</v>
          </cell>
          <cell r="C414" t="str">
            <v>Rating</v>
          </cell>
          <cell r="D414" t="str">
            <v>Rating</v>
          </cell>
          <cell r="E414" t="str">
            <v>Q134KUV_492</v>
          </cell>
          <cell r="F414" t="str">
            <v>NONE</v>
          </cell>
          <cell r="G414">
            <v>49.2</v>
          </cell>
          <cell r="H414" t="str">
            <v xml:space="preserve">      Eisenbahn-Güterverkehr</v>
          </cell>
          <cell r="I414" t="str">
            <v>SELF</v>
          </cell>
          <cell r="J414" t="str">
            <v>SELF</v>
          </cell>
          <cell r="K414" t="str">
            <v>OV</v>
          </cell>
          <cell r="L414" t="str">
            <v>NE</v>
          </cell>
          <cell r="M414">
            <v>5</v>
          </cell>
          <cell r="O414" t="str">
            <v>49,2</v>
          </cell>
          <cell r="P414" t="str">
            <v>Eisenbahn-Güterverkehr</v>
          </cell>
          <cell r="Q414" t="str">
            <v>-</v>
          </cell>
          <cell r="R414" t="str">
            <v>-</v>
          </cell>
          <cell r="S414">
            <v>42.895789999999998</v>
          </cell>
          <cell r="T414">
            <v>42.65598</v>
          </cell>
          <cell r="U414">
            <v>44.53725</v>
          </cell>
          <cell r="V414">
            <v>45.002630000000003</v>
          </cell>
          <cell r="W414">
            <v>45.564880000000002</v>
          </cell>
          <cell r="X414">
            <v>45.88259</v>
          </cell>
          <cell r="Y414">
            <v>45.733229999999999</v>
          </cell>
          <cell r="Z414">
            <v>44.999369999999999</v>
          </cell>
          <cell r="AA414">
            <v>44.115729999999999</v>
          </cell>
          <cell r="AB414">
            <v>45.894260000000003</v>
          </cell>
          <cell r="AC414">
            <v>45.105589999999999</v>
          </cell>
          <cell r="AD414">
            <v>-0.78867000000000331</v>
          </cell>
        </row>
        <row r="415">
          <cell r="A415" t="str">
            <v>DataSpec</v>
          </cell>
          <cell r="B415" t="str">
            <v>Data</v>
          </cell>
          <cell r="C415" t="str">
            <v>Rating</v>
          </cell>
          <cell r="D415" t="str">
            <v>Rating</v>
          </cell>
          <cell r="E415" t="str">
            <v>Q134KUV_493</v>
          </cell>
          <cell r="F415" t="str">
            <v>NONE</v>
          </cell>
          <cell r="G415">
            <v>49.3</v>
          </cell>
          <cell r="H415" t="str">
            <v xml:space="preserve">      Land-Personennahverkehr, Omnibusverkehr</v>
          </cell>
          <cell r="I415" t="str">
            <v>SELF</v>
          </cell>
          <cell r="J415" t="str">
            <v>SELF</v>
          </cell>
          <cell r="K415" t="str">
            <v>OV</v>
          </cell>
          <cell r="L415" t="str">
            <v>NE</v>
          </cell>
          <cell r="M415">
            <v>5</v>
          </cell>
          <cell r="O415" t="str">
            <v>49,3</v>
          </cell>
          <cell r="P415" t="str">
            <v>Land-Personennahverkehr, Omnibusverkehr</v>
          </cell>
          <cell r="Q415" t="str">
            <v>-</v>
          </cell>
          <cell r="R415" t="str">
            <v>-</v>
          </cell>
          <cell r="S415">
            <v>53.306550000000001</v>
          </cell>
          <cell r="T415">
            <v>56.559939999999997</v>
          </cell>
          <cell r="U415">
            <v>55.126890000000003</v>
          </cell>
          <cell r="V415">
            <v>55.80527</v>
          </cell>
          <cell r="W415">
            <v>50.513469999999998</v>
          </cell>
          <cell r="X415">
            <v>53.19641</v>
          </cell>
          <cell r="Y415">
            <v>49.899810000000002</v>
          </cell>
          <cell r="Z415">
            <v>41.899810000000002</v>
          </cell>
          <cell r="AA415">
            <v>40.011209999999998</v>
          </cell>
          <cell r="AB415">
            <v>40.623849999999997</v>
          </cell>
          <cell r="AC415">
            <v>45.224290000000003</v>
          </cell>
          <cell r="AD415">
            <v>4.6004400000000061</v>
          </cell>
        </row>
        <row r="416">
          <cell r="A416" t="str">
            <v>DataSpec</v>
          </cell>
          <cell r="B416" t="str">
            <v>Data</v>
          </cell>
          <cell r="C416" t="str">
            <v>Rating</v>
          </cell>
          <cell r="D416" t="str">
            <v>Rating</v>
          </cell>
          <cell r="E416" t="str">
            <v>Q134KUV_4931</v>
          </cell>
          <cell r="F416" t="str">
            <v>NONE</v>
          </cell>
          <cell r="G416">
            <v>49.31</v>
          </cell>
          <cell r="H416" t="str">
            <v xml:space="preserve">        Liniennahverkehr</v>
          </cell>
          <cell r="I416" t="str">
            <v>SELF</v>
          </cell>
          <cell r="J416" t="str">
            <v>SELF</v>
          </cell>
          <cell r="K416" t="str">
            <v>OV</v>
          </cell>
          <cell r="L416" t="str">
            <v>NE</v>
          </cell>
          <cell r="M416">
            <v>5</v>
          </cell>
          <cell r="O416" t="str">
            <v>49,31</v>
          </cell>
          <cell r="P416" t="str">
            <v>Liniennahverkehr</v>
          </cell>
          <cell r="Q416" t="str">
            <v>-</v>
          </cell>
          <cell r="R416" t="str">
            <v>-</v>
          </cell>
          <cell r="S416">
            <v>53.306550000000001</v>
          </cell>
          <cell r="T416">
            <v>56.559939999999997</v>
          </cell>
          <cell r="U416">
            <v>55.126890000000003</v>
          </cell>
          <cell r="V416">
            <v>55.80527</v>
          </cell>
          <cell r="W416">
            <v>50.513469999999998</v>
          </cell>
          <cell r="X416">
            <v>53.19641</v>
          </cell>
          <cell r="Y416">
            <v>49.899810000000002</v>
          </cell>
          <cell r="Z416">
            <v>41.899810000000002</v>
          </cell>
          <cell r="AA416">
            <v>40.011209999999998</v>
          </cell>
          <cell r="AB416">
            <v>40.623849999999997</v>
          </cell>
          <cell r="AC416">
            <v>45.224290000000003</v>
          </cell>
          <cell r="AD416">
            <v>4.6004400000000061</v>
          </cell>
        </row>
        <row r="417">
          <cell r="A417" t="str">
            <v>DataSpec</v>
          </cell>
          <cell r="B417" t="str">
            <v>Data</v>
          </cell>
          <cell r="C417" t="str">
            <v>Rating</v>
          </cell>
          <cell r="D417" t="str">
            <v>Rating</v>
          </cell>
          <cell r="E417" t="str">
            <v>Q134KUV_4932</v>
          </cell>
          <cell r="F417" t="str">
            <v>NONE</v>
          </cell>
          <cell r="G417">
            <v>49.32</v>
          </cell>
          <cell r="H417" t="str">
            <v xml:space="preserve">        Taxigewerbe</v>
          </cell>
          <cell r="I417" t="str">
            <v>SELF</v>
          </cell>
          <cell r="J417" t="str">
            <v>SELF</v>
          </cell>
          <cell r="K417" t="str">
            <v>OV</v>
          </cell>
          <cell r="L417" t="str">
            <v>NE</v>
          </cell>
          <cell r="M417">
            <v>5</v>
          </cell>
          <cell r="O417" t="str">
            <v>49,32</v>
          </cell>
          <cell r="P417" t="str">
            <v>Taxigewerbe</v>
          </cell>
          <cell r="Q417" t="str">
            <v>-</v>
          </cell>
          <cell r="R417" t="str">
            <v>-</v>
          </cell>
          <cell r="S417">
            <v>53.306550000000001</v>
          </cell>
          <cell r="T417">
            <v>56.559939999999997</v>
          </cell>
          <cell r="U417">
            <v>55.126890000000003</v>
          </cell>
          <cell r="V417">
            <v>55.80527</v>
          </cell>
          <cell r="W417">
            <v>50.513469999999998</v>
          </cell>
          <cell r="X417">
            <v>53.19641</v>
          </cell>
          <cell r="Y417">
            <v>49.899810000000002</v>
          </cell>
          <cell r="Z417">
            <v>41.899810000000002</v>
          </cell>
          <cell r="AA417">
            <v>40.011209999999998</v>
          </cell>
          <cell r="AB417">
            <v>40.623849999999997</v>
          </cell>
          <cell r="AC417">
            <v>45.224290000000003</v>
          </cell>
          <cell r="AD417">
            <v>4.6004400000000061</v>
          </cell>
        </row>
        <row r="418">
          <cell r="A418" t="str">
            <v>DataSpec</v>
          </cell>
          <cell r="B418" t="str">
            <v>Data</v>
          </cell>
          <cell r="C418" t="str">
            <v>Rating</v>
          </cell>
          <cell r="D418" t="str">
            <v>Rating</v>
          </cell>
          <cell r="E418" t="str">
            <v>Q134KUV_4939</v>
          </cell>
          <cell r="F418" t="str">
            <v>NONE</v>
          </cell>
          <cell r="G418">
            <v>49.39</v>
          </cell>
          <cell r="H418" t="str">
            <v xml:space="preserve">        Omnibusreisen u.a.</v>
          </cell>
          <cell r="I418" t="str">
            <v>SELF</v>
          </cell>
          <cell r="J418" t="str">
            <v>SELF</v>
          </cell>
          <cell r="K418" t="str">
            <v>OV</v>
          </cell>
          <cell r="L418" t="str">
            <v>NE</v>
          </cell>
          <cell r="M418">
            <v>5</v>
          </cell>
          <cell r="O418" t="str">
            <v>49,39</v>
          </cell>
          <cell r="P418" t="str">
            <v>Omnibusreisen u.a.</v>
          </cell>
          <cell r="Q418" t="str">
            <v>-</v>
          </cell>
          <cell r="R418" t="str">
            <v>-</v>
          </cell>
          <cell r="S418">
            <v>53.306550000000001</v>
          </cell>
          <cell r="T418">
            <v>56.559939999999997</v>
          </cell>
          <cell r="U418">
            <v>55.126890000000003</v>
          </cell>
          <cell r="V418">
            <v>55.80527</v>
          </cell>
          <cell r="W418">
            <v>50.513469999999998</v>
          </cell>
          <cell r="X418">
            <v>53.19641</v>
          </cell>
          <cell r="Y418">
            <v>49.899810000000002</v>
          </cell>
          <cell r="Z418">
            <v>41.899810000000002</v>
          </cell>
          <cell r="AA418">
            <v>40.011209999999998</v>
          </cell>
          <cell r="AB418">
            <v>40.623849999999997</v>
          </cell>
          <cell r="AC418">
            <v>45.224290000000003</v>
          </cell>
          <cell r="AD418">
            <v>4.6004400000000061</v>
          </cell>
        </row>
        <row r="419">
          <cell r="A419" t="str">
            <v>DataSpec</v>
          </cell>
          <cell r="B419" t="str">
            <v>Data</v>
          </cell>
          <cell r="C419" t="str">
            <v>Rating</v>
          </cell>
          <cell r="D419" t="str">
            <v>Rating</v>
          </cell>
          <cell r="E419" t="str">
            <v>Q134KUV_494</v>
          </cell>
          <cell r="F419" t="str">
            <v>NONE</v>
          </cell>
          <cell r="G419">
            <v>49.4</v>
          </cell>
          <cell r="H419" t="str">
            <v xml:space="preserve">      Straßengüterverkehr</v>
          </cell>
          <cell r="I419" t="str">
            <v>SELF</v>
          </cell>
          <cell r="J419" t="str">
            <v>SELF</v>
          </cell>
          <cell r="K419" t="str">
            <v>OV</v>
          </cell>
          <cell r="L419" t="str">
            <v>NE</v>
          </cell>
          <cell r="M419">
            <v>5</v>
          </cell>
          <cell r="O419" t="str">
            <v>49,4</v>
          </cell>
          <cell r="P419" t="str">
            <v>Straßengüterverkehr</v>
          </cell>
          <cell r="Q419" t="str">
            <v>-</v>
          </cell>
          <cell r="R419" t="str">
            <v>-</v>
          </cell>
          <cell r="S419">
            <v>43.313360000000003</v>
          </cell>
          <cell r="T419">
            <v>43.611370000000001</v>
          </cell>
          <cell r="U419">
            <v>44.570369999999997</v>
          </cell>
          <cell r="V419">
            <v>44.051459999999999</v>
          </cell>
          <cell r="W419">
            <v>44.725549999999998</v>
          </cell>
          <cell r="X419">
            <v>47.243630000000003</v>
          </cell>
          <cell r="Y419">
            <v>43.932360000000003</v>
          </cell>
          <cell r="Z419">
            <v>43.31841</v>
          </cell>
          <cell r="AA419">
            <v>46.459769999999999</v>
          </cell>
          <cell r="AB419">
            <v>48.66769</v>
          </cell>
          <cell r="AC419">
            <v>44.267710000000001</v>
          </cell>
          <cell r="AD419">
            <v>-4.3999799999999993</v>
          </cell>
        </row>
        <row r="420">
          <cell r="A420" t="str">
            <v>DataSpec</v>
          </cell>
          <cell r="B420" t="str">
            <v>Data</v>
          </cell>
          <cell r="C420" t="str">
            <v>Rating</v>
          </cell>
          <cell r="D420" t="str">
            <v>Rating</v>
          </cell>
          <cell r="E420" t="str">
            <v>Q134KUV_495</v>
          </cell>
          <cell r="F420" t="str">
            <v>NONE</v>
          </cell>
          <cell r="G420">
            <v>49.5</v>
          </cell>
          <cell r="H420" t="str">
            <v xml:space="preserve">      Transport in Rohrfernleitungen</v>
          </cell>
          <cell r="I420" t="str">
            <v>SELF</v>
          </cell>
          <cell r="J420" t="str">
            <v>SELF</v>
          </cell>
          <cell r="K420" t="str">
            <v>OV</v>
          </cell>
          <cell r="L420" t="str">
            <v>NE</v>
          </cell>
          <cell r="M420">
            <v>5</v>
          </cell>
          <cell r="O420" t="str">
            <v>49,5</v>
          </cell>
          <cell r="P420" t="str">
            <v>Transport in Rohrfernleitungen</v>
          </cell>
          <cell r="Q420" t="str">
            <v>-</v>
          </cell>
          <cell r="R420" t="str">
            <v>-</v>
          </cell>
          <cell r="S420">
            <v>71.33802</v>
          </cell>
          <cell r="T420">
            <v>79.33802</v>
          </cell>
          <cell r="U420">
            <v>71.33802</v>
          </cell>
          <cell r="V420">
            <v>63.33802</v>
          </cell>
          <cell r="W420">
            <v>61.312899999999999</v>
          </cell>
          <cell r="X420">
            <v>55.150829999999999</v>
          </cell>
          <cell r="Y420">
            <v>54.077260000000003</v>
          </cell>
          <cell r="Z420">
            <v>62.077260000000003</v>
          </cell>
          <cell r="AA420">
            <v>68.490489999999994</v>
          </cell>
          <cell r="AB420">
            <v>63.277659999999997</v>
          </cell>
          <cell r="AC420">
            <v>56.197600000000001</v>
          </cell>
          <cell r="AD420">
            <v>-7.080059999999996</v>
          </cell>
        </row>
        <row r="421">
          <cell r="A421" t="str">
            <v>DataSpec</v>
          </cell>
          <cell r="B421" t="str">
            <v>Data</v>
          </cell>
          <cell r="C421" t="str">
            <v>Rating</v>
          </cell>
          <cell r="D421" t="str">
            <v>Rating</v>
          </cell>
          <cell r="E421" t="str">
            <v>Q134KUV_50</v>
          </cell>
          <cell r="F421" t="str">
            <v>NONE</v>
          </cell>
          <cell r="G421">
            <v>50</v>
          </cell>
          <cell r="H421" t="str">
            <v xml:space="preserve">    Schifffahrt</v>
          </cell>
          <cell r="I421" t="str">
            <v>SELF</v>
          </cell>
          <cell r="J421" t="str">
            <v>SELF</v>
          </cell>
          <cell r="K421" t="str">
            <v>OV</v>
          </cell>
          <cell r="L421" t="str">
            <v>NE</v>
          </cell>
          <cell r="M421">
            <v>5</v>
          </cell>
          <cell r="O421">
            <v>50</v>
          </cell>
          <cell r="P421" t="str">
            <v>Schifffahrt</v>
          </cell>
          <cell r="Q421" t="str">
            <v>-</v>
          </cell>
          <cell r="R421" t="str">
            <v>-</v>
          </cell>
          <cell r="S421">
            <v>33.035629999999998</v>
          </cell>
          <cell r="T421">
            <v>31.289010000000001</v>
          </cell>
          <cell r="U421">
            <v>37.935670000000002</v>
          </cell>
          <cell r="V421">
            <v>39.277880000000003</v>
          </cell>
          <cell r="W421">
            <v>34.313389999999998</v>
          </cell>
          <cell r="X421">
            <v>29.89649</v>
          </cell>
          <cell r="Y421">
            <v>29.936979999999998</v>
          </cell>
          <cell r="Z421">
            <v>37.171700000000001</v>
          </cell>
          <cell r="AA421">
            <v>29.196110000000001</v>
          </cell>
          <cell r="AB421">
            <v>27.69932</v>
          </cell>
          <cell r="AC421">
            <v>32.714840000000002</v>
          </cell>
          <cell r="AD421">
            <v>5.0155200000000022</v>
          </cell>
        </row>
        <row r="422">
          <cell r="A422" t="str">
            <v>DataSpec</v>
          </cell>
          <cell r="B422" t="str">
            <v>Data</v>
          </cell>
          <cell r="C422" t="str">
            <v>Rating</v>
          </cell>
          <cell r="D422" t="str">
            <v>Rating</v>
          </cell>
          <cell r="E422" t="str">
            <v>Q134KUV_501.2</v>
          </cell>
          <cell r="F422" t="str">
            <v>NONE</v>
          </cell>
          <cell r="G422" t="str">
            <v>50.1-2</v>
          </cell>
          <cell r="H422" t="str">
            <v xml:space="preserve">        Seschifffahrt</v>
          </cell>
          <cell r="I422" t="str">
            <v>SELF</v>
          </cell>
          <cell r="J422" t="str">
            <v>SELF</v>
          </cell>
          <cell r="K422" t="str">
            <v>OV</v>
          </cell>
          <cell r="L422" t="str">
            <v>NE</v>
          </cell>
          <cell r="M422">
            <v>5</v>
          </cell>
          <cell r="O422" t="str">
            <v>50.1-2</v>
          </cell>
          <cell r="P422" t="str">
            <v>Seschifffahrt</v>
          </cell>
          <cell r="Q422" t="str">
            <v>-</v>
          </cell>
          <cell r="R422" t="str">
            <v>-</v>
          </cell>
          <cell r="S422">
            <v>37.530430000000003</v>
          </cell>
          <cell r="T422">
            <v>33.187170000000002</v>
          </cell>
          <cell r="U422">
            <v>39.193150000000003</v>
          </cell>
          <cell r="V422">
            <v>44.134970000000003</v>
          </cell>
          <cell r="W422">
            <v>36.134970000000003</v>
          </cell>
          <cell r="X422">
            <v>30.639620000000001</v>
          </cell>
          <cell r="Y422">
            <v>30.897200000000002</v>
          </cell>
          <cell r="Z422">
            <v>38.897199999999998</v>
          </cell>
          <cell r="AA422">
            <v>30.897200000000002</v>
          </cell>
          <cell r="AB422">
            <v>28.779340000000001</v>
          </cell>
          <cell r="AC422">
            <v>31.2211</v>
          </cell>
          <cell r="AD422">
            <v>2.4417599999999986</v>
          </cell>
        </row>
        <row r="423">
          <cell r="A423" t="str">
            <v>DataSpec</v>
          </cell>
          <cell r="B423" t="str">
            <v>Data</v>
          </cell>
          <cell r="C423" t="str">
            <v>Rating</v>
          </cell>
          <cell r="D423" t="str">
            <v>Rating</v>
          </cell>
          <cell r="E423" t="str">
            <v>Q134KUV_503.4</v>
          </cell>
          <cell r="F423" t="str">
            <v>NONE</v>
          </cell>
          <cell r="G423" t="str">
            <v>50.3-4</v>
          </cell>
          <cell r="H423" t="str">
            <v xml:space="preserve">        Binnenschiffahrt</v>
          </cell>
          <cell r="I423" t="str">
            <v>SELF</v>
          </cell>
          <cell r="J423" t="str">
            <v>SELF</v>
          </cell>
          <cell r="K423" t="str">
            <v>OV</v>
          </cell>
          <cell r="L423" t="str">
            <v>NE</v>
          </cell>
          <cell r="M423">
            <v>5</v>
          </cell>
          <cell r="O423" t="str">
            <v>50.3-4</v>
          </cell>
          <cell r="P423" t="str">
            <v>Binnenschiffahrt</v>
          </cell>
          <cell r="Q423" t="str">
            <v>-</v>
          </cell>
          <cell r="R423" t="str">
            <v>-</v>
          </cell>
          <cell r="S423">
            <v>26.734580000000001</v>
          </cell>
          <cell r="T423">
            <v>28.690110000000001</v>
          </cell>
          <cell r="U423">
            <v>36.203899999999997</v>
          </cell>
          <cell r="V423">
            <v>32.539630000000002</v>
          </cell>
          <cell r="W423">
            <v>32.071750000000002</v>
          </cell>
          <cell r="X423">
            <v>28.982209999999998</v>
          </cell>
          <cell r="Y423">
            <v>28.75421</v>
          </cell>
          <cell r="Z423">
            <v>34.982410000000002</v>
          </cell>
          <cell r="AA423">
            <v>26.982410000000002</v>
          </cell>
          <cell r="AB423">
            <v>26.58174</v>
          </cell>
          <cell r="AC423">
            <v>34.581740000000003</v>
          </cell>
          <cell r="AD423">
            <v>8.0000000000000036</v>
          </cell>
        </row>
        <row r="424">
          <cell r="A424" t="str">
            <v>DataSpec</v>
          </cell>
          <cell r="B424" t="str">
            <v>Data</v>
          </cell>
          <cell r="C424" t="str">
            <v>Rating</v>
          </cell>
          <cell r="D424" t="str">
            <v>Rating</v>
          </cell>
          <cell r="E424" t="str">
            <v>Q134KUV_51</v>
          </cell>
          <cell r="F424" t="str">
            <v>NONE</v>
          </cell>
          <cell r="G424">
            <v>51</v>
          </cell>
          <cell r="H424" t="str">
            <v xml:space="preserve">     Luftfahrt</v>
          </cell>
          <cell r="I424" t="str">
            <v>SELF</v>
          </cell>
          <cell r="J424" t="str">
            <v>SELF</v>
          </cell>
          <cell r="K424" t="str">
            <v>OV</v>
          </cell>
          <cell r="L424" t="str">
            <v>NE</v>
          </cell>
          <cell r="M424">
            <v>5</v>
          </cell>
          <cell r="O424">
            <v>51</v>
          </cell>
          <cell r="P424" t="str">
            <v>Luftfahrt</v>
          </cell>
          <cell r="Q424" t="str">
            <v>-</v>
          </cell>
          <cell r="R424" t="str">
            <v>-</v>
          </cell>
          <cell r="S424">
            <v>62.696190000000001</v>
          </cell>
          <cell r="T424">
            <v>66.909679999999994</v>
          </cell>
          <cell r="U424">
            <v>62.341619999999999</v>
          </cell>
          <cell r="V424">
            <v>63.787849999999999</v>
          </cell>
          <cell r="W424">
            <v>55.787849999999999</v>
          </cell>
          <cell r="X424">
            <v>50.174489999999999</v>
          </cell>
          <cell r="Y424">
            <v>48.273040000000002</v>
          </cell>
          <cell r="Z424">
            <v>49.394860000000001</v>
          </cell>
          <cell r="AA424">
            <v>41.394860000000001</v>
          </cell>
          <cell r="AB424">
            <v>38.817300000000003</v>
          </cell>
          <cell r="AC424">
            <v>39.175199999999997</v>
          </cell>
          <cell r="AD424">
            <v>0.35789999999999367</v>
          </cell>
        </row>
        <row r="425">
          <cell r="A425" t="str">
            <v>DataSpec</v>
          </cell>
          <cell r="B425" t="str">
            <v>Data</v>
          </cell>
          <cell r="C425" t="str">
            <v>Rating</v>
          </cell>
          <cell r="D425" t="str">
            <v>Rating</v>
          </cell>
          <cell r="E425" t="str">
            <v>Q134KUV_52</v>
          </cell>
          <cell r="F425" t="str">
            <v>NONE</v>
          </cell>
          <cell r="G425">
            <v>52</v>
          </cell>
          <cell r="H425" t="str">
            <v xml:space="preserve">    Verkehrsnebengewerbe</v>
          </cell>
          <cell r="I425" t="str">
            <v>SELF</v>
          </cell>
          <cell r="J425" t="str">
            <v>SELF</v>
          </cell>
          <cell r="K425" t="str">
            <v>OV</v>
          </cell>
          <cell r="L425" t="str">
            <v>NE</v>
          </cell>
          <cell r="M425">
            <v>5</v>
          </cell>
          <cell r="O425">
            <v>52</v>
          </cell>
          <cell r="P425" t="str">
            <v>Verkehrsnebengewerbe</v>
          </cell>
          <cell r="Q425" t="str">
            <v>-</v>
          </cell>
          <cell r="R425" t="str">
            <v>-</v>
          </cell>
          <cell r="S425">
            <v>42.678699999999999</v>
          </cell>
          <cell r="T425">
            <v>42.979970000000002</v>
          </cell>
          <cell r="U425">
            <v>43.729619999999997</v>
          </cell>
          <cell r="V425">
            <v>44.40408</v>
          </cell>
          <cell r="W425">
            <v>44.985039999999998</v>
          </cell>
          <cell r="X425">
            <v>46.597900000000003</v>
          </cell>
          <cell r="Y425">
            <v>45.743830000000003</v>
          </cell>
          <cell r="Z425">
            <v>46.408340000000003</v>
          </cell>
          <cell r="AA425">
            <v>40.569270000000003</v>
          </cell>
          <cell r="AB425">
            <v>44.419139999999999</v>
          </cell>
          <cell r="AC425">
            <v>43.809739999999998</v>
          </cell>
          <cell r="AD425">
            <v>-0.60940000000000083</v>
          </cell>
        </row>
        <row r="426">
          <cell r="A426" t="str">
            <v>DataSpec</v>
          </cell>
          <cell r="B426" t="str">
            <v>Data</v>
          </cell>
          <cell r="C426" t="str">
            <v>Rating</v>
          </cell>
          <cell r="D426" t="str">
            <v>Rating</v>
          </cell>
          <cell r="E426" t="str">
            <v>Q134KUV_521</v>
          </cell>
          <cell r="F426" t="str">
            <v>NONE</v>
          </cell>
          <cell r="G426">
            <v>52.1</v>
          </cell>
          <cell r="H426" t="str">
            <v xml:space="preserve">      Lagerei</v>
          </cell>
          <cell r="I426" t="str">
            <v>SELF</v>
          </cell>
          <cell r="J426" t="str">
            <v>SELF</v>
          </cell>
          <cell r="K426" t="str">
            <v>OV</v>
          </cell>
          <cell r="L426" t="str">
            <v>NE</v>
          </cell>
          <cell r="M426">
            <v>5</v>
          </cell>
          <cell r="O426" t="str">
            <v>52,1</v>
          </cell>
          <cell r="P426" t="str">
            <v>Lagerei</v>
          </cell>
          <cell r="Q426" t="str">
            <v>-</v>
          </cell>
          <cell r="R426" t="str">
            <v>-</v>
          </cell>
          <cell r="S426">
            <v>39.392609999999998</v>
          </cell>
          <cell r="T426">
            <v>40.552190000000003</v>
          </cell>
          <cell r="U426">
            <v>41.135640000000002</v>
          </cell>
          <cell r="V426">
            <v>41.763019999999997</v>
          </cell>
          <cell r="W426">
            <v>41.579430000000002</v>
          </cell>
          <cell r="X426">
            <v>41.510770000000001</v>
          </cell>
          <cell r="Y426">
            <v>40.482900000000001</v>
          </cell>
          <cell r="Z426">
            <v>39.802</v>
          </cell>
          <cell r="AA426">
            <v>41.419249999999998</v>
          </cell>
          <cell r="AB426">
            <v>43.244340000000001</v>
          </cell>
          <cell r="AC426">
            <v>43.231360000000002</v>
          </cell>
          <cell r="AD426">
            <v>-1.2979999999998881E-2</v>
          </cell>
        </row>
        <row r="427">
          <cell r="A427" t="str">
            <v>DataSpec</v>
          </cell>
          <cell r="B427" t="str">
            <v>Data</v>
          </cell>
          <cell r="C427" t="str">
            <v>Rating</v>
          </cell>
          <cell r="D427" t="str">
            <v>Rating</v>
          </cell>
          <cell r="E427" t="str">
            <v>Q134KUV_522</v>
          </cell>
          <cell r="F427" t="str">
            <v>NONE</v>
          </cell>
          <cell r="G427">
            <v>52.2</v>
          </cell>
          <cell r="H427" t="str">
            <v xml:space="preserve">      Infrastrukturbetriebe, Frachtumschlag, Speditionen</v>
          </cell>
          <cell r="I427" t="str">
            <v>SELF</v>
          </cell>
          <cell r="J427" t="str">
            <v>SELF</v>
          </cell>
          <cell r="K427" t="str">
            <v>OV</v>
          </cell>
          <cell r="L427" t="str">
            <v>NE</v>
          </cell>
          <cell r="M427">
            <v>5</v>
          </cell>
          <cell r="O427" t="str">
            <v>52,2</v>
          </cell>
          <cell r="P427" t="str">
            <v>Infrastrukturbetriebe, Frachtumschlag, Speditionen</v>
          </cell>
          <cell r="Q427" t="str">
            <v>-</v>
          </cell>
          <cell r="R427" t="str">
            <v>-</v>
          </cell>
          <cell r="S427">
            <v>42.953029999999998</v>
          </cell>
          <cell r="T427">
            <v>43.179090000000002</v>
          </cell>
          <cell r="U427">
            <v>43.937370000000001</v>
          </cell>
          <cell r="V427">
            <v>44.615600000000001</v>
          </cell>
          <cell r="W427">
            <v>45.263359999999999</v>
          </cell>
          <cell r="X427">
            <v>47.0212</v>
          </cell>
          <cell r="Y427">
            <v>46.181930000000001</v>
          </cell>
          <cell r="Z427">
            <v>45.768929999999997</v>
          </cell>
          <cell r="AA427">
            <v>40.503140000000002</v>
          </cell>
          <cell r="AB427">
            <v>44.513069999999999</v>
          </cell>
          <cell r="AC427">
            <v>43.855179999999997</v>
          </cell>
          <cell r="AD427">
            <v>-0.65789000000000186</v>
          </cell>
        </row>
        <row r="428">
          <cell r="A428" t="str">
            <v>DataSpec</v>
          </cell>
          <cell r="B428" t="str">
            <v>Data</v>
          </cell>
          <cell r="C428" t="str">
            <v>Rating</v>
          </cell>
          <cell r="D428" t="str">
            <v>Rating</v>
          </cell>
          <cell r="E428" t="str">
            <v>Q134KUV_5221</v>
          </cell>
          <cell r="F428" t="str">
            <v>NONE</v>
          </cell>
          <cell r="G428">
            <v>52.21</v>
          </cell>
          <cell r="H428" t="str">
            <v xml:space="preserve">        Parkhäuser, Landverkehrswege, Bahnhöfe</v>
          </cell>
          <cell r="I428" t="str">
            <v>SELF</v>
          </cell>
          <cell r="J428" t="str">
            <v>SELF</v>
          </cell>
          <cell r="K428" t="str">
            <v>OV</v>
          </cell>
          <cell r="L428" t="str">
            <v>NE</v>
          </cell>
          <cell r="M428">
            <v>5</v>
          </cell>
          <cell r="O428" t="str">
            <v>52,21</v>
          </cell>
          <cell r="P428" t="str">
            <v>Parkhäuser, Landverkehrswege, Bahnhöfe</v>
          </cell>
          <cell r="Q428" t="str">
            <v>-</v>
          </cell>
          <cell r="R428" t="str">
            <v>-</v>
          </cell>
          <cell r="S428">
            <v>42.953029999999998</v>
          </cell>
          <cell r="T428">
            <v>43.179090000000002</v>
          </cell>
          <cell r="U428">
            <v>43.937370000000001</v>
          </cell>
          <cell r="V428">
            <v>44.615600000000001</v>
          </cell>
          <cell r="W428">
            <v>45.263359999999999</v>
          </cell>
          <cell r="X428">
            <v>47.0212</v>
          </cell>
          <cell r="Y428">
            <v>46.181930000000001</v>
          </cell>
          <cell r="Z428">
            <v>45.768929999999997</v>
          </cell>
          <cell r="AA428">
            <v>40.503140000000002</v>
          </cell>
          <cell r="AB428">
            <v>44.513069999999999</v>
          </cell>
          <cell r="AC428">
            <v>43.855179999999997</v>
          </cell>
          <cell r="AD428">
            <v>-0.65789000000000186</v>
          </cell>
        </row>
        <row r="429">
          <cell r="A429" t="str">
            <v>DataSpec</v>
          </cell>
          <cell r="B429" t="str">
            <v>Data</v>
          </cell>
          <cell r="C429" t="str">
            <v>Rating</v>
          </cell>
          <cell r="D429" t="str">
            <v>Rating</v>
          </cell>
          <cell r="E429" t="str">
            <v>Q134KUV_5222</v>
          </cell>
          <cell r="F429" t="str">
            <v>NONE</v>
          </cell>
          <cell r="G429">
            <v>52.22</v>
          </cell>
          <cell r="H429" t="str">
            <v xml:space="preserve">        Häfen, Wasserstraßen, Lotsbetriebe</v>
          </cell>
          <cell r="I429" t="str">
            <v>SELF</v>
          </cell>
          <cell r="J429" t="str">
            <v>SELF</v>
          </cell>
          <cell r="K429" t="str">
            <v>OV</v>
          </cell>
          <cell r="L429" t="str">
            <v>NE</v>
          </cell>
          <cell r="M429">
            <v>5</v>
          </cell>
          <cell r="O429" t="str">
            <v>52,22</v>
          </cell>
          <cell r="P429" t="str">
            <v>Häfen, Wasserstraßen, Lotsbetriebe</v>
          </cell>
          <cell r="Q429" t="str">
            <v>-</v>
          </cell>
          <cell r="R429" t="str">
            <v>-</v>
          </cell>
          <cell r="S429">
            <v>42.953029999999998</v>
          </cell>
          <cell r="T429">
            <v>43.179090000000002</v>
          </cell>
          <cell r="U429">
            <v>43.937370000000001</v>
          </cell>
          <cell r="V429">
            <v>44.615600000000001</v>
          </cell>
          <cell r="W429">
            <v>45.263359999999999</v>
          </cell>
          <cell r="X429">
            <v>47.0212</v>
          </cell>
          <cell r="Y429">
            <v>46.181930000000001</v>
          </cell>
          <cell r="Z429">
            <v>45.768929999999997</v>
          </cell>
          <cell r="AA429">
            <v>40.503140000000002</v>
          </cell>
          <cell r="AB429">
            <v>44.513069999999999</v>
          </cell>
          <cell r="AC429">
            <v>43.855179999999997</v>
          </cell>
          <cell r="AD429">
            <v>-0.65789000000000186</v>
          </cell>
        </row>
        <row r="430">
          <cell r="A430" t="str">
            <v>DataSpec</v>
          </cell>
          <cell r="B430" t="str">
            <v>Data</v>
          </cell>
          <cell r="C430" t="str">
            <v>Rating</v>
          </cell>
          <cell r="D430" t="str">
            <v>Rating</v>
          </cell>
          <cell r="E430" t="str">
            <v>Q134KUV_5223</v>
          </cell>
          <cell r="F430" t="str">
            <v>NONE</v>
          </cell>
          <cell r="G430">
            <v>52.23</v>
          </cell>
          <cell r="H430" t="str">
            <v xml:space="preserve">        Flughäfen, Landeplätze, Bodendienste</v>
          </cell>
          <cell r="I430" t="str">
            <v>SELF</v>
          </cell>
          <cell r="J430" t="str">
            <v>SELF</v>
          </cell>
          <cell r="K430" t="str">
            <v>OV</v>
          </cell>
          <cell r="L430" t="str">
            <v>NE</v>
          </cell>
          <cell r="M430">
            <v>5</v>
          </cell>
          <cell r="O430" t="str">
            <v>52,23</v>
          </cell>
          <cell r="P430" t="str">
            <v>Flughäfen, Landeplätze, Bodendienste</v>
          </cell>
          <cell r="Q430" t="str">
            <v>-</v>
          </cell>
          <cell r="R430" t="str">
            <v>-</v>
          </cell>
          <cell r="S430">
            <v>42.953029999999998</v>
          </cell>
          <cell r="T430">
            <v>43.179090000000002</v>
          </cell>
          <cell r="U430">
            <v>43.937370000000001</v>
          </cell>
          <cell r="V430">
            <v>44.615600000000001</v>
          </cell>
          <cell r="W430">
            <v>45.263359999999999</v>
          </cell>
          <cell r="X430">
            <v>47.0212</v>
          </cell>
          <cell r="Y430">
            <v>46.181930000000001</v>
          </cell>
          <cell r="Z430">
            <v>45.768929999999997</v>
          </cell>
          <cell r="AA430">
            <v>40.503140000000002</v>
          </cell>
          <cell r="AB430">
            <v>44.513069999999999</v>
          </cell>
          <cell r="AC430">
            <v>43.855179999999997</v>
          </cell>
          <cell r="AD430">
            <v>-0.65789000000000186</v>
          </cell>
        </row>
        <row r="431">
          <cell r="A431" t="str">
            <v>DataSpec</v>
          </cell>
          <cell r="B431" t="str">
            <v>Data</v>
          </cell>
          <cell r="C431" t="str">
            <v>Rating</v>
          </cell>
          <cell r="D431" t="str">
            <v>Rating</v>
          </cell>
          <cell r="E431" t="str">
            <v>Q134KUV_5224</v>
          </cell>
          <cell r="F431" t="str">
            <v>NONE</v>
          </cell>
          <cell r="G431">
            <v>52.24</v>
          </cell>
          <cell r="H431" t="str">
            <v xml:space="preserve">        Frachtumschlag</v>
          </cell>
          <cell r="I431" t="str">
            <v>SELF</v>
          </cell>
          <cell r="J431" t="str">
            <v>SELF</v>
          </cell>
          <cell r="K431" t="str">
            <v>OV</v>
          </cell>
          <cell r="L431" t="str">
            <v>NE</v>
          </cell>
          <cell r="M431">
            <v>5</v>
          </cell>
          <cell r="O431" t="str">
            <v>52,24</v>
          </cell>
          <cell r="P431" t="str">
            <v>Frachtumschlag</v>
          </cell>
          <cell r="Q431" t="str">
            <v>-</v>
          </cell>
          <cell r="R431" t="str">
            <v>-</v>
          </cell>
          <cell r="S431">
            <v>42.953029999999998</v>
          </cell>
          <cell r="T431">
            <v>43.179090000000002</v>
          </cell>
          <cell r="U431">
            <v>43.937370000000001</v>
          </cell>
          <cell r="V431">
            <v>44.615600000000001</v>
          </cell>
          <cell r="W431">
            <v>45.263359999999999</v>
          </cell>
          <cell r="X431">
            <v>47.0212</v>
          </cell>
          <cell r="Y431">
            <v>46.181930000000001</v>
          </cell>
          <cell r="Z431">
            <v>45.768929999999997</v>
          </cell>
          <cell r="AA431">
            <v>40.503140000000002</v>
          </cell>
          <cell r="AB431">
            <v>44.513069999999999</v>
          </cell>
          <cell r="AC431">
            <v>43.855179999999997</v>
          </cell>
          <cell r="AD431">
            <v>-0.65789000000000186</v>
          </cell>
        </row>
        <row r="432">
          <cell r="A432" t="str">
            <v>DataSpec</v>
          </cell>
          <cell r="B432" t="str">
            <v>Data</v>
          </cell>
          <cell r="C432" t="str">
            <v>Rating</v>
          </cell>
          <cell r="D432" t="str">
            <v>Rating</v>
          </cell>
          <cell r="E432" t="str">
            <v>Q134KUV_5229</v>
          </cell>
          <cell r="F432" t="str">
            <v>NONE</v>
          </cell>
          <cell r="G432">
            <v>52.29</v>
          </cell>
          <cell r="H432" t="str">
            <v xml:space="preserve">        Spedition</v>
          </cell>
          <cell r="I432" t="str">
            <v>SELF</v>
          </cell>
          <cell r="J432" t="str">
            <v>SELF</v>
          </cell>
          <cell r="K432" t="str">
            <v>OV</v>
          </cell>
          <cell r="L432" t="str">
            <v>NE</v>
          </cell>
          <cell r="M432">
            <v>5</v>
          </cell>
          <cell r="O432" t="str">
            <v>52,29</v>
          </cell>
          <cell r="P432" t="str">
            <v>Spedition</v>
          </cell>
          <cell r="Q432" t="str">
            <v>-</v>
          </cell>
          <cell r="R432" t="str">
            <v>-</v>
          </cell>
          <cell r="S432">
            <v>42.953029999999998</v>
          </cell>
          <cell r="T432">
            <v>43.179090000000002</v>
          </cell>
          <cell r="U432">
            <v>43.937370000000001</v>
          </cell>
          <cell r="V432">
            <v>44.615600000000001</v>
          </cell>
          <cell r="W432">
            <v>45.263359999999999</v>
          </cell>
          <cell r="X432">
            <v>47.0212</v>
          </cell>
          <cell r="Y432">
            <v>46.181930000000001</v>
          </cell>
          <cell r="Z432">
            <v>45.768929999999997</v>
          </cell>
          <cell r="AA432">
            <v>40.503140000000002</v>
          </cell>
          <cell r="AB432">
            <v>44.513069999999999</v>
          </cell>
          <cell r="AC432">
            <v>43.855179999999997</v>
          </cell>
          <cell r="AD432">
            <v>-0.65789000000000186</v>
          </cell>
        </row>
        <row r="433">
          <cell r="A433" t="str">
            <v>DataSpec</v>
          </cell>
          <cell r="B433" t="str">
            <v>Data</v>
          </cell>
          <cell r="C433" t="str">
            <v>Rating</v>
          </cell>
          <cell r="D433" t="str">
            <v>Rating</v>
          </cell>
          <cell r="E433" t="str">
            <v>Q134KUV_53</v>
          </cell>
          <cell r="F433" t="str">
            <v>NONE</v>
          </cell>
          <cell r="G433">
            <v>53</v>
          </cell>
          <cell r="H433" t="str">
            <v xml:space="preserve">     Post-, Kurier- und Expressdienste</v>
          </cell>
          <cell r="I433" t="str">
            <v>SELF</v>
          </cell>
          <cell r="J433" t="str">
            <v>SELF</v>
          </cell>
          <cell r="K433" t="str">
            <v>OV</v>
          </cell>
          <cell r="L433" t="str">
            <v>NE</v>
          </cell>
          <cell r="M433">
            <v>5</v>
          </cell>
          <cell r="O433">
            <v>53</v>
          </cell>
          <cell r="P433" t="str">
            <v>Post-, Kurier- und Expressdienste</v>
          </cell>
          <cell r="Q433" t="str">
            <v>-</v>
          </cell>
          <cell r="R433" t="str">
            <v>-</v>
          </cell>
          <cell r="S433">
            <v>43.296520000000001</v>
          </cell>
          <cell r="T433">
            <v>44.161540000000002</v>
          </cell>
          <cell r="U433">
            <v>47.111080000000001</v>
          </cell>
          <cell r="V433">
            <v>47.387740000000001</v>
          </cell>
          <cell r="W433">
            <v>45.728679999999997</v>
          </cell>
          <cell r="X433">
            <v>44.259210000000003</v>
          </cell>
          <cell r="Y433">
            <v>43.459890000000001</v>
          </cell>
          <cell r="Z433">
            <v>42.30997</v>
          </cell>
          <cell r="AA433">
            <v>38.927309999999999</v>
          </cell>
          <cell r="AB433">
            <v>41.506430000000002</v>
          </cell>
          <cell r="AC433">
            <v>41.681240000000003</v>
          </cell>
          <cell r="AD433">
            <v>0.1748100000000008</v>
          </cell>
        </row>
        <row r="434">
          <cell r="A434" t="str">
            <v>DataSpec</v>
          </cell>
          <cell r="B434" t="str">
            <v>Data</v>
          </cell>
          <cell r="C434" t="str">
            <v>Rating</v>
          </cell>
          <cell r="D434" t="str">
            <v>Rating</v>
          </cell>
          <cell r="E434" t="str">
            <v>Q134KUV_I</v>
          </cell>
          <cell r="F434" t="str">
            <v>NONE</v>
          </cell>
          <cell r="G434" t="str">
            <v>I</v>
          </cell>
          <cell r="H434" t="str">
            <v>Gastgewerbe</v>
          </cell>
          <cell r="I434" t="str">
            <v>SELF</v>
          </cell>
          <cell r="J434" t="str">
            <v>SELF</v>
          </cell>
          <cell r="K434" t="str">
            <v>OV</v>
          </cell>
          <cell r="L434" t="str">
            <v>NE</v>
          </cell>
          <cell r="M434">
            <v>5</v>
          </cell>
          <cell r="O434" t="str">
            <v>I</v>
          </cell>
          <cell r="P434" t="str">
            <v>Gastgewerbe</v>
          </cell>
          <cell r="Q434" t="str">
            <v>-</v>
          </cell>
          <cell r="R434" t="str">
            <v>-</v>
          </cell>
          <cell r="S434">
            <v>45.17427</v>
          </cell>
          <cell r="T434">
            <v>45.235210000000002</v>
          </cell>
          <cell r="U434">
            <v>45.892000000000003</v>
          </cell>
          <cell r="V434">
            <v>46.578629999999997</v>
          </cell>
          <cell r="W434">
            <v>42.87791</v>
          </cell>
          <cell r="X434">
            <v>42.634860000000003</v>
          </cell>
          <cell r="Y434">
            <v>40.798859999999998</v>
          </cell>
          <cell r="Z434">
            <v>39.702159999999999</v>
          </cell>
          <cell r="AA434">
            <v>38.604950000000002</v>
          </cell>
          <cell r="AB434">
            <v>40.420189999999998</v>
          </cell>
          <cell r="AC434">
            <v>40.78284</v>
          </cell>
          <cell r="AD434">
            <v>0.36265000000000214</v>
          </cell>
        </row>
        <row r="435">
          <cell r="A435" t="str">
            <v>DataSpec</v>
          </cell>
          <cell r="B435" t="str">
            <v>Data</v>
          </cell>
          <cell r="C435" t="str">
            <v>Rating</v>
          </cell>
          <cell r="D435" t="str">
            <v>Rating</v>
          </cell>
          <cell r="E435" t="str">
            <v>Q134KUV_55</v>
          </cell>
          <cell r="F435" t="str">
            <v>NONE</v>
          </cell>
          <cell r="G435">
            <v>55</v>
          </cell>
          <cell r="H435" t="str">
            <v xml:space="preserve">    Beherbergung</v>
          </cell>
          <cell r="I435" t="str">
            <v>SELF</v>
          </cell>
          <cell r="J435" t="str">
            <v>SELF</v>
          </cell>
          <cell r="K435" t="str">
            <v>OV</v>
          </cell>
          <cell r="L435" t="str">
            <v>NE</v>
          </cell>
          <cell r="M435">
            <v>5</v>
          </cell>
          <cell r="O435">
            <v>55</v>
          </cell>
          <cell r="P435" t="str">
            <v>Beherbergung</v>
          </cell>
          <cell r="Q435" t="str">
            <v>-</v>
          </cell>
          <cell r="R435" t="str">
            <v>-</v>
          </cell>
          <cell r="S435">
            <v>42.341909999999999</v>
          </cell>
          <cell r="T435">
            <v>43.566310000000001</v>
          </cell>
          <cell r="U435">
            <v>44.276200000000003</v>
          </cell>
          <cell r="V435">
            <v>44.956009999999999</v>
          </cell>
          <cell r="W435">
            <v>43.531230000000001</v>
          </cell>
          <cell r="X435">
            <v>43.608240000000002</v>
          </cell>
          <cell r="Y435">
            <v>42.899329999999999</v>
          </cell>
          <cell r="Z435">
            <v>41.92924</v>
          </cell>
          <cell r="AA435">
            <v>38.902720000000002</v>
          </cell>
          <cell r="AB435">
            <v>41.409680000000002</v>
          </cell>
          <cell r="AC435">
            <v>42.944789999999998</v>
          </cell>
          <cell r="AD435">
            <v>1.535109999999996</v>
          </cell>
        </row>
        <row r="436">
          <cell r="A436" t="str">
            <v>DataSpec</v>
          </cell>
          <cell r="B436" t="str">
            <v>Data</v>
          </cell>
          <cell r="C436" t="str">
            <v>Rating</v>
          </cell>
          <cell r="D436" t="str">
            <v>Rating</v>
          </cell>
          <cell r="E436" t="str">
            <v>Q134KUV_551</v>
          </cell>
          <cell r="F436" t="str">
            <v>NONE</v>
          </cell>
          <cell r="G436">
            <v>55.1</v>
          </cell>
          <cell r="H436" t="str">
            <v xml:space="preserve">      Hotels, Gasthöfe und Pensionen</v>
          </cell>
          <cell r="I436" t="str">
            <v>SELF</v>
          </cell>
          <cell r="J436" t="str">
            <v>SELF</v>
          </cell>
          <cell r="K436" t="str">
            <v>OV</v>
          </cell>
          <cell r="L436" t="str">
            <v>NE</v>
          </cell>
          <cell r="M436">
            <v>5</v>
          </cell>
          <cell r="O436" t="str">
            <v>55,1</v>
          </cell>
          <cell r="P436" t="str">
            <v>Hotels, Gasthöfe und Pensionen</v>
          </cell>
          <cell r="Q436" t="str">
            <v>-</v>
          </cell>
          <cell r="R436" t="str">
            <v>-</v>
          </cell>
          <cell r="S436">
            <v>42.214329999999997</v>
          </cell>
          <cell r="T436">
            <v>43.525010000000002</v>
          </cell>
          <cell r="U436">
            <v>44.191369999999999</v>
          </cell>
          <cell r="V436">
            <v>44.863190000000003</v>
          </cell>
          <cell r="W436">
            <v>42.99447</v>
          </cell>
          <cell r="X436">
            <v>43.322150000000001</v>
          </cell>
          <cell r="Y436">
            <v>42.726059999999997</v>
          </cell>
          <cell r="Z436">
            <v>41.616549999999997</v>
          </cell>
          <cell r="AA436">
            <v>39.631340000000002</v>
          </cell>
          <cell r="AB436">
            <v>40.963650000000001</v>
          </cell>
          <cell r="AC436">
            <v>42.377270000000003</v>
          </cell>
          <cell r="AD436">
            <v>1.4136200000000017</v>
          </cell>
        </row>
        <row r="437">
          <cell r="A437" t="str">
            <v>DataSpec</v>
          </cell>
          <cell r="B437" t="str">
            <v>Data</v>
          </cell>
          <cell r="C437" t="str">
            <v>Rating</v>
          </cell>
          <cell r="D437" t="str">
            <v>Rating</v>
          </cell>
          <cell r="E437" t="str">
            <v>Q134KUV_55101</v>
          </cell>
          <cell r="F437" t="str">
            <v>NONE</v>
          </cell>
          <cell r="G437" t="str">
            <v>55.10.1</v>
          </cell>
          <cell r="H437" t="str">
            <v xml:space="preserve">          Hotels (ohne Hotels garnis)</v>
          </cell>
          <cell r="I437" t="str">
            <v>SELF</v>
          </cell>
          <cell r="J437" t="str">
            <v>SELF</v>
          </cell>
          <cell r="K437" t="str">
            <v>OV</v>
          </cell>
          <cell r="L437" t="str">
            <v>NE</v>
          </cell>
          <cell r="M437">
            <v>5</v>
          </cell>
          <cell r="O437" t="str">
            <v>55.10.1</v>
          </cell>
          <cell r="P437" t="str">
            <v>Hotels (ohne Hotels garnis)</v>
          </cell>
          <cell r="Q437" t="str">
            <v>-</v>
          </cell>
          <cell r="R437" t="str">
            <v>-</v>
          </cell>
          <cell r="S437">
            <v>42.214329999999997</v>
          </cell>
          <cell r="T437">
            <v>43.525010000000002</v>
          </cell>
          <cell r="U437">
            <v>44.191369999999999</v>
          </cell>
          <cell r="V437">
            <v>44.863190000000003</v>
          </cell>
          <cell r="W437">
            <v>42.99447</v>
          </cell>
          <cell r="X437">
            <v>43.322150000000001</v>
          </cell>
          <cell r="Y437">
            <v>42.726059999999997</v>
          </cell>
          <cell r="Z437">
            <v>41.616549999999997</v>
          </cell>
          <cell r="AA437">
            <v>39.631340000000002</v>
          </cell>
          <cell r="AB437">
            <v>40.963650000000001</v>
          </cell>
          <cell r="AC437">
            <v>42.377270000000003</v>
          </cell>
          <cell r="AD437">
            <v>1.4136200000000017</v>
          </cell>
        </row>
        <row r="438">
          <cell r="A438" t="str">
            <v>DataSpec</v>
          </cell>
          <cell r="B438" t="str">
            <v>Data</v>
          </cell>
          <cell r="C438" t="str">
            <v>Rating</v>
          </cell>
          <cell r="D438" t="str">
            <v>Rating</v>
          </cell>
          <cell r="E438" t="str">
            <v>Q134KUV_55102</v>
          </cell>
          <cell r="F438" t="str">
            <v>NONE</v>
          </cell>
          <cell r="G438" t="str">
            <v>55.10.2</v>
          </cell>
          <cell r="H438" t="str">
            <v xml:space="preserve">          Hotels garnis</v>
          </cell>
          <cell r="I438" t="str">
            <v>SELF</v>
          </cell>
          <cell r="J438" t="str">
            <v>SELF</v>
          </cell>
          <cell r="K438" t="str">
            <v>OV</v>
          </cell>
          <cell r="L438" t="str">
            <v>NE</v>
          </cell>
          <cell r="M438">
            <v>5</v>
          </cell>
          <cell r="O438" t="str">
            <v>55.10.2</v>
          </cell>
          <cell r="P438" t="str">
            <v>Hotels garnis</v>
          </cell>
          <cell r="Q438" t="str">
            <v>-</v>
          </cell>
          <cell r="R438" t="str">
            <v>-</v>
          </cell>
          <cell r="S438">
            <v>42.214329999999997</v>
          </cell>
          <cell r="T438">
            <v>43.525010000000002</v>
          </cell>
          <cell r="U438">
            <v>44.191369999999999</v>
          </cell>
          <cell r="V438">
            <v>44.863190000000003</v>
          </cell>
          <cell r="W438">
            <v>42.99447</v>
          </cell>
          <cell r="X438">
            <v>43.322150000000001</v>
          </cell>
          <cell r="Y438">
            <v>42.726059999999997</v>
          </cell>
          <cell r="Z438">
            <v>41.616549999999997</v>
          </cell>
          <cell r="AA438">
            <v>39.631340000000002</v>
          </cell>
          <cell r="AB438">
            <v>40.963650000000001</v>
          </cell>
          <cell r="AC438">
            <v>42.377270000000003</v>
          </cell>
          <cell r="AD438">
            <v>1.4136200000000017</v>
          </cell>
        </row>
        <row r="439">
          <cell r="A439" t="str">
            <v>DataSpec</v>
          </cell>
          <cell r="B439" t="str">
            <v>Data</v>
          </cell>
          <cell r="C439" t="str">
            <v>Rating</v>
          </cell>
          <cell r="D439" t="str">
            <v>Rating</v>
          </cell>
          <cell r="E439" t="str">
            <v>Q134KUV_55103</v>
          </cell>
          <cell r="F439" t="str">
            <v>NONE</v>
          </cell>
          <cell r="G439" t="str">
            <v>55.10.3</v>
          </cell>
          <cell r="H439" t="str">
            <v xml:space="preserve">          Gasthöfe</v>
          </cell>
          <cell r="I439" t="str">
            <v>SELF</v>
          </cell>
          <cell r="J439" t="str">
            <v>SELF</v>
          </cell>
          <cell r="K439" t="str">
            <v>OV</v>
          </cell>
          <cell r="L439" t="str">
            <v>NE</v>
          </cell>
          <cell r="M439">
            <v>5</v>
          </cell>
          <cell r="O439" t="str">
            <v>55.10.3</v>
          </cell>
          <cell r="P439" t="str">
            <v>Gasthöfe</v>
          </cell>
          <cell r="Q439" t="str">
            <v>-</v>
          </cell>
          <cell r="R439" t="str">
            <v>-</v>
          </cell>
          <cell r="S439">
            <v>42.214329999999997</v>
          </cell>
          <cell r="T439">
            <v>43.525010000000002</v>
          </cell>
          <cell r="U439">
            <v>44.191369999999999</v>
          </cell>
          <cell r="V439">
            <v>44.863190000000003</v>
          </cell>
          <cell r="W439">
            <v>42.99447</v>
          </cell>
          <cell r="X439">
            <v>43.322150000000001</v>
          </cell>
          <cell r="Y439">
            <v>42.726059999999997</v>
          </cell>
          <cell r="Z439">
            <v>41.616549999999997</v>
          </cell>
          <cell r="AA439">
            <v>39.631340000000002</v>
          </cell>
          <cell r="AB439">
            <v>40.963650000000001</v>
          </cell>
          <cell r="AC439">
            <v>42.377270000000003</v>
          </cell>
          <cell r="AD439">
            <v>1.4136200000000017</v>
          </cell>
        </row>
        <row r="440">
          <cell r="A440" t="str">
            <v>DataSpec</v>
          </cell>
          <cell r="B440" t="str">
            <v>Data</v>
          </cell>
          <cell r="C440" t="str">
            <v>Rating</v>
          </cell>
          <cell r="D440" t="str">
            <v>Rating</v>
          </cell>
          <cell r="E440" t="str">
            <v>Q134KUV_55104</v>
          </cell>
          <cell r="F440" t="str">
            <v>NONE</v>
          </cell>
          <cell r="G440" t="str">
            <v>55.10.4</v>
          </cell>
          <cell r="H440" t="str">
            <v xml:space="preserve">          Pensionen</v>
          </cell>
          <cell r="I440" t="str">
            <v>SELF</v>
          </cell>
          <cell r="J440" t="str">
            <v>SELF</v>
          </cell>
          <cell r="K440" t="str">
            <v>OV</v>
          </cell>
          <cell r="L440" t="str">
            <v>NE</v>
          </cell>
          <cell r="M440">
            <v>5</v>
          </cell>
          <cell r="O440" t="str">
            <v>55.10.4</v>
          </cell>
          <cell r="P440" t="str">
            <v>Pensionen</v>
          </cell>
          <cell r="Q440" t="str">
            <v>-</v>
          </cell>
          <cell r="R440" t="str">
            <v>-</v>
          </cell>
          <cell r="S440">
            <v>42.214329999999997</v>
          </cell>
          <cell r="T440">
            <v>43.525010000000002</v>
          </cell>
          <cell r="U440">
            <v>44.191369999999999</v>
          </cell>
          <cell r="V440">
            <v>44.863190000000003</v>
          </cell>
          <cell r="W440">
            <v>42.99447</v>
          </cell>
          <cell r="X440">
            <v>43.322150000000001</v>
          </cell>
          <cell r="Y440">
            <v>42.726059999999997</v>
          </cell>
          <cell r="Z440">
            <v>41.616549999999997</v>
          </cell>
          <cell r="AA440">
            <v>39.631340000000002</v>
          </cell>
          <cell r="AB440">
            <v>40.963650000000001</v>
          </cell>
          <cell r="AC440">
            <v>42.377270000000003</v>
          </cell>
          <cell r="AD440">
            <v>1.4136200000000017</v>
          </cell>
        </row>
        <row r="441">
          <cell r="A441" t="str">
            <v>DataSpec</v>
          </cell>
          <cell r="B441" t="str">
            <v>Data</v>
          </cell>
          <cell r="C441" t="str">
            <v>Rating</v>
          </cell>
          <cell r="D441" t="str">
            <v>Rating</v>
          </cell>
          <cell r="E441" t="str">
            <v>Q134KUV_552</v>
          </cell>
          <cell r="F441" t="str">
            <v>NONE</v>
          </cell>
          <cell r="G441">
            <v>55.2</v>
          </cell>
          <cell r="H441" t="str">
            <v xml:space="preserve">      Ferienunterkünfte u.Ä.</v>
          </cell>
          <cell r="I441" t="str">
            <v>SELF</v>
          </cell>
          <cell r="J441" t="str">
            <v>SELF</v>
          </cell>
          <cell r="K441" t="str">
            <v>OV</v>
          </cell>
          <cell r="L441" t="str">
            <v>NE</v>
          </cell>
          <cell r="M441">
            <v>5</v>
          </cell>
          <cell r="O441" t="str">
            <v>55,2</v>
          </cell>
          <cell r="P441" t="str">
            <v>Ferienunterkünfte u.Ä.</v>
          </cell>
          <cell r="Q441" t="str">
            <v>-</v>
          </cell>
          <cell r="R441" t="str">
            <v>-</v>
          </cell>
          <cell r="S441">
            <v>43.538269999999997</v>
          </cell>
          <cell r="T441">
            <v>43.538269999999997</v>
          </cell>
          <cell r="U441">
            <v>44.042720000000003</v>
          </cell>
          <cell r="V441">
            <v>45.174030000000002</v>
          </cell>
          <cell r="W441">
            <v>45.046169999999996</v>
          </cell>
          <cell r="X441">
            <v>43.959899999999998</v>
          </cell>
          <cell r="Y441">
            <v>43.852080000000001</v>
          </cell>
          <cell r="Z441">
            <v>42.451500000000003</v>
          </cell>
          <cell r="AA441">
            <v>35.164740000000002</v>
          </cell>
          <cell r="AB441">
            <v>42.819920000000003</v>
          </cell>
          <cell r="AC441">
            <v>44.966200000000001</v>
          </cell>
          <cell r="AD441">
            <v>2.1462799999999973</v>
          </cell>
        </row>
        <row r="442">
          <cell r="A442" t="str">
            <v>DataSpec</v>
          </cell>
          <cell r="B442" t="str">
            <v>Data</v>
          </cell>
          <cell r="C442" t="str">
            <v>Rating</v>
          </cell>
          <cell r="D442" t="str">
            <v>Rating</v>
          </cell>
          <cell r="E442" t="str">
            <v>Q134KUV_55201</v>
          </cell>
          <cell r="F442" t="str">
            <v>NONE</v>
          </cell>
          <cell r="G442" t="str">
            <v>55.20.1</v>
          </cell>
          <cell r="H442" t="str">
            <v xml:space="preserve">          Erholungs- und Ferienheime</v>
          </cell>
          <cell r="I442" t="str">
            <v>SELF</v>
          </cell>
          <cell r="J442" t="str">
            <v>SELF</v>
          </cell>
          <cell r="K442" t="str">
            <v>OV</v>
          </cell>
          <cell r="L442" t="str">
            <v>NE</v>
          </cell>
          <cell r="M442">
            <v>5</v>
          </cell>
          <cell r="O442" t="str">
            <v>55.20.1</v>
          </cell>
          <cell r="P442" t="str">
            <v>Erholungs- und Ferienheime</v>
          </cell>
          <cell r="Q442" t="str">
            <v>-</v>
          </cell>
          <cell r="R442" t="str">
            <v>-</v>
          </cell>
          <cell r="S442">
            <v>43.538269999999997</v>
          </cell>
          <cell r="T442">
            <v>43.538269999999997</v>
          </cell>
          <cell r="U442">
            <v>44.042720000000003</v>
          </cell>
          <cell r="V442">
            <v>45.174030000000002</v>
          </cell>
          <cell r="W442">
            <v>45.046169999999996</v>
          </cell>
          <cell r="X442">
            <v>43.959899999999998</v>
          </cell>
          <cell r="Y442">
            <v>43.852080000000001</v>
          </cell>
          <cell r="Z442">
            <v>42.451500000000003</v>
          </cell>
          <cell r="AA442">
            <v>35.164740000000002</v>
          </cell>
          <cell r="AB442">
            <v>42.819920000000003</v>
          </cell>
          <cell r="AC442">
            <v>44.966200000000001</v>
          </cell>
          <cell r="AD442">
            <v>2.1462799999999973</v>
          </cell>
        </row>
        <row r="443">
          <cell r="A443" t="str">
            <v>DataSpec</v>
          </cell>
          <cell r="B443" t="str">
            <v>Data</v>
          </cell>
          <cell r="C443" t="str">
            <v>Rating</v>
          </cell>
          <cell r="D443" t="str">
            <v>Rating</v>
          </cell>
          <cell r="E443" t="str">
            <v>Q134KUV_55202</v>
          </cell>
          <cell r="F443" t="str">
            <v>NONE</v>
          </cell>
          <cell r="G443" t="str">
            <v>55.20.2</v>
          </cell>
          <cell r="H443" t="str">
            <v xml:space="preserve">          Ferienzentren</v>
          </cell>
          <cell r="I443" t="str">
            <v>SELF</v>
          </cell>
          <cell r="J443" t="str">
            <v>SELF</v>
          </cell>
          <cell r="K443" t="str">
            <v>OV</v>
          </cell>
          <cell r="L443" t="str">
            <v>NE</v>
          </cell>
          <cell r="M443">
            <v>5</v>
          </cell>
          <cell r="O443" t="str">
            <v>55.20.2</v>
          </cell>
          <cell r="P443" t="str">
            <v>Ferienzentren</v>
          </cell>
          <cell r="Q443" t="str">
            <v>-</v>
          </cell>
          <cell r="R443" t="str">
            <v>-</v>
          </cell>
          <cell r="S443">
            <v>43.538269999999997</v>
          </cell>
          <cell r="T443">
            <v>43.538269999999997</v>
          </cell>
          <cell r="U443">
            <v>44.042720000000003</v>
          </cell>
          <cell r="V443">
            <v>45.174030000000002</v>
          </cell>
          <cell r="W443">
            <v>45.046169999999996</v>
          </cell>
          <cell r="X443">
            <v>43.959899999999998</v>
          </cell>
          <cell r="Y443">
            <v>43.852080000000001</v>
          </cell>
          <cell r="Z443">
            <v>42.451500000000003</v>
          </cell>
          <cell r="AA443">
            <v>35.164740000000002</v>
          </cell>
          <cell r="AB443">
            <v>42.819920000000003</v>
          </cell>
          <cell r="AC443">
            <v>44.966200000000001</v>
          </cell>
          <cell r="AD443">
            <v>2.1462799999999973</v>
          </cell>
        </row>
        <row r="444">
          <cell r="A444" t="str">
            <v>DataSpec</v>
          </cell>
          <cell r="B444" t="str">
            <v>Data</v>
          </cell>
          <cell r="C444" t="str">
            <v>Rating</v>
          </cell>
          <cell r="D444" t="str">
            <v>Rating</v>
          </cell>
          <cell r="E444" t="str">
            <v>Q134KUV_55203</v>
          </cell>
          <cell r="F444" t="str">
            <v>NONE</v>
          </cell>
          <cell r="G444" t="str">
            <v>55.20.3</v>
          </cell>
          <cell r="H444" t="str">
            <v xml:space="preserve">          Ferienhäuser und Ferienwohnungen</v>
          </cell>
          <cell r="I444" t="str">
            <v>SELF</v>
          </cell>
          <cell r="J444" t="str">
            <v>SELF</v>
          </cell>
          <cell r="K444" t="str">
            <v>OV</v>
          </cell>
          <cell r="L444" t="str">
            <v>NE</v>
          </cell>
          <cell r="M444">
            <v>5</v>
          </cell>
          <cell r="O444" t="str">
            <v>55.20.3</v>
          </cell>
          <cell r="P444" t="str">
            <v>Ferienhäuser und Ferienwohnungen</v>
          </cell>
          <cell r="Q444" t="str">
            <v>-</v>
          </cell>
          <cell r="R444" t="str">
            <v>-</v>
          </cell>
          <cell r="S444">
            <v>43.538269999999997</v>
          </cell>
          <cell r="T444">
            <v>43.538269999999997</v>
          </cell>
          <cell r="U444">
            <v>44.042720000000003</v>
          </cell>
          <cell r="V444">
            <v>45.174030000000002</v>
          </cell>
          <cell r="W444">
            <v>45.046169999999996</v>
          </cell>
          <cell r="X444">
            <v>43.959899999999998</v>
          </cell>
          <cell r="Y444">
            <v>43.852080000000001</v>
          </cell>
          <cell r="Z444">
            <v>42.451500000000003</v>
          </cell>
          <cell r="AA444">
            <v>35.164740000000002</v>
          </cell>
          <cell r="AB444">
            <v>42.819920000000003</v>
          </cell>
          <cell r="AC444">
            <v>44.966200000000001</v>
          </cell>
          <cell r="AD444">
            <v>2.1462799999999973</v>
          </cell>
        </row>
        <row r="445">
          <cell r="A445" t="str">
            <v>DataSpec</v>
          </cell>
          <cell r="B445" t="str">
            <v>Data</v>
          </cell>
          <cell r="C445" t="str">
            <v>Rating</v>
          </cell>
          <cell r="D445" t="str">
            <v>Rating</v>
          </cell>
          <cell r="E445" t="str">
            <v>Q134KUV_55204</v>
          </cell>
          <cell r="F445" t="str">
            <v>NONE</v>
          </cell>
          <cell r="G445" t="str">
            <v>55.20.4</v>
          </cell>
          <cell r="H445" t="str">
            <v xml:space="preserve">          Jugendherbergen und Hütten</v>
          </cell>
          <cell r="I445" t="str">
            <v>SELF</v>
          </cell>
          <cell r="J445" t="str">
            <v>SELF</v>
          </cell>
          <cell r="K445" t="str">
            <v>OV</v>
          </cell>
          <cell r="L445" t="str">
            <v>NE</v>
          </cell>
          <cell r="M445">
            <v>5</v>
          </cell>
          <cell r="O445" t="str">
            <v>55.20.4</v>
          </cell>
          <cell r="P445" t="str">
            <v>Jugendherbergen und Hütten</v>
          </cell>
          <cell r="Q445" t="str">
            <v>-</v>
          </cell>
          <cell r="R445" t="str">
            <v>-</v>
          </cell>
          <cell r="S445">
            <v>43.538269999999997</v>
          </cell>
          <cell r="T445">
            <v>43.538269999999997</v>
          </cell>
          <cell r="U445">
            <v>44.042720000000003</v>
          </cell>
          <cell r="V445">
            <v>45.174030000000002</v>
          </cell>
          <cell r="W445">
            <v>45.046169999999996</v>
          </cell>
          <cell r="X445">
            <v>43.959899999999998</v>
          </cell>
          <cell r="Y445">
            <v>43.852080000000001</v>
          </cell>
          <cell r="Z445">
            <v>42.451500000000003</v>
          </cell>
          <cell r="AA445">
            <v>35.164740000000002</v>
          </cell>
          <cell r="AB445">
            <v>42.819920000000003</v>
          </cell>
          <cell r="AC445">
            <v>44.966200000000001</v>
          </cell>
          <cell r="AD445">
            <v>2.1462799999999973</v>
          </cell>
        </row>
        <row r="446">
          <cell r="A446" t="str">
            <v>DataSpec</v>
          </cell>
          <cell r="B446" t="str">
            <v>Data</v>
          </cell>
          <cell r="C446" t="str">
            <v>Rating</v>
          </cell>
          <cell r="D446" t="str">
            <v>Rating</v>
          </cell>
          <cell r="E446" t="str">
            <v>Q134KUV_553</v>
          </cell>
          <cell r="F446" t="str">
            <v>NONE</v>
          </cell>
          <cell r="G446">
            <v>55.3</v>
          </cell>
          <cell r="H446" t="str">
            <v xml:space="preserve">      Campingplätze</v>
          </cell>
          <cell r="I446" t="str">
            <v>SELF</v>
          </cell>
          <cell r="J446" t="str">
            <v>SELF</v>
          </cell>
          <cell r="K446" t="str">
            <v>OV</v>
          </cell>
          <cell r="L446" t="str">
            <v>NE</v>
          </cell>
          <cell r="M446">
            <v>5</v>
          </cell>
          <cell r="O446" t="str">
            <v>55,3</v>
          </cell>
          <cell r="P446" t="str">
            <v>Campingplätze</v>
          </cell>
          <cell r="Q446" t="str">
            <v>-</v>
          </cell>
          <cell r="R446" t="str">
            <v>-</v>
          </cell>
          <cell r="S446">
            <v>38.996400000000001</v>
          </cell>
          <cell r="T446">
            <v>40.597650000000002</v>
          </cell>
          <cell r="U446">
            <v>44.968629999999997</v>
          </cell>
          <cell r="V446">
            <v>43.373049999999999</v>
          </cell>
          <cell r="W446">
            <v>46.51858</v>
          </cell>
          <cell r="X446">
            <v>46.945210000000003</v>
          </cell>
          <cell r="Y446">
            <v>42.16872</v>
          </cell>
          <cell r="Z446">
            <v>45.201839999999997</v>
          </cell>
          <cell r="AA446">
            <v>43.796610000000001</v>
          </cell>
          <cell r="AB446">
            <v>42.946370000000002</v>
          </cell>
          <cell r="AC446">
            <v>44.070900000000002</v>
          </cell>
          <cell r="AD446">
            <v>1.12453</v>
          </cell>
        </row>
        <row r="447">
          <cell r="A447" t="str">
            <v>DataSpec</v>
          </cell>
          <cell r="B447" t="str">
            <v>Data</v>
          </cell>
          <cell r="C447" t="str">
            <v>Rating</v>
          </cell>
          <cell r="D447" t="str">
            <v>Rating</v>
          </cell>
          <cell r="E447" t="str">
            <v>Q134KUV_559</v>
          </cell>
          <cell r="F447" t="str">
            <v>NONE</v>
          </cell>
          <cell r="G447">
            <v>55.9</v>
          </cell>
          <cell r="H447" t="str">
            <v xml:space="preserve">      Wohnheime und Privatquartiere</v>
          </cell>
          <cell r="I447" t="str">
            <v>SELF</v>
          </cell>
          <cell r="J447" t="str">
            <v>SELF</v>
          </cell>
          <cell r="K447" t="str">
            <v>OV</v>
          </cell>
          <cell r="L447" t="str">
            <v>NE</v>
          </cell>
          <cell r="M447">
            <v>5</v>
          </cell>
          <cell r="O447" t="str">
            <v>55,9</v>
          </cell>
          <cell r="P447" t="str">
            <v>Wohnheime und Privatquartiere</v>
          </cell>
          <cell r="Q447" t="str">
            <v>-</v>
          </cell>
          <cell r="R447" t="str">
            <v>-</v>
          </cell>
          <cell r="S447">
            <v>41.45055</v>
          </cell>
          <cell r="T447">
            <v>49.45055</v>
          </cell>
          <cell r="U447">
            <v>48.020569999999999</v>
          </cell>
          <cell r="V447">
            <v>48.624139999999997</v>
          </cell>
          <cell r="W447">
            <v>44.642989999999998</v>
          </cell>
          <cell r="X447">
            <v>45.683329999999998</v>
          </cell>
          <cell r="Y447">
            <v>41.897129999999997</v>
          </cell>
          <cell r="Z447">
            <v>43.567259999999997</v>
          </cell>
          <cell r="AA447">
            <v>37.642609999999998</v>
          </cell>
          <cell r="AB447">
            <v>42.974499999999999</v>
          </cell>
          <cell r="AC447">
            <v>44.217750000000002</v>
          </cell>
          <cell r="AD447">
            <v>1.2432500000000033</v>
          </cell>
        </row>
        <row r="448">
          <cell r="A448" t="str">
            <v>DataSpec</v>
          </cell>
          <cell r="B448" t="str">
            <v>Data</v>
          </cell>
          <cell r="C448" t="str">
            <v>Rating</v>
          </cell>
          <cell r="D448" t="str">
            <v>Rating</v>
          </cell>
          <cell r="E448" t="str">
            <v>Q134KUV_56</v>
          </cell>
          <cell r="F448" t="str">
            <v>NONE</v>
          </cell>
          <cell r="G448">
            <v>56</v>
          </cell>
          <cell r="H448" t="str">
            <v xml:space="preserve">    Gastronomie</v>
          </cell>
          <cell r="I448" t="str">
            <v>SELF</v>
          </cell>
          <cell r="J448" t="str">
            <v>SELF</v>
          </cell>
          <cell r="K448" t="str">
            <v>OV</v>
          </cell>
          <cell r="L448" t="str">
            <v>NE</v>
          </cell>
          <cell r="M448">
            <v>5</v>
          </cell>
          <cell r="O448">
            <v>56</v>
          </cell>
          <cell r="P448" t="str">
            <v>Gastronomie</v>
          </cell>
          <cell r="Q448" t="str">
            <v>-</v>
          </cell>
          <cell r="R448" t="str">
            <v>-</v>
          </cell>
          <cell r="S448">
            <v>45.960369999999998</v>
          </cell>
          <cell r="T448">
            <v>45.699910000000003</v>
          </cell>
          <cell r="U448">
            <v>46.340949999999999</v>
          </cell>
          <cell r="V448">
            <v>47.029499999999999</v>
          </cell>
          <cell r="W448">
            <v>42.696249999999999</v>
          </cell>
          <cell r="X448">
            <v>42.36589</v>
          </cell>
          <cell r="Y448">
            <v>40.218829999999997</v>
          </cell>
          <cell r="Z448">
            <v>39.08717</v>
          </cell>
          <cell r="AA448">
            <v>38.523760000000003</v>
          </cell>
          <cell r="AB448">
            <v>40.149610000000003</v>
          </cell>
          <cell r="AC448">
            <v>40.192920000000001</v>
          </cell>
          <cell r="AD448">
            <v>4.3309999999998183E-2</v>
          </cell>
        </row>
        <row r="449">
          <cell r="A449" t="str">
            <v>DataSpec</v>
          </cell>
          <cell r="B449" t="str">
            <v>Data</v>
          </cell>
          <cell r="C449" t="str">
            <v>Rating</v>
          </cell>
          <cell r="D449" t="str">
            <v>Rating</v>
          </cell>
          <cell r="E449" t="str">
            <v>Q134KUV_561</v>
          </cell>
          <cell r="F449" t="str">
            <v>NONE</v>
          </cell>
          <cell r="G449">
            <v>56.1</v>
          </cell>
          <cell r="H449" t="str">
            <v xml:space="preserve">      Restaurants, Cafés, Eissalons</v>
          </cell>
          <cell r="I449" t="str">
            <v>SELF</v>
          </cell>
          <cell r="J449" t="str">
            <v>SELF</v>
          </cell>
          <cell r="K449" t="str">
            <v>OV</v>
          </cell>
          <cell r="L449" t="str">
            <v>NE</v>
          </cell>
          <cell r="M449">
            <v>5</v>
          </cell>
          <cell r="O449" t="str">
            <v>56,1</v>
          </cell>
          <cell r="P449" t="str">
            <v>Restaurants, Cafés, Eissalons</v>
          </cell>
          <cell r="Q449" t="str">
            <v>-</v>
          </cell>
          <cell r="R449" t="str">
            <v>-</v>
          </cell>
          <cell r="S449">
            <v>46.776879999999998</v>
          </cell>
          <cell r="T449">
            <v>46.818689999999997</v>
          </cell>
          <cell r="U449">
            <v>47.168520000000001</v>
          </cell>
          <cell r="V449">
            <v>47.95814</v>
          </cell>
          <cell r="W449">
            <v>42.627279999999999</v>
          </cell>
          <cell r="X449">
            <v>42.002369999999999</v>
          </cell>
          <cell r="Y449">
            <v>39.552880000000002</v>
          </cell>
          <cell r="Z449">
            <v>38.568469999999998</v>
          </cell>
          <cell r="AA449">
            <v>37.343539999999997</v>
          </cell>
          <cell r="AB449">
            <v>39.312820000000002</v>
          </cell>
          <cell r="AC449">
            <v>39.53886</v>
          </cell>
          <cell r="AD449">
            <v>0.22603999999999758</v>
          </cell>
        </row>
        <row r="450">
          <cell r="A450" t="str">
            <v>DataSpec</v>
          </cell>
          <cell r="B450" t="str">
            <v>Data</v>
          </cell>
          <cell r="C450" t="str">
            <v>Rating</v>
          </cell>
          <cell r="D450" t="str">
            <v>Rating</v>
          </cell>
          <cell r="E450" t="str">
            <v>Q134KUV_56101</v>
          </cell>
          <cell r="F450" t="str">
            <v>NONE</v>
          </cell>
          <cell r="G450" t="str">
            <v>56.10.1</v>
          </cell>
          <cell r="H450" t="str">
            <v xml:space="preserve">          Fullservice-Restaurants</v>
          </cell>
          <cell r="I450" t="str">
            <v>SELF</v>
          </cell>
          <cell r="J450" t="str">
            <v>SELF</v>
          </cell>
          <cell r="K450" t="str">
            <v>OV</v>
          </cell>
          <cell r="L450" t="str">
            <v>NE</v>
          </cell>
          <cell r="M450">
            <v>5</v>
          </cell>
          <cell r="O450" t="str">
            <v>56.10.1</v>
          </cell>
          <cell r="P450" t="str">
            <v>Fullservice-Restaurants</v>
          </cell>
          <cell r="Q450" t="str">
            <v>-</v>
          </cell>
          <cell r="R450" t="str">
            <v>-</v>
          </cell>
          <cell r="S450">
            <v>46.776879999999998</v>
          </cell>
          <cell r="T450">
            <v>46.818689999999997</v>
          </cell>
          <cell r="U450">
            <v>47.168520000000001</v>
          </cell>
          <cell r="V450">
            <v>47.95814</v>
          </cell>
          <cell r="W450">
            <v>42.627279999999999</v>
          </cell>
          <cell r="X450">
            <v>42.002369999999999</v>
          </cell>
          <cell r="Y450">
            <v>39.552880000000002</v>
          </cell>
          <cell r="Z450">
            <v>38.568469999999998</v>
          </cell>
          <cell r="AA450">
            <v>37.343539999999997</v>
          </cell>
          <cell r="AB450">
            <v>39.312820000000002</v>
          </cell>
          <cell r="AC450">
            <v>39.53886</v>
          </cell>
          <cell r="AD450">
            <v>0.22603999999999758</v>
          </cell>
        </row>
        <row r="451">
          <cell r="A451" t="str">
            <v>DataSpec</v>
          </cell>
          <cell r="B451" t="str">
            <v>Data</v>
          </cell>
          <cell r="C451" t="str">
            <v>Rating</v>
          </cell>
          <cell r="D451" t="str">
            <v>Rating</v>
          </cell>
          <cell r="E451" t="str">
            <v>Q134KUV_56102</v>
          </cell>
          <cell r="F451" t="str">
            <v>NONE</v>
          </cell>
          <cell r="G451" t="str">
            <v>56.10.2</v>
          </cell>
          <cell r="H451" t="str">
            <v xml:space="preserve">          Selbstbedienungs-Restaurants</v>
          </cell>
          <cell r="I451" t="str">
            <v>SELF</v>
          </cell>
          <cell r="J451" t="str">
            <v>SELF</v>
          </cell>
          <cell r="K451" t="str">
            <v>OV</v>
          </cell>
          <cell r="L451" t="str">
            <v>NE</v>
          </cell>
          <cell r="M451">
            <v>5</v>
          </cell>
          <cell r="O451" t="str">
            <v>56.10.2</v>
          </cell>
          <cell r="P451" t="str">
            <v>Selbstbedienungs-Restaurants</v>
          </cell>
          <cell r="Q451" t="str">
            <v>-</v>
          </cell>
          <cell r="R451" t="str">
            <v>-</v>
          </cell>
          <cell r="S451">
            <v>46.776879999999998</v>
          </cell>
          <cell r="T451">
            <v>46.818689999999997</v>
          </cell>
          <cell r="U451">
            <v>47.168520000000001</v>
          </cell>
          <cell r="V451">
            <v>47.95814</v>
          </cell>
          <cell r="W451">
            <v>42.627279999999999</v>
          </cell>
          <cell r="X451">
            <v>42.002369999999999</v>
          </cell>
          <cell r="Y451">
            <v>39.552880000000002</v>
          </cell>
          <cell r="Z451">
            <v>38.568469999999998</v>
          </cell>
          <cell r="AA451">
            <v>37.343539999999997</v>
          </cell>
          <cell r="AB451">
            <v>39.312820000000002</v>
          </cell>
          <cell r="AC451">
            <v>39.53886</v>
          </cell>
          <cell r="AD451">
            <v>0.22603999999999758</v>
          </cell>
        </row>
        <row r="452">
          <cell r="A452" t="str">
            <v>DataSpec</v>
          </cell>
          <cell r="B452" t="str">
            <v>Data</v>
          </cell>
          <cell r="C452" t="str">
            <v>Rating</v>
          </cell>
          <cell r="D452" t="str">
            <v>Rating</v>
          </cell>
          <cell r="E452" t="str">
            <v>Q134KUV_56103</v>
          </cell>
          <cell r="F452" t="str">
            <v>NONE</v>
          </cell>
          <cell r="G452" t="str">
            <v>56.10.3</v>
          </cell>
          <cell r="H452" t="str">
            <v xml:space="preserve">          Imbissstuben u.Ä.</v>
          </cell>
          <cell r="I452" t="str">
            <v>SELF</v>
          </cell>
          <cell r="J452" t="str">
            <v>SELF</v>
          </cell>
          <cell r="K452" t="str">
            <v>OV</v>
          </cell>
          <cell r="L452" t="str">
            <v>NE</v>
          </cell>
          <cell r="M452">
            <v>5</v>
          </cell>
          <cell r="O452" t="str">
            <v>56.10.3</v>
          </cell>
          <cell r="P452" t="str">
            <v>Imbissstuben u.Ä.</v>
          </cell>
          <cell r="Q452" t="str">
            <v>-</v>
          </cell>
          <cell r="R452" t="str">
            <v>-</v>
          </cell>
          <cell r="S452">
            <v>46.776879999999998</v>
          </cell>
          <cell r="T452">
            <v>46.818689999999997</v>
          </cell>
          <cell r="U452">
            <v>47.168520000000001</v>
          </cell>
          <cell r="V452">
            <v>47.95814</v>
          </cell>
          <cell r="W452">
            <v>42.627279999999999</v>
          </cell>
          <cell r="X452">
            <v>42.002369999999999</v>
          </cell>
          <cell r="Y452">
            <v>39.552880000000002</v>
          </cell>
          <cell r="Z452">
            <v>38.568469999999998</v>
          </cell>
          <cell r="AA452">
            <v>37.343539999999997</v>
          </cell>
          <cell r="AB452">
            <v>39.312820000000002</v>
          </cell>
          <cell r="AC452">
            <v>39.53886</v>
          </cell>
          <cell r="AD452">
            <v>0.22603999999999758</v>
          </cell>
        </row>
        <row r="453">
          <cell r="A453" t="str">
            <v>DataSpec</v>
          </cell>
          <cell r="B453" t="str">
            <v>Data</v>
          </cell>
          <cell r="C453" t="str">
            <v>Rating</v>
          </cell>
          <cell r="D453" t="str">
            <v>Rating</v>
          </cell>
          <cell r="E453" t="str">
            <v>Q134KUV_56104</v>
          </cell>
          <cell r="F453" t="str">
            <v>NONE</v>
          </cell>
          <cell r="G453" t="str">
            <v>56.10.4</v>
          </cell>
          <cell r="H453" t="str">
            <v xml:space="preserve">          Cafés</v>
          </cell>
          <cell r="I453" t="str">
            <v>SELF</v>
          </cell>
          <cell r="J453" t="str">
            <v>SELF</v>
          </cell>
          <cell r="K453" t="str">
            <v>OV</v>
          </cell>
          <cell r="L453" t="str">
            <v>NE</v>
          </cell>
          <cell r="M453">
            <v>5</v>
          </cell>
          <cell r="O453" t="str">
            <v>56.10.4</v>
          </cell>
          <cell r="P453" t="str">
            <v>Cafés</v>
          </cell>
          <cell r="Q453" t="str">
            <v>-</v>
          </cell>
          <cell r="R453" t="str">
            <v>-</v>
          </cell>
          <cell r="S453">
            <v>46.776879999999998</v>
          </cell>
          <cell r="T453">
            <v>46.818689999999997</v>
          </cell>
          <cell r="U453">
            <v>47.168520000000001</v>
          </cell>
          <cell r="V453">
            <v>47.95814</v>
          </cell>
          <cell r="W453">
            <v>42.627279999999999</v>
          </cell>
          <cell r="X453">
            <v>42.002369999999999</v>
          </cell>
          <cell r="Y453">
            <v>39.552880000000002</v>
          </cell>
          <cell r="Z453">
            <v>38.568469999999998</v>
          </cell>
          <cell r="AA453">
            <v>37.343539999999997</v>
          </cell>
          <cell r="AB453">
            <v>39.312820000000002</v>
          </cell>
          <cell r="AC453">
            <v>39.53886</v>
          </cell>
          <cell r="AD453">
            <v>0.22603999999999758</v>
          </cell>
        </row>
        <row r="454">
          <cell r="A454" t="str">
            <v>DataSpec</v>
          </cell>
          <cell r="B454" t="str">
            <v>Data</v>
          </cell>
          <cell r="C454" t="str">
            <v>Rating</v>
          </cell>
          <cell r="D454" t="str">
            <v>Rating</v>
          </cell>
          <cell r="E454" t="str">
            <v>Q134KUV_56105</v>
          </cell>
          <cell r="F454" t="str">
            <v>NONE</v>
          </cell>
          <cell r="G454" t="str">
            <v>56.10.5</v>
          </cell>
          <cell r="H454" t="str">
            <v xml:space="preserve">          Eissalons</v>
          </cell>
          <cell r="I454" t="str">
            <v>SELF</v>
          </cell>
          <cell r="J454" t="str">
            <v>SELF</v>
          </cell>
          <cell r="K454" t="str">
            <v>OV</v>
          </cell>
          <cell r="L454" t="str">
            <v>NE</v>
          </cell>
          <cell r="M454">
            <v>5</v>
          </cell>
          <cell r="O454" t="str">
            <v>56.10.5</v>
          </cell>
          <cell r="P454" t="str">
            <v>Eissalons</v>
          </cell>
          <cell r="Q454" t="str">
            <v>-</v>
          </cell>
          <cell r="R454" t="str">
            <v>-</v>
          </cell>
          <cell r="S454">
            <v>46.776879999999998</v>
          </cell>
          <cell r="T454">
            <v>46.818689999999997</v>
          </cell>
          <cell r="U454">
            <v>47.168520000000001</v>
          </cell>
          <cell r="V454">
            <v>47.95814</v>
          </cell>
          <cell r="W454">
            <v>42.627279999999999</v>
          </cell>
          <cell r="X454">
            <v>42.002369999999999</v>
          </cell>
          <cell r="Y454">
            <v>39.552880000000002</v>
          </cell>
          <cell r="Z454">
            <v>38.568469999999998</v>
          </cell>
          <cell r="AA454">
            <v>37.343539999999997</v>
          </cell>
          <cell r="AB454">
            <v>39.312820000000002</v>
          </cell>
          <cell r="AC454">
            <v>39.53886</v>
          </cell>
          <cell r="AD454">
            <v>0.22603999999999758</v>
          </cell>
        </row>
        <row r="455">
          <cell r="A455" t="str">
            <v>DataSpec</v>
          </cell>
          <cell r="B455" t="str">
            <v>Data</v>
          </cell>
          <cell r="C455" t="str">
            <v>Rating</v>
          </cell>
          <cell r="D455" t="str">
            <v>Rating</v>
          </cell>
          <cell r="E455" t="str">
            <v>Q134KUV_562</v>
          </cell>
          <cell r="F455" t="str">
            <v>NONE</v>
          </cell>
          <cell r="G455">
            <v>56.2</v>
          </cell>
          <cell r="H455" t="str">
            <v xml:space="preserve">      Caterer und Kantinen</v>
          </cell>
          <cell r="I455" t="str">
            <v>SELF</v>
          </cell>
          <cell r="J455" t="str">
            <v>SELF</v>
          </cell>
          <cell r="K455" t="str">
            <v>OV</v>
          </cell>
          <cell r="L455" t="str">
            <v>NE</v>
          </cell>
          <cell r="M455">
            <v>5</v>
          </cell>
          <cell r="O455" t="str">
            <v>56,2</v>
          </cell>
          <cell r="P455" t="str">
            <v>Caterer und Kantinen</v>
          </cell>
          <cell r="Q455" t="str">
            <v>-</v>
          </cell>
          <cell r="R455" t="str">
            <v>-</v>
          </cell>
          <cell r="S455">
            <v>44.978200000000001</v>
          </cell>
          <cell r="T455">
            <v>43.683990000000001</v>
          </cell>
          <cell r="U455">
            <v>45.303359999999998</v>
          </cell>
          <cell r="V455">
            <v>44.992919999999998</v>
          </cell>
          <cell r="W455">
            <v>46.329810000000002</v>
          </cell>
          <cell r="X455">
            <v>48.496470000000002</v>
          </cell>
          <cell r="Y455">
            <v>43.818980000000003</v>
          </cell>
          <cell r="Z455">
            <v>42.547220000000003</v>
          </cell>
          <cell r="AA455">
            <v>40.567439999999998</v>
          </cell>
          <cell r="AB455">
            <v>41.265970000000003</v>
          </cell>
          <cell r="AC455">
            <v>40.670589999999997</v>
          </cell>
          <cell r="AD455">
            <v>-0.59538000000000579</v>
          </cell>
        </row>
        <row r="456">
          <cell r="A456" t="str">
            <v>DataSpec</v>
          </cell>
          <cell r="B456" t="str">
            <v>Data</v>
          </cell>
          <cell r="C456" t="str">
            <v>Rating</v>
          </cell>
          <cell r="D456" t="str">
            <v>Rating</v>
          </cell>
          <cell r="E456" t="str">
            <v>Q134KUV_563</v>
          </cell>
          <cell r="F456" t="str">
            <v>NONE</v>
          </cell>
          <cell r="G456">
            <v>56.3</v>
          </cell>
          <cell r="H456" t="str">
            <v xml:space="preserve">      Schanklokale, Diskotheken, Bars</v>
          </cell>
          <cell r="I456" t="str">
            <v>SELF</v>
          </cell>
          <cell r="J456" t="str">
            <v>SELF</v>
          </cell>
          <cell r="K456" t="str">
            <v>OV</v>
          </cell>
          <cell r="L456" t="str">
            <v>NE</v>
          </cell>
          <cell r="M456">
            <v>5</v>
          </cell>
          <cell r="O456" t="str">
            <v>56,3</v>
          </cell>
          <cell r="P456" t="str">
            <v>Schanklokale, Diskotheken, Bars</v>
          </cell>
          <cell r="Q456" t="str">
            <v>-</v>
          </cell>
          <cell r="R456" t="str">
            <v>-</v>
          </cell>
          <cell r="S456">
            <v>43.171720000000001</v>
          </cell>
          <cell r="T456">
            <v>42.132240000000003</v>
          </cell>
          <cell r="U456">
            <v>43.53293</v>
          </cell>
          <cell r="V456">
            <v>44.215159999999997</v>
          </cell>
          <cell r="W456">
            <v>41.508299999999998</v>
          </cell>
          <cell r="X456">
            <v>41.314610000000002</v>
          </cell>
          <cell r="Y456">
            <v>41.409759999999999</v>
          </cell>
          <cell r="Z456">
            <v>39.752780000000001</v>
          </cell>
          <cell r="AA456">
            <v>42.57058</v>
          </cell>
          <cell r="AB456">
            <v>43.168349999999997</v>
          </cell>
          <cell r="AC456">
            <v>42.729230000000001</v>
          </cell>
          <cell r="AD456">
            <v>-0.43911999999999551</v>
          </cell>
        </row>
        <row r="457">
          <cell r="A457" t="str">
            <v>DataSpec</v>
          </cell>
          <cell r="B457" t="str">
            <v>Data</v>
          </cell>
          <cell r="C457" t="str">
            <v>Rating</v>
          </cell>
          <cell r="D457" t="str">
            <v>Rating</v>
          </cell>
          <cell r="E457" t="str">
            <v>Q134KUV_J</v>
          </cell>
          <cell r="F457" t="str">
            <v>NONE</v>
          </cell>
          <cell r="G457" t="str">
            <v>J</v>
          </cell>
          <cell r="H457" t="str">
            <v>Information und Kommunikation</v>
          </cell>
          <cell r="I457" t="str">
            <v>SELF</v>
          </cell>
          <cell r="J457" t="str">
            <v>SELF</v>
          </cell>
          <cell r="K457" t="str">
            <v>OV</v>
          </cell>
          <cell r="L457" t="str">
            <v>NE</v>
          </cell>
          <cell r="M457">
            <v>5</v>
          </cell>
          <cell r="O457" t="str">
            <v>J</v>
          </cell>
          <cell r="P457" t="str">
            <v>Information und Kommunikation</v>
          </cell>
          <cell r="Q457" t="str">
            <v>-</v>
          </cell>
          <cell r="R457" t="str">
            <v>-</v>
          </cell>
          <cell r="S457">
            <v>37.417729999999999</v>
          </cell>
          <cell r="T457">
            <v>39.966909999999999</v>
          </cell>
          <cell r="U457">
            <v>41.70626</v>
          </cell>
          <cell r="V457">
            <v>41.985419999999998</v>
          </cell>
          <cell r="W457">
            <v>44.615720000000003</v>
          </cell>
          <cell r="X457">
            <v>42.145769999999999</v>
          </cell>
          <cell r="Y457">
            <v>42.397959999999998</v>
          </cell>
          <cell r="Z457">
            <v>43.214489999999998</v>
          </cell>
          <cell r="AA457">
            <v>41.61103</v>
          </cell>
          <cell r="AB457">
            <v>41.528300000000002</v>
          </cell>
          <cell r="AC457">
            <v>41.736519999999999</v>
          </cell>
          <cell r="AD457">
            <v>0.20821999999999719</v>
          </cell>
        </row>
        <row r="458">
          <cell r="A458" t="str">
            <v>DataSpec</v>
          </cell>
          <cell r="B458" t="str">
            <v>Data</v>
          </cell>
          <cell r="C458" t="str">
            <v>Rating</v>
          </cell>
          <cell r="D458" t="str">
            <v>Rating</v>
          </cell>
          <cell r="E458" t="str">
            <v>Q134KUV_58</v>
          </cell>
          <cell r="F458" t="str">
            <v>NONE</v>
          </cell>
          <cell r="G458">
            <v>58</v>
          </cell>
          <cell r="H458" t="str">
            <v xml:space="preserve">    Verlagswesen</v>
          </cell>
          <cell r="I458" t="str">
            <v>SELF</v>
          </cell>
          <cell r="J458" t="str">
            <v>SELF</v>
          </cell>
          <cell r="K458" t="str">
            <v>OV</v>
          </cell>
          <cell r="L458" t="str">
            <v>NE</v>
          </cell>
          <cell r="M458">
            <v>5</v>
          </cell>
          <cell r="O458">
            <v>58</v>
          </cell>
          <cell r="P458" t="str">
            <v>Verlagswesen</v>
          </cell>
          <cell r="Q458" t="str">
            <v>-</v>
          </cell>
          <cell r="R458" t="str">
            <v>-</v>
          </cell>
          <cell r="S458">
            <v>43.689369999999997</v>
          </cell>
          <cell r="T458">
            <v>43.689369999999997</v>
          </cell>
          <cell r="U458">
            <v>45.38776</v>
          </cell>
          <cell r="V458">
            <v>45.629550000000002</v>
          </cell>
          <cell r="W458">
            <v>47.086840000000002</v>
          </cell>
          <cell r="X458">
            <v>48.013820000000003</v>
          </cell>
          <cell r="Y458">
            <v>46.648290000000003</v>
          </cell>
          <cell r="Z458">
            <v>44.662190000000002</v>
          </cell>
          <cell r="AA458">
            <v>46.929929999999999</v>
          </cell>
          <cell r="AB458">
            <v>46.971400000000003</v>
          </cell>
          <cell r="AC458">
            <v>46.833289999999998</v>
          </cell>
          <cell r="AD458">
            <v>-0.13811000000000462</v>
          </cell>
        </row>
        <row r="459">
          <cell r="A459" t="str">
            <v>DataSpec</v>
          </cell>
          <cell r="B459" t="str">
            <v>Data</v>
          </cell>
          <cell r="C459" t="str">
            <v>Rating</v>
          </cell>
          <cell r="D459" t="str">
            <v>Rating</v>
          </cell>
          <cell r="E459" t="str">
            <v>Q134KUV_581</v>
          </cell>
          <cell r="F459" t="str">
            <v>NONE</v>
          </cell>
          <cell r="G459">
            <v>58.1</v>
          </cell>
          <cell r="H459" t="str">
            <v xml:space="preserve">      Buch- und Zeitschriftenverlage</v>
          </cell>
          <cell r="I459" t="str">
            <v>SELF</v>
          </cell>
          <cell r="J459" t="str">
            <v>SELF</v>
          </cell>
          <cell r="K459" t="str">
            <v>OV</v>
          </cell>
          <cell r="L459" t="str">
            <v>NE</v>
          </cell>
          <cell r="M459">
            <v>5</v>
          </cell>
          <cell r="O459" t="str">
            <v>58,1</v>
          </cell>
          <cell r="P459" t="str">
            <v>Buch- und Zeitschriftenverlage</v>
          </cell>
          <cell r="Q459" t="str">
            <v>-</v>
          </cell>
          <cell r="R459" t="str">
            <v>-</v>
          </cell>
          <cell r="S459">
            <v>43.689369999999997</v>
          </cell>
          <cell r="T459">
            <v>45.76934</v>
          </cell>
          <cell r="U459">
            <v>45.38776</v>
          </cell>
          <cell r="V459">
            <v>45.629550000000002</v>
          </cell>
          <cell r="W459">
            <v>47.209850000000003</v>
          </cell>
          <cell r="X459">
            <v>48.203690000000002</v>
          </cell>
          <cell r="Y459">
            <v>46.648290000000003</v>
          </cell>
          <cell r="Z459">
            <v>44.662190000000002</v>
          </cell>
          <cell r="AA459">
            <v>46.929929999999999</v>
          </cell>
          <cell r="AB459">
            <v>46.971400000000003</v>
          </cell>
          <cell r="AC459">
            <v>46.833289999999998</v>
          </cell>
          <cell r="AD459">
            <v>-0.13811000000000462</v>
          </cell>
        </row>
        <row r="460">
          <cell r="A460" t="str">
            <v>DataSpec</v>
          </cell>
          <cell r="B460" t="str">
            <v>Data</v>
          </cell>
          <cell r="C460" t="str">
            <v>Rating</v>
          </cell>
          <cell r="D460" t="str">
            <v>Rating</v>
          </cell>
          <cell r="E460" t="str">
            <v>Q134KUV_582</v>
          </cell>
          <cell r="F460" t="str">
            <v>NONE</v>
          </cell>
          <cell r="G460">
            <v>58.2</v>
          </cell>
          <cell r="H460" t="str">
            <v xml:space="preserve">      Software-Verlage</v>
          </cell>
          <cell r="I460" t="str">
            <v>SELF</v>
          </cell>
          <cell r="J460" t="str">
            <v>SELF</v>
          </cell>
          <cell r="K460" t="str">
            <v>OV</v>
          </cell>
          <cell r="L460" t="str">
            <v>NE</v>
          </cell>
          <cell r="M460">
            <v>5</v>
          </cell>
          <cell r="O460" t="str">
            <v>58,2</v>
          </cell>
          <cell r="P460" t="str">
            <v>Software-Verlage</v>
          </cell>
          <cell r="Q460" t="str">
            <v>-</v>
          </cell>
          <cell r="R460" t="str">
            <v>-</v>
          </cell>
          <cell r="S460">
            <v>43.689369999999997</v>
          </cell>
          <cell r="T460">
            <v>45.76934</v>
          </cell>
          <cell r="U460">
            <v>45.38776</v>
          </cell>
          <cell r="V460">
            <v>45.629550000000002</v>
          </cell>
          <cell r="W460">
            <v>45.629550000000002</v>
          </cell>
          <cell r="X460">
            <v>45.629550000000002</v>
          </cell>
          <cell r="Y460">
            <v>46.648290000000003</v>
          </cell>
          <cell r="Z460">
            <v>44.662190000000002</v>
          </cell>
          <cell r="AA460">
            <v>46.929929999999999</v>
          </cell>
          <cell r="AB460">
            <v>46.971400000000003</v>
          </cell>
          <cell r="AC460">
            <v>46.833289999999998</v>
          </cell>
          <cell r="AD460">
            <v>-0.13811000000000462</v>
          </cell>
        </row>
        <row r="461">
          <cell r="A461" t="str">
            <v>DataSpec</v>
          </cell>
          <cell r="B461" t="str">
            <v>Data</v>
          </cell>
          <cell r="C461" t="str">
            <v>Rating</v>
          </cell>
          <cell r="D461" t="str">
            <v>Rating</v>
          </cell>
          <cell r="E461" t="str">
            <v>Q134KUV_59</v>
          </cell>
          <cell r="F461" t="str">
            <v>NONE</v>
          </cell>
          <cell r="G461">
            <v>59</v>
          </cell>
          <cell r="H461" t="str">
            <v xml:space="preserve">    Film &amp; Kino, Musik, Rundfunkprogramme</v>
          </cell>
          <cell r="I461" t="str">
            <v>SELF</v>
          </cell>
          <cell r="J461" t="str">
            <v>SELF</v>
          </cell>
          <cell r="K461" t="str">
            <v>OV</v>
          </cell>
          <cell r="L461" t="str">
            <v>NE</v>
          </cell>
          <cell r="M461">
            <v>5</v>
          </cell>
          <cell r="O461">
            <v>59</v>
          </cell>
          <cell r="P461" t="str">
            <v>Film &amp; Kino, Musik, Rundfunkprogramme</v>
          </cell>
          <cell r="Q461" t="str">
            <v>-</v>
          </cell>
          <cell r="R461" t="str">
            <v>-</v>
          </cell>
          <cell r="S461">
            <v>28.05715</v>
          </cell>
          <cell r="T461">
            <v>31.343640000000001</v>
          </cell>
          <cell r="U461">
            <v>31.355160000000001</v>
          </cell>
          <cell r="V461">
            <v>31.488679999999999</v>
          </cell>
          <cell r="W461">
            <v>31.088570000000001</v>
          </cell>
          <cell r="X461">
            <v>32.272680000000001</v>
          </cell>
          <cell r="Y461">
            <v>31.668430000000001</v>
          </cell>
          <cell r="Z461">
            <v>31.14414</v>
          </cell>
          <cell r="AA461">
            <v>33.934130000000003</v>
          </cell>
          <cell r="AB461">
            <v>32.384459999999997</v>
          </cell>
          <cell r="AC461">
            <v>34.301920000000003</v>
          </cell>
          <cell r="AD461">
            <v>1.9174600000000055</v>
          </cell>
        </row>
        <row r="462">
          <cell r="A462" t="str">
            <v>DataSpec</v>
          </cell>
          <cell r="B462" t="str">
            <v>Data</v>
          </cell>
          <cell r="C462" t="str">
            <v>Rating</v>
          </cell>
          <cell r="D462" t="str">
            <v>Rating</v>
          </cell>
          <cell r="E462" t="str">
            <v>Q134KUV_60</v>
          </cell>
          <cell r="F462" t="str">
            <v>NONE</v>
          </cell>
          <cell r="G462">
            <v>60</v>
          </cell>
          <cell r="H462" t="str">
            <v xml:space="preserve">    Rundfunkveranstalter</v>
          </cell>
          <cell r="I462" t="str">
            <v>SELF</v>
          </cell>
          <cell r="J462" t="str">
            <v>SELF</v>
          </cell>
          <cell r="K462" t="str">
            <v>OV</v>
          </cell>
          <cell r="L462" t="str">
            <v>NE</v>
          </cell>
          <cell r="M462">
            <v>5</v>
          </cell>
          <cell r="O462">
            <v>60</v>
          </cell>
          <cell r="P462" t="str">
            <v>Rundfunkveranstalter</v>
          </cell>
          <cell r="Q462" t="str">
            <v>-</v>
          </cell>
          <cell r="R462" t="str">
            <v>-</v>
          </cell>
          <cell r="S462">
            <v>35.975760000000001</v>
          </cell>
          <cell r="T462">
            <v>37.334350000000001</v>
          </cell>
          <cell r="U462">
            <v>37.29992</v>
          </cell>
          <cell r="V462">
            <v>37.247979999999998</v>
          </cell>
          <cell r="W462">
            <v>40.215629999999997</v>
          </cell>
          <cell r="X462">
            <v>40.9133</v>
          </cell>
          <cell r="Y462">
            <v>40.600900000000003</v>
          </cell>
          <cell r="Z462">
            <v>40.017359999999996</v>
          </cell>
          <cell r="AA462">
            <v>40.483379999999997</v>
          </cell>
          <cell r="AB462">
            <v>39.750630000000001</v>
          </cell>
          <cell r="AC462">
            <v>40.460819999999998</v>
          </cell>
          <cell r="AD462">
            <v>0.71018999999999721</v>
          </cell>
        </row>
        <row r="463">
          <cell r="A463" t="str">
            <v>DataSpec</v>
          </cell>
          <cell r="B463" t="str">
            <v>Data</v>
          </cell>
          <cell r="C463" t="str">
            <v>Rating</v>
          </cell>
          <cell r="D463" t="str">
            <v>Rating</v>
          </cell>
          <cell r="E463" t="str">
            <v>Q134KUV_61</v>
          </cell>
          <cell r="F463" t="str">
            <v>NONE</v>
          </cell>
          <cell r="G463">
            <v>61</v>
          </cell>
          <cell r="H463" t="str">
            <v xml:space="preserve">    Telekommunikation</v>
          </cell>
          <cell r="I463" t="str">
            <v>SELF</v>
          </cell>
          <cell r="J463" t="str">
            <v>SELF</v>
          </cell>
          <cell r="K463" t="str">
            <v>OV</v>
          </cell>
          <cell r="L463" t="str">
            <v>NE</v>
          </cell>
          <cell r="M463">
            <v>5</v>
          </cell>
          <cell r="O463">
            <v>61</v>
          </cell>
          <cell r="P463" t="str">
            <v>Telekommunikation</v>
          </cell>
          <cell r="Q463" t="str">
            <v>-</v>
          </cell>
          <cell r="R463" t="str">
            <v>-</v>
          </cell>
          <cell r="S463">
            <v>40.309440000000002</v>
          </cell>
          <cell r="T463">
            <v>43.789020000000001</v>
          </cell>
          <cell r="U463">
            <v>40.199979999999996</v>
          </cell>
          <cell r="V463">
            <v>41.569220000000001</v>
          </cell>
          <cell r="W463">
            <v>44.82123</v>
          </cell>
          <cell r="X463">
            <v>43.736809999999998</v>
          </cell>
          <cell r="Y463">
            <v>47.033569999999997</v>
          </cell>
          <cell r="Z463">
            <v>45.357039999999998</v>
          </cell>
          <cell r="AA463">
            <v>43.711790000000001</v>
          </cell>
          <cell r="AB463">
            <v>45.08081</v>
          </cell>
          <cell r="AC463">
            <v>46.006740000000001</v>
          </cell>
          <cell r="AD463">
            <v>0.92593000000000103</v>
          </cell>
        </row>
        <row r="464">
          <cell r="A464" t="str">
            <v>DataSpec</v>
          </cell>
          <cell r="B464" t="str">
            <v>Data</v>
          </cell>
          <cell r="C464" t="str">
            <v>Rating</v>
          </cell>
          <cell r="D464" t="str">
            <v>Rating</v>
          </cell>
          <cell r="E464" t="str">
            <v>Q134KUV_62</v>
          </cell>
          <cell r="F464" t="str">
            <v>NONE</v>
          </cell>
          <cell r="G464">
            <v>62</v>
          </cell>
          <cell r="H464" t="str">
            <v xml:space="preserve">    Softwareentwicklung, IT-Beratung, DV-Anlagenbetrieb</v>
          </cell>
          <cell r="I464" t="str">
            <v>SELF</v>
          </cell>
          <cell r="J464" t="str">
            <v>SELF</v>
          </cell>
          <cell r="K464" t="str">
            <v>OV</v>
          </cell>
          <cell r="L464" t="str">
            <v>NE</v>
          </cell>
          <cell r="M464">
            <v>5</v>
          </cell>
          <cell r="O464">
            <v>62</v>
          </cell>
          <cell r="P464" t="str">
            <v>Softwareentwicklung, IT-Beratung, DV-Anlagenbetrieb</v>
          </cell>
          <cell r="Q464" t="str">
            <v>-</v>
          </cell>
          <cell r="R464" t="str">
            <v>-</v>
          </cell>
          <cell r="S464">
            <v>36.816459999999999</v>
          </cell>
          <cell r="T464">
            <v>39.601930000000003</v>
          </cell>
          <cell r="U464">
            <v>41.187690000000003</v>
          </cell>
          <cell r="V464">
            <v>41.46367</v>
          </cell>
          <cell r="W464">
            <v>46.653579999999998</v>
          </cell>
          <cell r="X464">
            <v>42.88805</v>
          </cell>
          <cell r="Y464">
            <v>43.648960000000002</v>
          </cell>
          <cell r="Z464">
            <v>43.322809999999997</v>
          </cell>
          <cell r="AA464">
            <v>42.804789999999997</v>
          </cell>
          <cell r="AB464">
            <v>42.633339999999997</v>
          </cell>
          <cell r="AC464">
            <v>42.923580000000001</v>
          </cell>
          <cell r="AD464">
            <v>0.29024000000000427</v>
          </cell>
        </row>
        <row r="465">
          <cell r="A465" t="str">
            <v>DataSpec</v>
          </cell>
          <cell r="B465" t="str">
            <v>Data</v>
          </cell>
          <cell r="C465" t="str">
            <v>Rating</v>
          </cell>
          <cell r="D465" t="str">
            <v>Rating</v>
          </cell>
          <cell r="E465" t="str">
            <v>Q134KUV_63</v>
          </cell>
          <cell r="F465" t="str">
            <v>NONE</v>
          </cell>
          <cell r="G465">
            <v>63</v>
          </cell>
          <cell r="H465" t="str">
            <v xml:space="preserve">    DV, Webportale, Nachrichtenbüros</v>
          </cell>
          <cell r="I465" t="str">
            <v>SELF</v>
          </cell>
          <cell r="J465" t="str">
            <v>SELF</v>
          </cell>
          <cell r="K465" t="str">
            <v>OV</v>
          </cell>
          <cell r="L465" t="str">
            <v>NE</v>
          </cell>
          <cell r="M465">
            <v>5</v>
          </cell>
          <cell r="O465">
            <v>63</v>
          </cell>
          <cell r="P465" t="str">
            <v>DV, Webportale, Nachrichtenbüros</v>
          </cell>
          <cell r="Q465" t="str">
            <v>-</v>
          </cell>
          <cell r="R465" t="str">
            <v>-</v>
          </cell>
          <cell r="S465">
            <v>42.213500000000003</v>
          </cell>
          <cell r="T465">
            <v>43.8825</v>
          </cell>
          <cell r="U465">
            <v>48.974209999999999</v>
          </cell>
          <cell r="V465">
            <v>49.062559999999998</v>
          </cell>
          <cell r="W465">
            <v>41.503610000000002</v>
          </cell>
          <cell r="X465">
            <v>41.286439999999999</v>
          </cell>
          <cell r="Y465">
            <v>40.434379999999997</v>
          </cell>
          <cell r="Z465">
            <v>40.458849999999998</v>
          </cell>
          <cell r="AA465">
            <v>37.880629999999996</v>
          </cell>
          <cell r="AB465">
            <v>37.90314</v>
          </cell>
          <cell r="AC465">
            <v>37.157220000000002</v>
          </cell>
          <cell r="AD465">
            <v>-0.74591999999999814</v>
          </cell>
        </row>
        <row r="466">
          <cell r="A466" t="str">
            <v>DataSpec</v>
          </cell>
          <cell r="B466" t="str">
            <v>Data</v>
          </cell>
          <cell r="C466" t="str">
            <v>Rating</v>
          </cell>
          <cell r="D466" t="str">
            <v>Rating</v>
          </cell>
          <cell r="E466" t="str">
            <v>Q134KUV_631</v>
          </cell>
          <cell r="F466" t="str">
            <v>NONE</v>
          </cell>
          <cell r="G466">
            <v>63.1</v>
          </cell>
          <cell r="H466" t="str">
            <v xml:space="preserve">      Datenverarbeitung, Webportale</v>
          </cell>
          <cell r="I466" t="str">
            <v>SELF</v>
          </cell>
          <cell r="J466" t="str">
            <v>SELF</v>
          </cell>
          <cell r="K466" t="str">
            <v>OV</v>
          </cell>
          <cell r="L466" t="str">
            <v>NE</v>
          </cell>
          <cell r="M466">
            <v>5</v>
          </cell>
          <cell r="O466" t="str">
            <v>63,1</v>
          </cell>
          <cell r="P466" t="str">
            <v>Datenverarbeitung, Webportale</v>
          </cell>
          <cell r="Q466" t="str">
            <v>-</v>
          </cell>
          <cell r="R466" t="str">
            <v>-</v>
          </cell>
          <cell r="S466">
            <v>42.213500000000003</v>
          </cell>
          <cell r="T466">
            <v>43.8825</v>
          </cell>
          <cell r="U466">
            <v>48.974209999999999</v>
          </cell>
          <cell r="V466">
            <v>49.062559999999998</v>
          </cell>
          <cell r="W466">
            <v>41.503610000000002</v>
          </cell>
          <cell r="X466">
            <v>41.286439999999999</v>
          </cell>
          <cell r="Y466">
            <v>40.434379999999997</v>
          </cell>
          <cell r="Z466">
            <v>40.458849999999998</v>
          </cell>
          <cell r="AA466">
            <v>37.880629999999996</v>
          </cell>
          <cell r="AB466">
            <v>37.90314</v>
          </cell>
          <cell r="AC466">
            <v>37.157220000000002</v>
          </cell>
          <cell r="AD466">
            <v>-0.74591999999999814</v>
          </cell>
        </row>
        <row r="467">
          <cell r="A467" t="str">
            <v>DataSpec</v>
          </cell>
          <cell r="B467" t="str">
            <v>Data</v>
          </cell>
          <cell r="C467" t="str">
            <v>Rating</v>
          </cell>
          <cell r="D467" t="str">
            <v>Rating</v>
          </cell>
          <cell r="E467" t="str">
            <v>Q134KUV_639</v>
          </cell>
          <cell r="F467" t="str">
            <v>NONE</v>
          </cell>
          <cell r="G467">
            <v>63.9</v>
          </cell>
          <cell r="H467" t="str">
            <v xml:space="preserve">      Nachrichtenbüros, Informationsvermittlung</v>
          </cell>
          <cell r="I467" t="str">
            <v>SELF</v>
          </cell>
          <cell r="J467" t="str">
            <v>SELF</v>
          </cell>
          <cell r="K467" t="str">
            <v>OV</v>
          </cell>
          <cell r="L467" t="str">
            <v>NE</v>
          </cell>
          <cell r="M467">
            <v>5</v>
          </cell>
          <cell r="O467" t="str">
            <v>63,9</v>
          </cell>
          <cell r="P467" t="str">
            <v>Nachrichtenbüros, Informationsvermittlung</v>
          </cell>
          <cell r="Q467" t="str">
            <v>-</v>
          </cell>
          <cell r="R467" t="str">
            <v>-</v>
          </cell>
          <cell r="S467">
            <v>42.213500000000003</v>
          </cell>
          <cell r="T467">
            <v>43.8825</v>
          </cell>
          <cell r="U467">
            <v>48.974209999999999</v>
          </cell>
          <cell r="V467">
            <v>49.062559999999998</v>
          </cell>
          <cell r="W467">
            <v>41.503610000000002</v>
          </cell>
          <cell r="X467">
            <v>41.286439999999999</v>
          </cell>
          <cell r="Y467">
            <v>40.434379999999997</v>
          </cell>
          <cell r="Z467">
            <v>40.458849999999998</v>
          </cell>
          <cell r="AA467">
            <v>37.880629999999996</v>
          </cell>
          <cell r="AB467">
            <v>37.90314</v>
          </cell>
          <cell r="AC467">
            <v>37.157220000000002</v>
          </cell>
          <cell r="AD467">
            <v>-0.74591999999999814</v>
          </cell>
        </row>
        <row r="468">
          <cell r="A468" t="str">
            <v>DataSpec</v>
          </cell>
          <cell r="B468" t="str">
            <v>Data</v>
          </cell>
          <cell r="C468" t="str">
            <v>Rating</v>
          </cell>
          <cell r="D468" t="str">
            <v>Rating</v>
          </cell>
          <cell r="E468" t="str">
            <v>Q134KUV_K</v>
          </cell>
          <cell r="F468" t="str">
            <v>NONE</v>
          </cell>
          <cell r="G468" t="str">
            <v>K</v>
          </cell>
          <cell r="H468" t="str">
            <v>Finanz- und Versicherungsdienstleister</v>
          </cell>
          <cell r="I468" t="str">
            <v>SELF</v>
          </cell>
          <cell r="J468" t="str">
            <v>SELF</v>
          </cell>
          <cell r="K468" t="str">
            <v>OV</v>
          </cell>
          <cell r="L468" t="str">
            <v>NE</v>
          </cell>
          <cell r="M468">
            <v>5</v>
          </cell>
          <cell r="O468" t="str">
            <v>K</v>
          </cell>
          <cell r="P468" t="str">
            <v>Finanz- und Versicherungsdienstleister</v>
          </cell>
          <cell r="Q468" t="str">
            <v>-</v>
          </cell>
          <cell r="R468" t="str">
            <v>-</v>
          </cell>
          <cell r="S468">
            <v>51.631459999999997</v>
          </cell>
          <cell r="T468">
            <v>51.631459999999997</v>
          </cell>
          <cell r="U468">
            <v>56.48809</v>
          </cell>
          <cell r="V468">
            <v>55.527279999999998</v>
          </cell>
          <cell r="W468">
            <v>55.982349999999997</v>
          </cell>
          <cell r="X468">
            <v>54.415590000000002</v>
          </cell>
          <cell r="Y468">
            <v>48.949570000000001</v>
          </cell>
          <cell r="Z468">
            <v>49.696080000000002</v>
          </cell>
          <cell r="AA468">
            <v>52.355960000000003</v>
          </cell>
          <cell r="AB468">
            <v>56.91666</v>
          </cell>
          <cell r="AC468">
            <v>51.820659999999997</v>
          </cell>
          <cell r="AD468">
            <v>-5.0960000000000036</v>
          </cell>
        </row>
        <row r="469">
          <cell r="A469" t="str">
            <v>DataSpec</v>
          </cell>
          <cell r="B469" t="str">
            <v>Data</v>
          </cell>
          <cell r="C469" t="str">
            <v>Rating</v>
          </cell>
          <cell r="D469" t="str">
            <v>Rating</v>
          </cell>
          <cell r="E469" t="str">
            <v>Q134KUV_64</v>
          </cell>
          <cell r="F469" t="str">
            <v>NONE</v>
          </cell>
          <cell r="G469">
            <v>64</v>
          </cell>
          <cell r="H469" t="str">
            <v xml:space="preserve">    Finanzdienstleistser</v>
          </cell>
          <cell r="I469" t="str">
            <v>SELF</v>
          </cell>
          <cell r="J469" t="str">
            <v>SELF</v>
          </cell>
          <cell r="K469" t="str">
            <v>OV</v>
          </cell>
          <cell r="L469" t="str">
            <v>NE</v>
          </cell>
          <cell r="M469">
            <v>5</v>
          </cell>
          <cell r="O469">
            <v>64</v>
          </cell>
          <cell r="P469" t="str">
            <v>Finanzdienstleistser</v>
          </cell>
          <cell r="Q469" t="str">
            <v>-</v>
          </cell>
          <cell r="R469" t="str">
            <v>-</v>
          </cell>
          <cell r="S469">
            <v>41.431750000000001</v>
          </cell>
          <cell r="T469">
            <v>40.42004</v>
          </cell>
          <cell r="U469">
            <v>39.842140000000001</v>
          </cell>
          <cell r="V469">
            <v>38.527369999999998</v>
          </cell>
          <cell r="W469">
            <v>43.27825</v>
          </cell>
          <cell r="X469">
            <v>41.637599999999999</v>
          </cell>
          <cell r="Y469">
            <v>41.843220000000002</v>
          </cell>
          <cell r="Z469">
            <v>40.94941</v>
          </cell>
          <cell r="AA469">
            <v>39.965060000000001</v>
          </cell>
          <cell r="AB469">
            <v>47.965060000000001</v>
          </cell>
          <cell r="AC469">
            <v>49.957830000000001</v>
          </cell>
          <cell r="AD469">
            <v>1.9927700000000002</v>
          </cell>
        </row>
        <row r="470">
          <cell r="A470" t="str">
            <v>DataSpec</v>
          </cell>
          <cell r="B470" t="str">
            <v>Data</v>
          </cell>
          <cell r="C470" t="str">
            <v>Rating</v>
          </cell>
          <cell r="D470" t="str">
            <v>Rating</v>
          </cell>
          <cell r="E470" t="str">
            <v>Q134KUV_65</v>
          </cell>
          <cell r="F470" t="str">
            <v>NONE</v>
          </cell>
          <cell r="G470">
            <v>65</v>
          </cell>
          <cell r="H470" t="str">
            <v xml:space="preserve">    Versicherungen und Pensionskassen</v>
          </cell>
          <cell r="I470" t="str">
            <v>SELF</v>
          </cell>
          <cell r="J470" t="str">
            <v>SELF</v>
          </cell>
          <cell r="K470" t="str">
            <v>OV</v>
          </cell>
          <cell r="L470" t="str">
            <v>NE</v>
          </cell>
          <cell r="M470">
            <v>5</v>
          </cell>
          <cell r="O470">
            <v>65</v>
          </cell>
          <cell r="P470" t="str">
            <v>Versicherungen und Pensionskassen</v>
          </cell>
          <cell r="Q470" t="str">
            <v>-</v>
          </cell>
          <cell r="R470" t="str">
            <v>-</v>
          </cell>
          <cell r="S470">
            <v>53.31606</v>
          </cell>
          <cell r="T470">
            <v>54.798850000000002</v>
          </cell>
          <cell r="U470">
            <v>54.930660000000003</v>
          </cell>
          <cell r="V470">
            <v>54.845480000000002</v>
          </cell>
          <cell r="W470">
            <v>52.304659999999998</v>
          </cell>
          <cell r="X470">
            <v>51.991010000000003</v>
          </cell>
          <cell r="Y470">
            <v>51.515320000000003</v>
          </cell>
          <cell r="Z470">
            <v>51.635730000000002</v>
          </cell>
          <cell r="AA470">
            <v>48.163519999999998</v>
          </cell>
          <cell r="AB470">
            <v>52.350389999999997</v>
          </cell>
          <cell r="AC470">
            <v>51.561109999999999</v>
          </cell>
          <cell r="AD470">
            <v>-0.78927999999999798</v>
          </cell>
        </row>
        <row r="471">
          <cell r="A471" t="str">
            <v>DataSpec</v>
          </cell>
          <cell r="B471" t="str">
            <v>Data</v>
          </cell>
          <cell r="C471" t="str">
            <v>Rating</v>
          </cell>
          <cell r="D471" t="str">
            <v>Rating</v>
          </cell>
          <cell r="E471" t="str">
            <v>Q134KUV_66</v>
          </cell>
          <cell r="F471" t="str">
            <v>NONE</v>
          </cell>
          <cell r="G471">
            <v>66</v>
          </cell>
          <cell r="H471" t="str">
            <v xml:space="preserve">    Finanz- und Versicherungshilfsdienste</v>
          </cell>
          <cell r="I471" t="str">
            <v>SELF</v>
          </cell>
          <cell r="J471" t="str">
            <v>SELF</v>
          </cell>
          <cell r="K471" t="str">
            <v>OV</v>
          </cell>
          <cell r="L471" t="str">
            <v>NE</v>
          </cell>
          <cell r="M471">
            <v>5</v>
          </cell>
          <cell r="O471">
            <v>66</v>
          </cell>
          <cell r="P471" t="str">
            <v>Finanz- und Versicherungshilfsdienste</v>
          </cell>
          <cell r="Q471" t="str">
            <v>-</v>
          </cell>
          <cell r="R471" t="str">
            <v>-</v>
          </cell>
          <cell r="S471">
            <v>52.352220000000003</v>
          </cell>
          <cell r="T471">
            <v>57.682429999999997</v>
          </cell>
          <cell r="U471">
            <v>57.737879999999997</v>
          </cell>
          <cell r="V471">
            <v>56.788820000000001</v>
          </cell>
          <cell r="W471">
            <v>56.97569</v>
          </cell>
          <cell r="X471">
            <v>55.394739999999999</v>
          </cell>
          <cell r="Y471">
            <v>49.406770000000002</v>
          </cell>
          <cell r="Z471">
            <v>50.305909999999997</v>
          </cell>
          <cell r="AA471">
            <v>53.333170000000003</v>
          </cell>
          <cell r="AB471">
            <v>57.667749999999998</v>
          </cell>
          <cell r="AC471">
            <v>51.967129999999997</v>
          </cell>
          <cell r="AD471">
            <v>-5.7006200000000007</v>
          </cell>
        </row>
        <row r="472">
          <cell r="A472" t="str">
            <v>DataSpec</v>
          </cell>
          <cell r="B472" t="str">
            <v>Data</v>
          </cell>
          <cell r="C472" t="str">
            <v>Rating</v>
          </cell>
          <cell r="D472" t="str">
            <v>Rating</v>
          </cell>
          <cell r="E472" t="str">
            <v>Q134KUV_L.N</v>
          </cell>
          <cell r="F472" t="str">
            <v>NONE</v>
          </cell>
          <cell r="G472" t="str">
            <v>L.N</v>
          </cell>
          <cell r="H472" t="str">
            <v>Unternehmensnahe Dienstleistungen</v>
          </cell>
          <cell r="I472" t="str">
            <v>SELF</v>
          </cell>
          <cell r="J472" t="str">
            <v>SELF</v>
          </cell>
          <cell r="K472" t="str">
            <v>OV</v>
          </cell>
          <cell r="L472" t="str">
            <v>NE</v>
          </cell>
          <cell r="M472">
            <v>5</v>
          </cell>
          <cell r="O472" t="str">
            <v>L.N</v>
          </cell>
          <cell r="P472" t="str">
            <v>Unternehmensnahe Dienstleistungen</v>
          </cell>
          <cell r="Q472" t="str">
            <v>-</v>
          </cell>
          <cell r="R472" t="str">
            <v>-</v>
          </cell>
          <cell r="S472">
            <v>40.345030000000001</v>
          </cell>
          <cell r="T472">
            <v>42.41639</v>
          </cell>
          <cell r="U472">
            <v>43.453479999999999</v>
          </cell>
          <cell r="V472">
            <v>43.959850000000003</v>
          </cell>
          <cell r="W472">
            <v>42.053310000000003</v>
          </cell>
          <cell r="X472">
            <v>40.942360000000001</v>
          </cell>
          <cell r="Y472">
            <v>41.144080000000002</v>
          </cell>
          <cell r="Z472">
            <v>39.242759999999997</v>
          </cell>
          <cell r="AA472">
            <v>39.13008</v>
          </cell>
          <cell r="AB472">
            <v>38.690060000000003</v>
          </cell>
          <cell r="AC472">
            <v>40.93967</v>
          </cell>
          <cell r="AD472">
            <v>2.249609999999997</v>
          </cell>
        </row>
        <row r="473">
          <cell r="A473" t="str">
            <v>DataSpec</v>
          </cell>
          <cell r="B473" t="str">
            <v>Data</v>
          </cell>
          <cell r="C473" t="str">
            <v>Rating</v>
          </cell>
          <cell r="D473" t="str">
            <v>Rating</v>
          </cell>
          <cell r="E473" t="str">
            <v>Q134KUV_L</v>
          </cell>
          <cell r="F473" t="str">
            <v>NONE</v>
          </cell>
          <cell r="G473" t="str">
            <v>L</v>
          </cell>
          <cell r="H473" t="str">
            <v>Grundstücks- und Wohnungswesen</v>
          </cell>
          <cell r="I473" t="str">
            <v>SELF</v>
          </cell>
          <cell r="J473" t="str">
            <v>SELF</v>
          </cell>
          <cell r="K473" t="str">
            <v>OV</v>
          </cell>
          <cell r="L473" t="str">
            <v>NE</v>
          </cell>
          <cell r="M473">
            <v>5</v>
          </cell>
          <cell r="O473" t="str">
            <v>L</v>
          </cell>
          <cell r="P473" t="str">
            <v>Grundstücks- und Wohnungswesen</v>
          </cell>
          <cell r="Q473" t="str">
            <v>-</v>
          </cell>
          <cell r="R473" t="str">
            <v>-</v>
          </cell>
          <cell r="S473">
            <v>37.533110000000001</v>
          </cell>
          <cell r="T473">
            <v>39.360689999999998</v>
          </cell>
          <cell r="U473">
            <v>40.746969999999997</v>
          </cell>
          <cell r="V473">
            <v>42.185130000000001</v>
          </cell>
          <cell r="W473">
            <v>37.855640000000001</v>
          </cell>
          <cell r="X473">
            <v>37.672330000000002</v>
          </cell>
          <cell r="Y473">
            <v>37.169460000000001</v>
          </cell>
          <cell r="Z473">
            <v>36.970260000000003</v>
          </cell>
          <cell r="AA473">
            <v>35.315300000000001</v>
          </cell>
          <cell r="AB473">
            <v>37.16628</v>
          </cell>
          <cell r="AC473">
            <v>38.683689999999999</v>
          </cell>
          <cell r="AD473">
            <v>1.5174099999999981</v>
          </cell>
        </row>
        <row r="474">
          <cell r="A474" t="str">
            <v>DataSpec</v>
          </cell>
          <cell r="B474" t="str">
            <v>Data</v>
          </cell>
          <cell r="C474" t="str">
            <v>Rating</v>
          </cell>
          <cell r="D474" t="str">
            <v>Rating</v>
          </cell>
          <cell r="E474" t="str">
            <v>Q134KUV_681</v>
          </cell>
          <cell r="F474" t="str">
            <v>NONE</v>
          </cell>
          <cell r="G474">
            <v>68.099999999999994</v>
          </cell>
          <cell r="H474" t="str">
            <v xml:space="preserve">      Immobilienhandel</v>
          </cell>
          <cell r="I474" t="str">
            <v>SELF</v>
          </cell>
          <cell r="J474" t="str">
            <v>SELF</v>
          </cell>
          <cell r="K474" t="str">
            <v>OV</v>
          </cell>
          <cell r="L474" t="str">
            <v>NE</v>
          </cell>
          <cell r="M474">
            <v>5</v>
          </cell>
          <cell r="O474" t="str">
            <v>68,1</v>
          </cell>
          <cell r="P474" t="str">
            <v>Immobilienhandel</v>
          </cell>
          <cell r="Q474" t="str">
            <v>-</v>
          </cell>
          <cell r="R474" t="str">
            <v>-</v>
          </cell>
          <cell r="S474">
            <v>37.533110000000001</v>
          </cell>
          <cell r="T474">
            <v>39.360689999999998</v>
          </cell>
          <cell r="U474">
            <v>40.746969999999997</v>
          </cell>
          <cell r="V474">
            <v>42.185130000000001</v>
          </cell>
          <cell r="W474">
            <v>37.855640000000001</v>
          </cell>
          <cell r="X474">
            <v>37.672330000000002</v>
          </cell>
          <cell r="Y474">
            <v>37.169460000000001</v>
          </cell>
          <cell r="Z474">
            <v>36.970260000000003</v>
          </cell>
          <cell r="AA474">
            <v>35.315300000000001</v>
          </cell>
          <cell r="AB474">
            <v>37.16628</v>
          </cell>
          <cell r="AC474">
            <v>38.683689999999999</v>
          </cell>
          <cell r="AD474">
            <v>1.5174099999999981</v>
          </cell>
        </row>
        <row r="475">
          <cell r="A475" t="str">
            <v>DataSpec</v>
          </cell>
          <cell r="B475" t="str">
            <v>Data</v>
          </cell>
          <cell r="C475" t="str">
            <v>Rating</v>
          </cell>
          <cell r="D475" t="str">
            <v>Rating</v>
          </cell>
          <cell r="E475" t="str">
            <v>Q134KUV_682</v>
          </cell>
          <cell r="F475" t="str">
            <v>NONE</v>
          </cell>
          <cell r="G475">
            <v>68.2</v>
          </cell>
          <cell r="H475" t="str">
            <v xml:space="preserve">      Immobilienvermietung</v>
          </cell>
          <cell r="I475" t="str">
            <v>SELF</v>
          </cell>
          <cell r="J475" t="str">
            <v>SELF</v>
          </cell>
          <cell r="K475" t="str">
            <v>OV</v>
          </cell>
          <cell r="L475" t="str">
            <v>NE</v>
          </cell>
          <cell r="M475">
            <v>5</v>
          </cell>
          <cell r="O475" t="str">
            <v>68,2</v>
          </cell>
          <cell r="P475" t="str">
            <v>Immobilienvermietung</v>
          </cell>
          <cell r="Q475" t="str">
            <v>-</v>
          </cell>
          <cell r="R475" t="str">
            <v>-</v>
          </cell>
          <cell r="S475">
            <v>37.533110000000001</v>
          </cell>
          <cell r="T475">
            <v>39.360689999999998</v>
          </cell>
          <cell r="U475">
            <v>40.746969999999997</v>
          </cell>
          <cell r="V475">
            <v>42.185130000000001</v>
          </cell>
          <cell r="W475">
            <v>37.855640000000001</v>
          </cell>
          <cell r="X475">
            <v>37.672330000000002</v>
          </cell>
          <cell r="Y475">
            <v>37.169460000000001</v>
          </cell>
          <cell r="Z475">
            <v>36.970260000000003</v>
          </cell>
          <cell r="AA475">
            <v>35.315300000000001</v>
          </cell>
          <cell r="AB475">
            <v>37.16628</v>
          </cell>
          <cell r="AC475">
            <v>38.683689999999999</v>
          </cell>
          <cell r="AD475">
            <v>1.5174099999999981</v>
          </cell>
        </row>
        <row r="476">
          <cell r="A476" t="str">
            <v>DataSpec</v>
          </cell>
          <cell r="B476" t="str">
            <v>Data</v>
          </cell>
          <cell r="C476" t="str">
            <v>Rating</v>
          </cell>
          <cell r="D476" t="str">
            <v>Rating</v>
          </cell>
          <cell r="E476" t="str">
            <v>Q134KUV_683</v>
          </cell>
          <cell r="F476" t="str">
            <v>NONE</v>
          </cell>
          <cell r="G476">
            <v>68.3</v>
          </cell>
          <cell r="H476" t="str">
            <v xml:space="preserve">      Immobilienvermittlung und -verwaltung</v>
          </cell>
          <cell r="I476" t="str">
            <v>SELF</v>
          </cell>
          <cell r="J476" t="str">
            <v>SELF</v>
          </cell>
          <cell r="K476" t="str">
            <v>OV</v>
          </cell>
          <cell r="L476" t="str">
            <v>NE</v>
          </cell>
          <cell r="M476">
            <v>5</v>
          </cell>
          <cell r="O476" t="str">
            <v>68,3</v>
          </cell>
          <cell r="P476" t="str">
            <v>Immobilienvermittlung und -verwaltung</v>
          </cell>
          <cell r="Q476" t="str">
            <v>-</v>
          </cell>
          <cell r="R476" t="str">
            <v>-</v>
          </cell>
          <cell r="S476">
            <v>37.533110000000001</v>
          </cell>
          <cell r="T476">
            <v>39.360689999999998</v>
          </cell>
          <cell r="U476">
            <v>40.746969999999997</v>
          </cell>
          <cell r="V476">
            <v>42.185130000000001</v>
          </cell>
          <cell r="W476">
            <v>37.855640000000001</v>
          </cell>
          <cell r="X476">
            <v>37.672330000000002</v>
          </cell>
          <cell r="Y476">
            <v>37.169460000000001</v>
          </cell>
          <cell r="Z476">
            <v>36.970260000000003</v>
          </cell>
          <cell r="AA476">
            <v>35.315300000000001</v>
          </cell>
          <cell r="AB476">
            <v>37.16628</v>
          </cell>
          <cell r="AC476">
            <v>38.683689999999999</v>
          </cell>
          <cell r="AD476">
            <v>1.5174099999999981</v>
          </cell>
        </row>
        <row r="477">
          <cell r="A477" t="str">
            <v>DataSpec</v>
          </cell>
          <cell r="B477" t="str">
            <v>Data</v>
          </cell>
          <cell r="C477" t="str">
            <v>Rating</v>
          </cell>
          <cell r="D477" t="str">
            <v>Rating</v>
          </cell>
          <cell r="E477" t="str">
            <v>Q134KUV_M</v>
          </cell>
          <cell r="F477" t="str">
            <v>NONE</v>
          </cell>
          <cell r="G477" t="str">
            <v>M</v>
          </cell>
          <cell r="H477" t="str">
            <v>Beratung, Planung, Forschung u.a.</v>
          </cell>
          <cell r="I477" t="str">
            <v>SELF</v>
          </cell>
          <cell r="J477" t="str">
            <v>SELF</v>
          </cell>
          <cell r="K477" t="str">
            <v>OV</v>
          </cell>
          <cell r="L477" t="str">
            <v>NE</v>
          </cell>
          <cell r="M477">
            <v>5</v>
          </cell>
          <cell r="O477" t="str">
            <v>M</v>
          </cell>
          <cell r="P477" t="str">
            <v>Beratung, Planung, Forschung u.a.</v>
          </cell>
          <cell r="Q477" t="str">
            <v>-</v>
          </cell>
          <cell r="R477" t="str">
            <v>-</v>
          </cell>
          <cell r="S477">
            <v>40.950449999999996</v>
          </cell>
          <cell r="T477">
            <v>43.524079999999998</v>
          </cell>
          <cell r="U477">
            <v>44.676200000000001</v>
          </cell>
          <cell r="V477">
            <v>44.723880000000001</v>
          </cell>
          <cell r="W477">
            <v>43.956130000000002</v>
          </cell>
          <cell r="X477">
            <v>42.187240000000003</v>
          </cell>
          <cell r="Y477">
            <v>42.044350000000001</v>
          </cell>
          <cell r="Z477">
            <v>40.02646</v>
          </cell>
          <cell r="AA477">
            <v>40.748899999999999</v>
          </cell>
          <cell r="AB477">
            <v>38.725560000000002</v>
          </cell>
          <cell r="AC477">
            <v>41.39996</v>
          </cell>
          <cell r="AD477">
            <v>2.6743999999999986</v>
          </cell>
        </row>
        <row r="478">
          <cell r="A478" t="str">
            <v>DataSpec</v>
          </cell>
          <cell r="B478" t="str">
            <v>Data</v>
          </cell>
          <cell r="C478" t="str">
            <v>Rating</v>
          </cell>
          <cell r="D478" t="str">
            <v>Rating</v>
          </cell>
          <cell r="E478" t="str">
            <v>Q134KUV_69</v>
          </cell>
          <cell r="F478" t="str">
            <v>NONE</v>
          </cell>
          <cell r="G478">
            <v>69</v>
          </cell>
          <cell r="H478" t="str">
            <v xml:space="preserve">    Rechts- und Steuerberatung, Wirtschaftsprüfung</v>
          </cell>
          <cell r="I478" t="str">
            <v>SELF</v>
          </cell>
          <cell r="J478" t="str">
            <v>SELF</v>
          </cell>
          <cell r="K478" t="str">
            <v>OV</v>
          </cell>
          <cell r="L478" t="str">
            <v>NE</v>
          </cell>
          <cell r="M478">
            <v>5</v>
          </cell>
          <cell r="O478">
            <v>69</v>
          </cell>
          <cell r="P478" t="str">
            <v>Rechts- und Steuerberatung, Wirtschaftsprüfung</v>
          </cell>
          <cell r="Q478" t="str">
            <v>-</v>
          </cell>
          <cell r="R478" t="str">
            <v>-</v>
          </cell>
          <cell r="S478">
            <v>32.838200000000001</v>
          </cell>
          <cell r="T478">
            <v>35.518349999999998</v>
          </cell>
          <cell r="U478">
            <v>35.473089999999999</v>
          </cell>
          <cell r="V478">
            <v>35.985729999999997</v>
          </cell>
          <cell r="W478">
            <v>41.924639999999997</v>
          </cell>
          <cell r="X478">
            <v>38.313609999999997</v>
          </cell>
          <cell r="Y478">
            <v>38.510420000000003</v>
          </cell>
          <cell r="Z478">
            <v>34.398679999999999</v>
          </cell>
          <cell r="AA478">
            <v>37.675559999999997</v>
          </cell>
          <cell r="AB478">
            <v>38.109430000000003</v>
          </cell>
          <cell r="AC478">
            <v>40.20787</v>
          </cell>
          <cell r="AD478">
            <v>2.0984399999999965</v>
          </cell>
        </row>
        <row r="479">
          <cell r="A479" t="str">
            <v>DataSpec</v>
          </cell>
          <cell r="B479" t="str">
            <v>Data</v>
          </cell>
          <cell r="C479" t="str">
            <v>Rating</v>
          </cell>
          <cell r="D479" t="str">
            <v>Rating</v>
          </cell>
          <cell r="E479" t="str">
            <v>Q134KUV_691</v>
          </cell>
          <cell r="F479" t="str">
            <v>NONE</v>
          </cell>
          <cell r="G479">
            <v>69.099999999999994</v>
          </cell>
          <cell r="H479" t="str">
            <v xml:space="preserve">      Rechtsberatung</v>
          </cell>
          <cell r="I479" t="str">
            <v>SELF</v>
          </cell>
          <cell r="J479" t="str">
            <v>SELF</v>
          </cell>
          <cell r="K479" t="str">
            <v>OV</v>
          </cell>
          <cell r="L479" t="str">
            <v>NE</v>
          </cell>
          <cell r="M479">
            <v>5</v>
          </cell>
          <cell r="O479" t="str">
            <v>69,1</v>
          </cell>
          <cell r="P479" t="str">
            <v>Rechtsberatung</v>
          </cell>
          <cell r="Q479" t="str">
            <v>-</v>
          </cell>
          <cell r="R479" t="str">
            <v>-</v>
          </cell>
          <cell r="S479">
            <v>32.838200000000001</v>
          </cell>
          <cell r="T479">
            <v>35.518349999999998</v>
          </cell>
          <cell r="U479">
            <v>35.473089999999999</v>
          </cell>
          <cell r="V479">
            <v>35.985729999999997</v>
          </cell>
          <cell r="W479">
            <v>41.924639999999997</v>
          </cell>
          <cell r="X479">
            <v>38.313609999999997</v>
          </cell>
          <cell r="Y479">
            <v>38.510420000000003</v>
          </cell>
          <cell r="Z479">
            <v>34.398679999999999</v>
          </cell>
          <cell r="AA479">
            <v>37.675559999999997</v>
          </cell>
          <cell r="AB479">
            <v>38.109430000000003</v>
          </cell>
          <cell r="AC479">
            <v>40.20787</v>
          </cell>
          <cell r="AD479">
            <v>2.0984399999999965</v>
          </cell>
        </row>
        <row r="480">
          <cell r="A480" t="str">
            <v>DataSpec</v>
          </cell>
          <cell r="B480" t="str">
            <v>Data</v>
          </cell>
          <cell r="C480" t="str">
            <v>Rating</v>
          </cell>
          <cell r="D480" t="str">
            <v>Rating</v>
          </cell>
          <cell r="E480" t="str">
            <v>Q134KUV_692</v>
          </cell>
          <cell r="F480" t="str">
            <v>NONE</v>
          </cell>
          <cell r="G480">
            <v>69.2</v>
          </cell>
          <cell r="H480" t="str">
            <v xml:space="preserve">      Wirtschaftsprüfung und Steuerberatung</v>
          </cell>
          <cell r="I480" t="str">
            <v>SELF</v>
          </cell>
          <cell r="J480" t="str">
            <v>SELF</v>
          </cell>
          <cell r="K480" t="str">
            <v>OV</v>
          </cell>
          <cell r="L480" t="str">
            <v>NE</v>
          </cell>
          <cell r="M480">
            <v>5</v>
          </cell>
          <cell r="O480" t="str">
            <v>69,2</v>
          </cell>
          <cell r="P480" t="str">
            <v>Wirtschaftsprüfung und Steuerberatung</v>
          </cell>
          <cell r="Q480" t="str">
            <v>-</v>
          </cell>
          <cell r="R480" t="str">
            <v>-</v>
          </cell>
          <cell r="S480">
            <v>32.838200000000001</v>
          </cell>
          <cell r="T480">
            <v>35.518349999999998</v>
          </cell>
          <cell r="U480">
            <v>35.473089999999999</v>
          </cell>
          <cell r="V480">
            <v>35.985729999999997</v>
          </cell>
          <cell r="W480">
            <v>41.924639999999997</v>
          </cell>
          <cell r="X480">
            <v>38.313609999999997</v>
          </cell>
          <cell r="Y480">
            <v>38.510420000000003</v>
          </cell>
          <cell r="Z480">
            <v>34.398679999999999</v>
          </cell>
          <cell r="AA480">
            <v>37.675559999999997</v>
          </cell>
          <cell r="AB480">
            <v>38.109430000000003</v>
          </cell>
          <cell r="AC480">
            <v>40.20787</v>
          </cell>
          <cell r="AD480">
            <v>2.0984399999999965</v>
          </cell>
        </row>
        <row r="481">
          <cell r="A481" t="str">
            <v>DataSpec</v>
          </cell>
          <cell r="B481" t="str">
            <v>Data</v>
          </cell>
          <cell r="C481" t="str">
            <v>Rating</v>
          </cell>
          <cell r="D481" t="str">
            <v>Rating</v>
          </cell>
          <cell r="E481" t="str">
            <v>Q134KUV_70</v>
          </cell>
          <cell r="F481" t="str">
            <v>NONE</v>
          </cell>
          <cell r="G481">
            <v>70</v>
          </cell>
          <cell r="H481" t="str">
            <v xml:space="preserve">    Unternehmensberatung, Holdinggesellschaften</v>
          </cell>
          <cell r="I481" t="str">
            <v>SELF</v>
          </cell>
          <cell r="J481" t="str">
            <v>SELF</v>
          </cell>
          <cell r="K481" t="str">
            <v>OV</v>
          </cell>
          <cell r="L481" t="str">
            <v>NE</v>
          </cell>
          <cell r="M481">
            <v>5</v>
          </cell>
          <cell r="O481">
            <v>70</v>
          </cell>
          <cell r="P481" t="str">
            <v>Unternehmensberatung, Holdinggesellschaften</v>
          </cell>
          <cell r="Q481" t="str">
            <v>-</v>
          </cell>
          <cell r="R481" t="str">
            <v>-</v>
          </cell>
          <cell r="S481">
            <v>44.916400000000003</v>
          </cell>
          <cell r="T481">
            <v>49.257469999999998</v>
          </cell>
          <cell r="U481">
            <v>50.615049999999997</v>
          </cell>
          <cell r="V481">
            <v>50.962409999999998</v>
          </cell>
          <cell r="W481">
            <v>46.374690000000001</v>
          </cell>
          <cell r="X481">
            <v>42.676479999999998</v>
          </cell>
          <cell r="Y481">
            <v>42.728059999999999</v>
          </cell>
          <cell r="Z481">
            <v>42.370249999999999</v>
          </cell>
          <cell r="AA481">
            <v>40.108989999999999</v>
          </cell>
          <cell r="AB481">
            <v>41.34178</v>
          </cell>
          <cell r="AC481">
            <v>42.098979999999997</v>
          </cell>
          <cell r="AD481">
            <v>0.75719999999999743</v>
          </cell>
        </row>
        <row r="482">
          <cell r="A482" t="str">
            <v>DataSpec</v>
          </cell>
          <cell r="B482" t="str">
            <v>Data</v>
          </cell>
          <cell r="C482" t="str">
            <v>Rating</v>
          </cell>
          <cell r="D482" t="str">
            <v>Rating</v>
          </cell>
          <cell r="E482" t="str">
            <v>Q134KUV_701</v>
          </cell>
          <cell r="F482" t="str">
            <v>NONE</v>
          </cell>
          <cell r="G482">
            <v>70.099999999999994</v>
          </cell>
          <cell r="H482" t="str">
            <v xml:space="preserve">      Holdinggesellschaften u.Ä.</v>
          </cell>
          <cell r="I482" t="str">
            <v>SELF</v>
          </cell>
          <cell r="J482" t="str">
            <v>SELF</v>
          </cell>
          <cell r="K482" t="str">
            <v>OV</v>
          </cell>
          <cell r="L482" t="str">
            <v>NE</v>
          </cell>
          <cell r="M482">
            <v>5</v>
          </cell>
          <cell r="O482" t="str">
            <v>70,1</v>
          </cell>
          <cell r="P482" t="str">
            <v>Holdinggesellschaften u.Ä.</v>
          </cell>
          <cell r="Q482" t="str">
            <v>-</v>
          </cell>
          <cell r="R482" t="str">
            <v>-</v>
          </cell>
          <cell r="S482">
            <v>44.916400000000003</v>
          </cell>
          <cell r="T482">
            <v>46.937359999999998</v>
          </cell>
          <cell r="U482">
            <v>48.11974</v>
          </cell>
          <cell r="V482">
            <v>48.404710000000001</v>
          </cell>
          <cell r="W482">
            <v>45.740340000000003</v>
          </cell>
          <cell r="X482">
            <v>46.818730000000002</v>
          </cell>
          <cell r="Y482">
            <v>39.468690000000002</v>
          </cell>
          <cell r="Z482">
            <v>44.401940000000003</v>
          </cell>
          <cell r="AA482">
            <v>38.471249999999998</v>
          </cell>
          <cell r="AB482">
            <v>43.788069999999998</v>
          </cell>
          <cell r="AC482">
            <v>44.683689999999999</v>
          </cell>
          <cell r="AD482">
            <v>0.89562000000000097</v>
          </cell>
        </row>
        <row r="483">
          <cell r="A483" t="str">
            <v>DataSpec</v>
          </cell>
          <cell r="B483" t="str">
            <v>Data</v>
          </cell>
          <cell r="C483" t="str">
            <v>Rating</v>
          </cell>
          <cell r="D483" t="str">
            <v>Rating</v>
          </cell>
          <cell r="E483" t="str">
            <v>Q134KUV_702</v>
          </cell>
          <cell r="F483" t="str">
            <v>NONE</v>
          </cell>
          <cell r="G483">
            <v>70.2</v>
          </cell>
          <cell r="H483" t="str">
            <v xml:space="preserve">      Unternehmens-, Public-Relationsberatung</v>
          </cell>
          <cell r="I483" t="str">
            <v>SELF</v>
          </cell>
          <cell r="J483" t="str">
            <v>SELF</v>
          </cell>
          <cell r="K483" t="str">
            <v>OV</v>
          </cell>
          <cell r="L483" t="str">
            <v>NE</v>
          </cell>
          <cell r="M483">
            <v>5</v>
          </cell>
          <cell r="O483" t="str">
            <v>70,2</v>
          </cell>
          <cell r="P483" t="str">
            <v>Unternehmens-, Public-Relationsberatung</v>
          </cell>
          <cell r="Q483" t="str">
            <v>-</v>
          </cell>
          <cell r="R483" t="str">
            <v>-</v>
          </cell>
          <cell r="S483">
            <v>44.916400000000003</v>
          </cell>
          <cell r="T483">
            <v>50.095059999999997</v>
          </cell>
          <cell r="U483">
            <v>51.514899999999997</v>
          </cell>
          <cell r="V483">
            <v>51.884749999999997</v>
          </cell>
          <cell r="W483">
            <v>46.60613</v>
          </cell>
          <cell r="X483">
            <v>41.159439999999996</v>
          </cell>
          <cell r="Y483">
            <v>43.923499999999997</v>
          </cell>
          <cell r="Z483">
            <v>41.623150000000003</v>
          </cell>
          <cell r="AA483">
            <v>40.710810000000002</v>
          </cell>
          <cell r="AB483">
            <v>40.443260000000002</v>
          </cell>
          <cell r="AC483">
            <v>41.13964</v>
          </cell>
          <cell r="AD483">
            <v>0.69637999999999778</v>
          </cell>
        </row>
        <row r="484">
          <cell r="A484" t="str">
            <v>DataSpec</v>
          </cell>
          <cell r="B484" t="str">
            <v>Data</v>
          </cell>
          <cell r="C484" t="str">
            <v>Rating</v>
          </cell>
          <cell r="D484" t="str">
            <v>Rating</v>
          </cell>
          <cell r="E484" t="str">
            <v>Q134KUV_71</v>
          </cell>
          <cell r="F484" t="str">
            <v>NONE</v>
          </cell>
          <cell r="G484">
            <v>71</v>
          </cell>
          <cell r="H484" t="str">
            <v xml:space="preserve">    Architektur- und Ingenieurbüros, technische Untersuchung</v>
          </cell>
          <cell r="I484" t="str">
            <v>SELF</v>
          </cell>
          <cell r="J484" t="str">
            <v>SELF</v>
          </cell>
          <cell r="K484" t="str">
            <v>OV</v>
          </cell>
          <cell r="L484" t="str">
            <v>NE</v>
          </cell>
          <cell r="M484">
            <v>5</v>
          </cell>
          <cell r="O484">
            <v>71</v>
          </cell>
          <cell r="P484" t="str">
            <v>Architektur- und Ingenieurbüros, technische Untersuchung</v>
          </cell>
          <cell r="Q484" t="str">
            <v>-</v>
          </cell>
          <cell r="R484" t="str">
            <v>-</v>
          </cell>
          <cell r="S484">
            <v>46.0351</v>
          </cell>
          <cell r="T484">
            <v>48.148180000000004</v>
          </cell>
          <cell r="U484">
            <v>51.132309999999997</v>
          </cell>
          <cell r="V484">
            <v>51.335450000000002</v>
          </cell>
          <cell r="W484">
            <v>45.37059</v>
          </cell>
          <cell r="X484">
            <v>44.798589999999997</v>
          </cell>
          <cell r="Y484">
            <v>44.20946</v>
          </cell>
          <cell r="Z484">
            <v>45.801439999999999</v>
          </cell>
          <cell r="AA484">
            <v>42.585039999999999</v>
          </cell>
          <cell r="AB484">
            <v>34.576630000000002</v>
          </cell>
          <cell r="AC484">
            <v>42.57694</v>
          </cell>
          <cell r="AD484">
            <v>8.0003099999999989</v>
          </cell>
        </row>
        <row r="485">
          <cell r="A485" t="str">
            <v>DataSpec</v>
          </cell>
          <cell r="B485" t="str">
            <v>Data</v>
          </cell>
          <cell r="C485" t="str">
            <v>Rating</v>
          </cell>
          <cell r="D485" t="str">
            <v>Rating</v>
          </cell>
          <cell r="E485" t="str">
            <v>Q134KUV_711</v>
          </cell>
          <cell r="F485" t="str">
            <v>NONE</v>
          </cell>
          <cell r="G485">
            <v>71.099999999999994</v>
          </cell>
          <cell r="H485" t="str">
            <v xml:space="preserve">      Architektur- und Ingenieurbüros</v>
          </cell>
          <cell r="I485" t="str">
            <v>SELF</v>
          </cell>
          <cell r="J485" t="str">
            <v>SELF</v>
          </cell>
          <cell r="K485" t="str">
            <v>OV</v>
          </cell>
          <cell r="L485" t="str">
            <v>NE</v>
          </cell>
          <cell r="M485">
            <v>5</v>
          </cell>
          <cell r="O485" t="str">
            <v>71,1</v>
          </cell>
          <cell r="P485" t="str">
            <v>Architektur- und Ingenieurbüros</v>
          </cell>
          <cell r="Q485" t="str">
            <v>-</v>
          </cell>
          <cell r="R485" t="str">
            <v>-</v>
          </cell>
          <cell r="S485">
            <v>46.0351</v>
          </cell>
          <cell r="T485">
            <v>51.679940000000002</v>
          </cell>
          <cell r="U485">
            <v>52.18336</v>
          </cell>
          <cell r="V485">
            <v>52.380679999999998</v>
          </cell>
          <cell r="W485">
            <v>45.61157</v>
          </cell>
          <cell r="X485">
            <v>45.003399999999999</v>
          </cell>
          <cell r="Y485">
            <v>44.53557</v>
          </cell>
          <cell r="Z485">
            <v>46.232689999999998</v>
          </cell>
          <cell r="AA485">
            <v>42.803980000000003</v>
          </cell>
          <cell r="AB485">
            <v>34.803980000000003</v>
          </cell>
          <cell r="AC485">
            <v>42.803980000000003</v>
          </cell>
          <cell r="AD485">
            <v>8</v>
          </cell>
        </row>
        <row r="486">
          <cell r="A486" t="str">
            <v>DataSpec</v>
          </cell>
          <cell r="B486" t="str">
            <v>Data</v>
          </cell>
          <cell r="C486" t="str">
            <v>Rating</v>
          </cell>
          <cell r="D486" t="str">
            <v>Rating</v>
          </cell>
          <cell r="E486" t="str">
            <v>Q134KUV_712</v>
          </cell>
          <cell r="F486" t="str">
            <v>NONE</v>
          </cell>
          <cell r="G486">
            <v>71.2</v>
          </cell>
          <cell r="H486" t="str">
            <v xml:space="preserve">      Technische Untersuchung</v>
          </cell>
          <cell r="I486" t="str">
            <v>SELF</v>
          </cell>
          <cell r="J486" t="str">
            <v>SELF</v>
          </cell>
          <cell r="K486" t="str">
            <v>OV</v>
          </cell>
          <cell r="L486" t="str">
            <v>NE</v>
          </cell>
          <cell r="M486">
            <v>5</v>
          </cell>
          <cell r="O486" t="str">
            <v>71,2</v>
          </cell>
          <cell r="P486" t="str">
            <v>Technische Untersuchung</v>
          </cell>
          <cell r="Q486" t="str">
            <v>-</v>
          </cell>
          <cell r="R486" t="str">
            <v>-</v>
          </cell>
          <cell r="S486">
            <v>46.0351</v>
          </cell>
          <cell r="T486">
            <v>33.755029999999998</v>
          </cell>
          <cell r="U486">
            <v>33.33352</v>
          </cell>
          <cell r="V486">
            <v>33.633510000000001</v>
          </cell>
          <cell r="W486">
            <v>41.305729999999997</v>
          </cell>
          <cell r="X486">
            <v>41.367820000000002</v>
          </cell>
          <cell r="Y486">
            <v>38.755130000000001</v>
          </cell>
          <cell r="Z486">
            <v>38.534320000000001</v>
          </cell>
          <cell r="AA486">
            <v>38.812519999999999</v>
          </cell>
          <cell r="AB486">
            <v>30.812519999999999</v>
          </cell>
          <cell r="AC486">
            <v>38.812519999999999</v>
          </cell>
          <cell r="AD486">
            <v>8</v>
          </cell>
        </row>
        <row r="487">
          <cell r="A487" t="str">
            <v>DataSpec</v>
          </cell>
          <cell r="B487" t="str">
            <v>Data</v>
          </cell>
          <cell r="C487" t="str">
            <v>Rating</v>
          </cell>
          <cell r="D487" t="str">
            <v>Rating</v>
          </cell>
          <cell r="E487" t="str">
            <v>Q134KUV_72</v>
          </cell>
          <cell r="F487" t="str">
            <v>NONE</v>
          </cell>
          <cell r="G487">
            <v>72</v>
          </cell>
          <cell r="H487" t="str">
            <v xml:space="preserve">    Forschung und Entwicklung</v>
          </cell>
          <cell r="I487" t="str">
            <v>SELF</v>
          </cell>
          <cell r="J487" t="str">
            <v>SELF</v>
          </cell>
          <cell r="K487" t="str">
            <v>OV</v>
          </cell>
          <cell r="L487" t="str">
            <v>NE</v>
          </cell>
          <cell r="M487">
            <v>5</v>
          </cell>
          <cell r="O487">
            <v>72</v>
          </cell>
          <cell r="P487" t="str">
            <v>Forschung und Entwicklung</v>
          </cell>
          <cell r="Q487" t="str">
            <v>-</v>
          </cell>
          <cell r="R487" t="str">
            <v>-</v>
          </cell>
          <cell r="S487">
            <v>43.527740000000001</v>
          </cell>
          <cell r="T487">
            <v>43.990360000000003</v>
          </cell>
          <cell r="U487">
            <v>46.382739999999998</v>
          </cell>
          <cell r="V487">
            <v>48.833289999999998</v>
          </cell>
          <cell r="W487">
            <v>44.463520000000003</v>
          </cell>
          <cell r="X487">
            <v>43.838810000000002</v>
          </cell>
          <cell r="Y487">
            <v>42.714449999999999</v>
          </cell>
          <cell r="Z487">
            <v>34.714449999999999</v>
          </cell>
          <cell r="AA487">
            <v>38.89584</v>
          </cell>
          <cell r="AB487">
            <v>42.32235</v>
          </cell>
          <cell r="AC487">
            <v>37.672870000000003</v>
          </cell>
          <cell r="AD487">
            <v>-4.6494799999999969</v>
          </cell>
        </row>
        <row r="488">
          <cell r="A488" t="str">
            <v>DataSpec</v>
          </cell>
          <cell r="B488" t="str">
            <v>Data</v>
          </cell>
          <cell r="C488" t="str">
            <v>Rating</v>
          </cell>
          <cell r="D488" t="str">
            <v>Rating</v>
          </cell>
          <cell r="E488" t="str">
            <v>Q134KUV_73</v>
          </cell>
          <cell r="F488" t="str">
            <v>NONE</v>
          </cell>
          <cell r="G488">
            <v>73</v>
          </cell>
          <cell r="H488" t="str">
            <v xml:space="preserve">    Werbung und Marktforschung</v>
          </cell>
          <cell r="I488" t="str">
            <v>SELF</v>
          </cell>
          <cell r="J488" t="str">
            <v>SELF</v>
          </cell>
          <cell r="K488" t="str">
            <v>OV</v>
          </cell>
          <cell r="L488" t="str">
            <v>NE</v>
          </cell>
          <cell r="M488">
            <v>5</v>
          </cell>
          <cell r="O488">
            <v>73</v>
          </cell>
          <cell r="P488" t="str">
            <v>Werbung und Marktforschung</v>
          </cell>
          <cell r="Q488" t="str">
            <v>-</v>
          </cell>
          <cell r="R488" t="str">
            <v>-</v>
          </cell>
          <cell r="S488">
            <v>41.332799999999999</v>
          </cell>
          <cell r="T488">
            <v>42.448390000000003</v>
          </cell>
          <cell r="U488">
            <v>40.861310000000003</v>
          </cell>
          <cell r="V488">
            <v>40.9756</v>
          </cell>
          <cell r="W488">
            <v>42.484859999999998</v>
          </cell>
          <cell r="X488">
            <v>43.130360000000003</v>
          </cell>
          <cell r="Y488">
            <v>42.462649999999996</v>
          </cell>
          <cell r="Z488">
            <v>42.341859999999997</v>
          </cell>
          <cell r="AA488">
            <v>42.074509999999997</v>
          </cell>
          <cell r="AB488">
            <v>39.169159999999998</v>
          </cell>
          <cell r="AC488">
            <v>42.721209999999999</v>
          </cell>
          <cell r="AD488">
            <v>3.5520500000000013</v>
          </cell>
        </row>
        <row r="489">
          <cell r="A489" t="str">
            <v>DataSpec</v>
          </cell>
          <cell r="B489" t="str">
            <v>Data</v>
          </cell>
          <cell r="C489" t="str">
            <v>Rating</v>
          </cell>
          <cell r="D489" t="str">
            <v>Rating</v>
          </cell>
          <cell r="E489" t="str">
            <v>Q134KUV_731</v>
          </cell>
          <cell r="F489" t="str">
            <v>NONE</v>
          </cell>
          <cell r="G489">
            <v>73.099999999999994</v>
          </cell>
          <cell r="H489" t="str">
            <v xml:space="preserve">      Werbung</v>
          </cell>
          <cell r="I489" t="str">
            <v>SELF</v>
          </cell>
          <cell r="J489" t="str">
            <v>SELF</v>
          </cell>
          <cell r="K489" t="str">
            <v>OV</v>
          </cell>
          <cell r="L489" t="str">
            <v>NE</v>
          </cell>
          <cell r="M489">
            <v>5</v>
          </cell>
          <cell r="O489" t="str">
            <v>73,1</v>
          </cell>
          <cell r="P489" t="str">
            <v>Werbung</v>
          </cell>
          <cell r="Q489" t="str">
            <v>-</v>
          </cell>
          <cell r="R489" t="str">
            <v>-</v>
          </cell>
          <cell r="S489">
            <v>41.332799999999999</v>
          </cell>
          <cell r="T489">
            <v>43.1783</v>
          </cell>
          <cell r="U489">
            <v>41.581449999999997</v>
          </cell>
          <cell r="V489">
            <v>41.704360000000001</v>
          </cell>
          <cell r="W489">
            <v>42.687309999999997</v>
          </cell>
          <cell r="X489">
            <v>43.265070000000001</v>
          </cell>
          <cell r="Y489">
            <v>42.563879999999997</v>
          </cell>
          <cell r="Z489">
            <v>42.414290000000001</v>
          </cell>
          <cell r="AA489">
            <v>42.175040000000003</v>
          </cell>
          <cell r="AB489">
            <v>39.197980000000001</v>
          </cell>
          <cell r="AC489">
            <v>42.779339999999998</v>
          </cell>
          <cell r="AD489">
            <v>3.5813599999999965</v>
          </cell>
        </row>
        <row r="490">
          <cell r="A490" t="str">
            <v>DataSpec</v>
          </cell>
          <cell r="B490" t="str">
            <v>Data</v>
          </cell>
          <cell r="C490" t="str">
            <v>Rating</v>
          </cell>
          <cell r="D490" t="str">
            <v>Rating</v>
          </cell>
          <cell r="E490" t="str">
            <v>Q134KUV_732</v>
          </cell>
          <cell r="F490" t="str">
            <v>NONE</v>
          </cell>
          <cell r="G490">
            <v>73.2</v>
          </cell>
          <cell r="H490" t="str">
            <v xml:space="preserve">      Markt- und Meinungsforschung</v>
          </cell>
          <cell r="I490" t="str">
            <v>SELF</v>
          </cell>
          <cell r="J490" t="str">
            <v>SELF</v>
          </cell>
          <cell r="K490" t="str">
            <v>OV</v>
          </cell>
          <cell r="L490" t="str">
            <v>NE</v>
          </cell>
          <cell r="M490">
            <v>5</v>
          </cell>
          <cell r="O490" t="str">
            <v>73,2</v>
          </cell>
          <cell r="P490" t="str">
            <v>Markt- und Meinungsforschung</v>
          </cell>
          <cell r="Q490" t="str">
            <v>-</v>
          </cell>
          <cell r="R490" t="str">
            <v>-</v>
          </cell>
          <cell r="S490">
            <v>41.332799999999999</v>
          </cell>
          <cell r="T490">
            <v>33.332799999999999</v>
          </cell>
          <cell r="U490">
            <v>31.988209999999999</v>
          </cell>
          <cell r="V490">
            <v>31.99587</v>
          </cell>
          <cell r="W490">
            <v>39.995869999999996</v>
          </cell>
          <cell r="X490">
            <v>41.471739999999997</v>
          </cell>
          <cell r="Y490">
            <v>41.214970000000001</v>
          </cell>
          <cell r="Z490">
            <v>41.449570000000001</v>
          </cell>
          <cell r="AA490">
            <v>40.839080000000003</v>
          </cell>
          <cell r="AB490">
            <v>38.815109999999997</v>
          </cell>
          <cell r="AC490">
            <v>42.006819999999998</v>
          </cell>
          <cell r="AD490">
            <v>3.1917100000000005</v>
          </cell>
        </row>
        <row r="491">
          <cell r="A491" t="str">
            <v>DataSpec</v>
          </cell>
          <cell r="B491" t="str">
            <v>Data</v>
          </cell>
          <cell r="C491" t="str">
            <v>Rating</v>
          </cell>
          <cell r="D491" t="str">
            <v>Rating</v>
          </cell>
          <cell r="E491" t="str">
            <v>Q134KUV_74</v>
          </cell>
          <cell r="F491" t="str">
            <v>NONE</v>
          </cell>
          <cell r="G491">
            <v>74</v>
          </cell>
          <cell r="H491" t="str">
            <v xml:space="preserve">    Designstudios, Fotogewerbe, Übersetzungsbüros u.a.</v>
          </cell>
          <cell r="I491" t="str">
            <v>SELF</v>
          </cell>
          <cell r="J491" t="str">
            <v>SELF</v>
          </cell>
          <cell r="K491" t="str">
            <v>OV</v>
          </cell>
          <cell r="L491" t="str">
            <v>NE</v>
          </cell>
          <cell r="M491">
            <v>5</v>
          </cell>
          <cell r="O491">
            <v>74</v>
          </cell>
          <cell r="P491" t="str">
            <v>Designstudios, Fotogewerbe, Übersetzungsbüros u.a.</v>
          </cell>
          <cell r="Q491" t="str">
            <v>-</v>
          </cell>
          <cell r="R491" t="str">
            <v>-</v>
          </cell>
          <cell r="S491">
            <v>41.557749999999999</v>
          </cell>
          <cell r="T491">
            <v>42.542079999999999</v>
          </cell>
          <cell r="U491">
            <v>44.149140000000003</v>
          </cell>
          <cell r="V491">
            <v>42.286749999999998</v>
          </cell>
          <cell r="W491">
            <v>43.174079999999996</v>
          </cell>
          <cell r="X491">
            <v>42.947029999999998</v>
          </cell>
          <cell r="Y491">
            <v>43.266489999999997</v>
          </cell>
          <cell r="Z491">
            <v>35.266489999999997</v>
          </cell>
          <cell r="AA491">
            <v>43.266489999999997</v>
          </cell>
          <cell r="AB491">
            <v>43.900280000000002</v>
          </cell>
          <cell r="AC491">
            <v>40.151139999999998</v>
          </cell>
          <cell r="AD491">
            <v>-3.7491400000000041</v>
          </cell>
        </row>
        <row r="492">
          <cell r="A492" t="str">
            <v>DataSpec</v>
          </cell>
          <cell r="B492" t="str">
            <v>Data</v>
          </cell>
          <cell r="C492" t="str">
            <v>Rating</v>
          </cell>
          <cell r="D492" t="str">
            <v>Rating</v>
          </cell>
          <cell r="E492" t="str">
            <v>Q134KUV_75</v>
          </cell>
          <cell r="F492" t="str">
            <v>NONE</v>
          </cell>
          <cell r="G492">
            <v>75</v>
          </cell>
          <cell r="H492" t="str">
            <v xml:space="preserve">    Veterinärwesen</v>
          </cell>
          <cell r="I492" t="str">
            <v>SELF</v>
          </cell>
          <cell r="J492" t="str">
            <v>SELF</v>
          </cell>
          <cell r="K492" t="str">
            <v>OV</v>
          </cell>
          <cell r="L492" t="str">
            <v>NE</v>
          </cell>
          <cell r="M492">
            <v>5</v>
          </cell>
          <cell r="O492">
            <v>75</v>
          </cell>
          <cell r="P492" t="str">
            <v>Veterinärwesen</v>
          </cell>
          <cell r="Q492" t="str">
            <v>-</v>
          </cell>
          <cell r="R492" t="str">
            <v>-</v>
          </cell>
          <cell r="S492">
            <v>32.058059999999998</v>
          </cell>
          <cell r="T492">
            <v>39.195390000000003</v>
          </cell>
          <cell r="U492">
            <v>34.83323</v>
          </cell>
          <cell r="V492">
            <v>35.196179999999998</v>
          </cell>
          <cell r="W492">
            <v>40.112459999999999</v>
          </cell>
          <cell r="X492">
            <v>39.319540000000003</v>
          </cell>
          <cell r="Y492">
            <v>38.829810000000002</v>
          </cell>
          <cell r="Z492">
            <v>38.316490000000002</v>
          </cell>
          <cell r="AA492">
            <v>38.666969999999999</v>
          </cell>
          <cell r="AB492">
            <v>41.487729999999999</v>
          </cell>
          <cell r="AC492">
            <v>40.00244</v>
          </cell>
          <cell r="AD492">
            <v>-1.4852899999999991</v>
          </cell>
        </row>
        <row r="493">
          <cell r="A493" t="str">
            <v>DataSpec</v>
          </cell>
          <cell r="B493" t="str">
            <v>Data</v>
          </cell>
          <cell r="C493" t="str">
            <v>Rating</v>
          </cell>
          <cell r="D493" t="str">
            <v>Rating</v>
          </cell>
          <cell r="E493" t="str">
            <v>Q134KUV_N</v>
          </cell>
          <cell r="F493" t="str">
            <v>NONE</v>
          </cell>
          <cell r="G493" t="str">
            <v>N</v>
          </cell>
          <cell r="H493" t="str">
            <v>Mobilienvermietung, Personalvermittlung, Auftragsdienste u.a.</v>
          </cell>
          <cell r="I493" t="str">
            <v>SELF</v>
          </cell>
          <cell r="J493" t="str">
            <v>SELF</v>
          </cell>
          <cell r="K493" t="str">
            <v>OV</v>
          </cell>
          <cell r="L493" t="str">
            <v>NE</v>
          </cell>
          <cell r="M493">
            <v>5</v>
          </cell>
          <cell r="O493" t="str">
            <v>N</v>
          </cell>
          <cell r="P493" t="str">
            <v>Mobilienvermietung, Personalvermittlung, Auftragsdienste u.a.</v>
          </cell>
          <cell r="Q493" t="str">
            <v>-</v>
          </cell>
          <cell r="R493" t="str">
            <v>-</v>
          </cell>
          <cell r="S493">
            <v>43.277529999999999</v>
          </cell>
          <cell r="T493">
            <v>44.192140000000002</v>
          </cell>
          <cell r="U493">
            <v>44.265419999999999</v>
          </cell>
          <cell r="V493">
            <v>44.606780000000001</v>
          </cell>
          <cell r="W493">
            <v>43.277799999999999</v>
          </cell>
          <cell r="X493">
            <v>42.604489999999998</v>
          </cell>
          <cell r="Y493">
            <v>41.371079999999999</v>
          </cell>
          <cell r="Z493">
            <v>40.012430000000002</v>
          </cell>
          <cell r="AA493">
            <v>40.55227</v>
          </cell>
          <cell r="AB493">
            <v>41.224820000000001</v>
          </cell>
          <cell r="AC493">
            <v>43.29636</v>
          </cell>
          <cell r="AD493">
            <v>2.0715399999999988</v>
          </cell>
        </row>
        <row r="494">
          <cell r="A494" t="str">
            <v>DataSpec</v>
          </cell>
          <cell r="B494" t="str">
            <v>Data</v>
          </cell>
          <cell r="C494" t="str">
            <v>Rating</v>
          </cell>
          <cell r="D494" t="str">
            <v>Rating</v>
          </cell>
          <cell r="E494" t="str">
            <v>Q134KUV_77</v>
          </cell>
          <cell r="F494" t="str">
            <v>NONE</v>
          </cell>
          <cell r="G494">
            <v>77</v>
          </cell>
          <cell r="H494" t="str">
            <v xml:space="preserve">    Mobilienvermietung, -Leasing</v>
          </cell>
          <cell r="I494" t="str">
            <v>SELF</v>
          </cell>
          <cell r="J494" t="str">
            <v>SELF</v>
          </cell>
          <cell r="K494" t="str">
            <v>OV</v>
          </cell>
          <cell r="L494" t="str">
            <v>NE</v>
          </cell>
          <cell r="M494">
            <v>5</v>
          </cell>
          <cell r="O494">
            <v>77</v>
          </cell>
          <cell r="P494" t="str">
            <v>Mobilienvermietung, -Leasing</v>
          </cell>
          <cell r="Q494" t="str">
            <v>-</v>
          </cell>
          <cell r="R494" t="str">
            <v>-</v>
          </cell>
          <cell r="S494">
            <v>46.505809999999997</v>
          </cell>
          <cell r="T494">
            <v>45.765749999999997</v>
          </cell>
          <cell r="U494">
            <v>43.99409</v>
          </cell>
          <cell r="V494">
            <v>44.756369999999997</v>
          </cell>
          <cell r="W494">
            <v>45.142449999999997</v>
          </cell>
          <cell r="X494">
            <v>42.627450000000003</v>
          </cell>
          <cell r="Y494">
            <v>44.567659999999997</v>
          </cell>
          <cell r="Z494">
            <v>43.765770000000003</v>
          </cell>
          <cell r="AA494">
            <v>44.880589999999998</v>
          </cell>
          <cell r="AB494">
            <v>49.105069999999998</v>
          </cell>
          <cell r="AC494">
            <v>48.759439999999998</v>
          </cell>
          <cell r="AD494">
            <v>-0.34562999999999988</v>
          </cell>
        </row>
        <row r="495">
          <cell r="A495" t="str">
            <v>DataSpec</v>
          </cell>
          <cell r="B495" t="str">
            <v>Data</v>
          </cell>
          <cell r="C495" t="str">
            <v>Rating</v>
          </cell>
          <cell r="D495" t="str">
            <v>Rating</v>
          </cell>
          <cell r="E495" t="str">
            <v>Q134KUV_771</v>
          </cell>
          <cell r="F495" t="str">
            <v>NONE</v>
          </cell>
          <cell r="G495">
            <v>77.099999999999994</v>
          </cell>
          <cell r="H495" t="str">
            <v xml:space="preserve">      Kraftwagen-Vermietung</v>
          </cell>
          <cell r="I495" t="str">
            <v>SELF</v>
          </cell>
          <cell r="J495" t="str">
            <v>SELF</v>
          </cell>
          <cell r="K495" t="str">
            <v>OV</v>
          </cell>
          <cell r="L495" t="str">
            <v>NE</v>
          </cell>
          <cell r="M495">
            <v>5</v>
          </cell>
          <cell r="O495" t="str">
            <v>77,1</v>
          </cell>
          <cell r="P495" t="str">
            <v>Kraftwagen-Vermietung</v>
          </cell>
          <cell r="Q495" t="str">
            <v>-</v>
          </cell>
          <cell r="R495" t="str">
            <v>-</v>
          </cell>
          <cell r="S495">
            <v>46.505809999999997</v>
          </cell>
          <cell r="T495">
            <v>45.765749999999997</v>
          </cell>
          <cell r="U495">
            <v>43.99409</v>
          </cell>
          <cell r="V495">
            <v>44.756369999999997</v>
          </cell>
          <cell r="W495">
            <v>45.142449999999997</v>
          </cell>
          <cell r="X495">
            <v>42.627450000000003</v>
          </cell>
          <cell r="Y495">
            <v>44.567659999999997</v>
          </cell>
          <cell r="Z495">
            <v>43.765770000000003</v>
          </cell>
          <cell r="AA495">
            <v>44.880589999999998</v>
          </cell>
          <cell r="AB495">
            <v>49.105069999999998</v>
          </cell>
          <cell r="AC495">
            <v>48.759439999999998</v>
          </cell>
          <cell r="AD495">
            <v>-0.34562999999999988</v>
          </cell>
        </row>
        <row r="496">
          <cell r="A496" t="str">
            <v>DataSpec</v>
          </cell>
          <cell r="B496" t="str">
            <v>Data</v>
          </cell>
          <cell r="C496" t="str">
            <v>Rating</v>
          </cell>
          <cell r="D496" t="str">
            <v>Rating</v>
          </cell>
          <cell r="E496" t="str">
            <v>Q134KUV_772</v>
          </cell>
          <cell r="F496" t="str">
            <v>NONE</v>
          </cell>
          <cell r="G496">
            <v>77.2</v>
          </cell>
          <cell r="H496" t="str">
            <v xml:space="preserve">      Gebrauchsgütervermietung</v>
          </cell>
          <cell r="I496" t="str">
            <v>SELF</v>
          </cell>
          <cell r="J496" t="str">
            <v>SELF</v>
          </cell>
          <cell r="K496" t="str">
            <v>OV</v>
          </cell>
          <cell r="L496" t="str">
            <v>NE</v>
          </cell>
          <cell r="M496">
            <v>5</v>
          </cell>
          <cell r="O496" t="str">
            <v>77,2</v>
          </cell>
          <cell r="P496" t="str">
            <v>Gebrauchsgütervermietung</v>
          </cell>
          <cell r="Q496" t="str">
            <v>-</v>
          </cell>
          <cell r="R496" t="str">
            <v>-</v>
          </cell>
          <cell r="S496">
            <v>46.505809999999997</v>
          </cell>
          <cell r="T496">
            <v>45.765749999999997</v>
          </cell>
          <cell r="U496">
            <v>43.99409</v>
          </cell>
          <cell r="V496">
            <v>44.756369999999997</v>
          </cell>
          <cell r="W496">
            <v>45.142449999999997</v>
          </cell>
          <cell r="X496">
            <v>42.627450000000003</v>
          </cell>
          <cell r="Y496">
            <v>44.567659999999997</v>
          </cell>
          <cell r="Z496">
            <v>43.765770000000003</v>
          </cell>
          <cell r="AA496">
            <v>44.880589999999998</v>
          </cell>
          <cell r="AB496">
            <v>49.105069999999998</v>
          </cell>
          <cell r="AC496">
            <v>48.759439999999998</v>
          </cell>
          <cell r="AD496">
            <v>-0.34562999999999988</v>
          </cell>
        </row>
        <row r="497">
          <cell r="A497" t="str">
            <v>DataSpec</v>
          </cell>
          <cell r="B497" t="str">
            <v>Data</v>
          </cell>
          <cell r="C497" t="str">
            <v>Rating</v>
          </cell>
          <cell r="D497" t="str">
            <v>Rating</v>
          </cell>
          <cell r="E497" t="str">
            <v>Q134KUV_773</v>
          </cell>
          <cell r="F497" t="str">
            <v>NONE</v>
          </cell>
          <cell r="G497">
            <v>77.3</v>
          </cell>
          <cell r="H497" t="str">
            <v xml:space="preserve">      Geräte- und Fahrzeugvermietung (ohne Kraftwagen)</v>
          </cell>
          <cell r="I497" t="str">
            <v>SELF</v>
          </cell>
          <cell r="J497" t="str">
            <v>SELF</v>
          </cell>
          <cell r="K497" t="str">
            <v>OV</v>
          </cell>
          <cell r="L497" t="str">
            <v>NE</v>
          </cell>
          <cell r="M497">
            <v>5</v>
          </cell>
          <cell r="O497" t="str">
            <v>77,3</v>
          </cell>
          <cell r="P497" t="str">
            <v>Geräte- und Fahrzeugvermietung (ohne Kraftwagen)</v>
          </cell>
          <cell r="Q497" t="str">
            <v>-</v>
          </cell>
          <cell r="R497" t="str">
            <v>-</v>
          </cell>
          <cell r="S497">
            <v>46.505809999999997</v>
          </cell>
          <cell r="T497">
            <v>45.765749999999997</v>
          </cell>
          <cell r="U497">
            <v>43.99409</v>
          </cell>
          <cell r="V497">
            <v>44.756369999999997</v>
          </cell>
          <cell r="W497">
            <v>45.142449999999997</v>
          </cell>
          <cell r="X497">
            <v>42.627450000000003</v>
          </cell>
          <cell r="Y497">
            <v>44.567659999999997</v>
          </cell>
          <cell r="Z497">
            <v>43.765770000000003</v>
          </cell>
          <cell r="AA497">
            <v>44.880589999999998</v>
          </cell>
          <cell r="AB497">
            <v>49.105069999999998</v>
          </cell>
          <cell r="AC497">
            <v>48.759439999999998</v>
          </cell>
          <cell r="AD497">
            <v>-0.34562999999999988</v>
          </cell>
        </row>
        <row r="498">
          <cell r="A498" t="str">
            <v>DataSpec</v>
          </cell>
          <cell r="B498" t="str">
            <v>Data</v>
          </cell>
          <cell r="C498" t="str">
            <v>Rating</v>
          </cell>
          <cell r="D498" t="str">
            <v>Rating</v>
          </cell>
          <cell r="E498" t="str">
            <v>Q134KUV_774</v>
          </cell>
          <cell r="F498" t="str">
            <v>NONE</v>
          </cell>
          <cell r="G498">
            <v>77.400000000000006</v>
          </cell>
          <cell r="H498" t="str">
            <v xml:space="preserve">      Leasing von geistigem Eigentum (ohne Copyrights)</v>
          </cell>
          <cell r="I498" t="str">
            <v>SELF</v>
          </cell>
          <cell r="J498" t="str">
            <v>SELF</v>
          </cell>
          <cell r="K498" t="str">
            <v>OV</v>
          </cell>
          <cell r="L498" t="str">
            <v>NE</v>
          </cell>
          <cell r="M498">
            <v>5</v>
          </cell>
          <cell r="O498" t="str">
            <v>77,4</v>
          </cell>
          <cell r="P498" t="str">
            <v>Leasing von geistigem Eigentum (ohne Copyrights)</v>
          </cell>
          <cell r="Q498" t="str">
            <v>-</v>
          </cell>
          <cell r="R498" t="str">
            <v>-</v>
          </cell>
          <cell r="S498">
            <v>46.505809999999997</v>
          </cell>
          <cell r="T498">
            <v>45.765749999999997</v>
          </cell>
          <cell r="U498">
            <v>43.99409</v>
          </cell>
          <cell r="V498">
            <v>44.756369999999997</v>
          </cell>
          <cell r="W498">
            <v>45.142449999999997</v>
          </cell>
          <cell r="X498">
            <v>42.627450000000003</v>
          </cell>
          <cell r="Y498">
            <v>44.567659999999997</v>
          </cell>
          <cell r="Z498">
            <v>43.765770000000003</v>
          </cell>
          <cell r="AA498">
            <v>44.880589999999998</v>
          </cell>
          <cell r="AB498">
            <v>49.105069999999998</v>
          </cell>
          <cell r="AC498">
            <v>48.759439999999998</v>
          </cell>
          <cell r="AD498">
            <v>-0.34562999999999988</v>
          </cell>
        </row>
        <row r="499">
          <cell r="A499" t="str">
            <v>DataSpec</v>
          </cell>
          <cell r="B499" t="str">
            <v>Data</v>
          </cell>
          <cell r="C499" t="str">
            <v>Rating</v>
          </cell>
          <cell r="D499" t="str">
            <v>Rating</v>
          </cell>
          <cell r="E499" t="str">
            <v>Q134KUV_78</v>
          </cell>
          <cell r="F499" t="str">
            <v>NONE</v>
          </cell>
          <cell r="G499">
            <v>78</v>
          </cell>
          <cell r="H499" t="str">
            <v xml:space="preserve">    Personalvermittlung- und überlassung</v>
          </cell>
          <cell r="I499" t="str">
            <v>SELF</v>
          </cell>
          <cell r="J499" t="str">
            <v>SELF</v>
          </cell>
          <cell r="K499" t="str">
            <v>OV</v>
          </cell>
          <cell r="L499" t="str">
            <v>NE</v>
          </cell>
          <cell r="M499">
            <v>5</v>
          </cell>
          <cell r="O499">
            <v>78</v>
          </cell>
          <cell r="P499" t="str">
            <v>Personalvermittlung- und überlassung</v>
          </cell>
          <cell r="Q499" t="str">
            <v>-</v>
          </cell>
          <cell r="R499" t="str">
            <v>-</v>
          </cell>
          <cell r="S499">
            <v>39.10331</v>
          </cell>
          <cell r="T499">
            <v>41.826639999999998</v>
          </cell>
          <cell r="U499">
            <v>43.275799999999997</v>
          </cell>
          <cell r="V499">
            <v>45.05659</v>
          </cell>
          <cell r="W499">
            <v>41.205390000000001</v>
          </cell>
          <cell r="X499">
            <v>41.411079999999998</v>
          </cell>
          <cell r="Y499">
            <v>39.63279</v>
          </cell>
          <cell r="Z499">
            <v>36.769680000000001</v>
          </cell>
          <cell r="AA499">
            <v>41.086790000000001</v>
          </cell>
          <cell r="AB499">
            <v>39.551160000000003</v>
          </cell>
          <cell r="AC499">
            <v>40.889000000000003</v>
          </cell>
          <cell r="AD499">
            <v>1.3378399999999999</v>
          </cell>
        </row>
        <row r="500">
          <cell r="A500" t="str">
            <v>DataSpec</v>
          </cell>
          <cell r="B500" t="str">
            <v>Data</v>
          </cell>
          <cell r="C500" t="str">
            <v>Rating</v>
          </cell>
          <cell r="D500" t="str">
            <v>Rating</v>
          </cell>
          <cell r="E500" t="str">
            <v>Q134KUV_79</v>
          </cell>
          <cell r="F500" t="str">
            <v>NONE</v>
          </cell>
          <cell r="G500">
            <v>79</v>
          </cell>
          <cell r="H500" t="str">
            <v xml:space="preserve">    Reise- und Reservierungsdienstleister</v>
          </cell>
          <cell r="I500" t="str">
            <v>SELF</v>
          </cell>
          <cell r="J500" t="str">
            <v>SELF</v>
          </cell>
          <cell r="K500" t="str">
            <v>OV</v>
          </cell>
          <cell r="L500" t="str">
            <v>NE</v>
          </cell>
          <cell r="M500">
            <v>5</v>
          </cell>
          <cell r="O500">
            <v>79</v>
          </cell>
          <cell r="P500" t="str">
            <v>Reise- und Reservierungsdienstleister</v>
          </cell>
          <cell r="Q500" t="str">
            <v>-</v>
          </cell>
          <cell r="R500" t="str">
            <v>-</v>
          </cell>
          <cell r="S500">
            <v>42.350990000000003</v>
          </cell>
          <cell r="T500">
            <v>48.610419999999998</v>
          </cell>
          <cell r="U500">
            <v>47.184649999999998</v>
          </cell>
          <cell r="V500">
            <v>47.658799999999999</v>
          </cell>
          <cell r="W500">
            <v>39.658799999999999</v>
          </cell>
          <cell r="X500">
            <v>33.01829</v>
          </cell>
          <cell r="Y500">
            <v>41.01829</v>
          </cell>
          <cell r="Z500">
            <v>38.00996</v>
          </cell>
          <cell r="AA500">
            <v>39.286540000000002</v>
          </cell>
          <cell r="AB500">
            <v>38.266289999999998</v>
          </cell>
          <cell r="AC500">
            <v>41.27084</v>
          </cell>
          <cell r="AD500">
            <v>3.0045500000000018</v>
          </cell>
        </row>
        <row r="501">
          <cell r="A501" t="str">
            <v>DataSpec</v>
          </cell>
          <cell r="B501" t="str">
            <v>Data</v>
          </cell>
          <cell r="C501" t="str">
            <v>Rating</v>
          </cell>
          <cell r="D501" t="str">
            <v>Rating</v>
          </cell>
          <cell r="E501" t="str">
            <v>Q134KUV_791</v>
          </cell>
          <cell r="F501" t="str">
            <v>NONE</v>
          </cell>
          <cell r="G501">
            <v>79.099999999999994</v>
          </cell>
          <cell r="H501" t="str">
            <v xml:space="preserve">      Reisebüros und Reiseveranstalter</v>
          </cell>
          <cell r="I501" t="str">
            <v>SELF</v>
          </cell>
          <cell r="J501" t="str">
            <v>SELF</v>
          </cell>
          <cell r="K501" t="str">
            <v>OV</v>
          </cell>
          <cell r="L501" t="str">
            <v>NE</v>
          </cell>
          <cell r="M501">
            <v>5</v>
          </cell>
          <cell r="O501" t="str">
            <v>79,1</v>
          </cell>
          <cell r="P501" t="str">
            <v>Reisebüros und Reiseveranstalter</v>
          </cell>
          <cell r="Q501" t="str">
            <v>-</v>
          </cell>
          <cell r="R501" t="str">
            <v>-</v>
          </cell>
          <cell r="S501">
            <v>42.350990000000003</v>
          </cell>
          <cell r="T501">
            <v>48.610419999999998</v>
          </cell>
          <cell r="U501">
            <v>47.184649999999998</v>
          </cell>
          <cell r="V501">
            <v>47.658799999999999</v>
          </cell>
          <cell r="W501">
            <v>39.658799999999999</v>
          </cell>
          <cell r="X501">
            <v>33.01829</v>
          </cell>
          <cell r="Y501">
            <v>41.01829</v>
          </cell>
          <cell r="Z501">
            <v>38.00996</v>
          </cell>
          <cell r="AA501">
            <v>39.286540000000002</v>
          </cell>
          <cell r="AB501">
            <v>38.266289999999998</v>
          </cell>
          <cell r="AC501">
            <v>41.27084</v>
          </cell>
          <cell r="AD501">
            <v>3.0045500000000018</v>
          </cell>
        </row>
        <row r="502">
          <cell r="A502" t="str">
            <v>DataSpec</v>
          </cell>
          <cell r="B502" t="str">
            <v>Data</v>
          </cell>
          <cell r="C502" t="str">
            <v>Rating</v>
          </cell>
          <cell r="D502" t="str">
            <v>Rating</v>
          </cell>
          <cell r="E502" t="str">
            <v>Q134KUV_7911</v>
          </cell>
          <cell r="F502" t="str">
            <v>NONE</v>
          </cell>
          <cell r="G502">
            <v>79.11</v>
          </cell>
          <cell r="H502" t="str">
            <v xml:space="preserve">        Reisebüros</v>
          </cell>
          <cell r="I502" t="str">
            <v>SELF</v>
          </cell>
          <cell r="J502" t="str">
            <v>SELF</v>
          </cell>
          <cell r="K502" t="str">
            <v>OV</v>
          </cell>
          <cell r="L502" t="str">
            <v>NE</v>
          </cell>
          <cell r="M502">
            <v>5</v>
          </cell>
          <cell r="O502" t="str">
            <v>79,11</v>
          </cell>
          <cell r="P502" t="str">
            <v>Reisebüros</v>
          </cell>
          <cell r="Q502" t="str">
            <v>-</v>
          </cell>
          <cell r="R502" t="str">
            <v>-</v>
          </cell>
          <cell r="S502">
            <v>42.350990000000003</v>
          </cell>
          <cell r="T502">
            <v>48.610419999999998</v>
          </cell>
          <cell r="U502">
            <v>47.184649999999998</v>
          </cell>
          <cell r="V502">
            <v>47.658799999999999</v>
          </cell>
          <cell r="W502">
            <v>39.658799999999999</v>
          </cell>
          <cell r="X502">
            <v>33.01829</v>
          </cell>
          <cell r="Y502">
            <v>41.01829</v>
          </cell>
          <cell r="Z502">
            <v>38.00996</v>
          </cell>
          <cell r="AA502">
            <v>39.286540000000002</v>
          </cell>
          <cell r="AB502">
            <v>38.266289999999998</v>
          </cell>
          <cell r="AC502">
            <v>41.27084</v>
          </cell>
          <cell r="AD502">
            <v>3.0045500000000018</v>
          </cell>
        </row>
        <row r="503">
          <cell r="A503" t="str">
            <v>DataSpec</v>
          </cell>
          <cell r="B503" t="str">
            <v>Data</v>
          </cell>
          <cell r="C503" t="str">
            <v>Rating</v>
          </cell>
          <cell r="D503" t="str">
            <v>Rating</v>
          </cell>
          <cell r="E503" t="str">
            <v>Q134KUV_7912</v>
          </cell>
          <cell r="F503" t="str">
            <v>NONE</v>
          </cell>
          <cell r="G503">
            <v>79.12</v>
          </cell>
          <cell r="H503" t="str">
            <v xml:space="preserve">        Reiseveranstalter</v>
          </cell>
          <cell r="I503" t="str">
            <v>SELF</v>
          </cell>
          <cell r="J503" t="str">
            <v>SELF</v>
          </cell>
          <cell r="K503" t="str">
            <v>OV</v>
          </cell>
          <cell r="L503" t="str">
            <v>NE</v>
          </cell>
          <cell r="M503">
            <v>5</v>
          </cell>
          <cell r="O503" t="str">
            <v>79,12</v>
          </cell>
          <cell r="P503" t="str">
            <v>Reiseveranstalter</v>
          </cell>
          <cell r="Q503" t="str">
            <v>-</v>
          </cell>
          <cell r="R503" t="str">
            <v>-</v>
          </cell>
          <cell r="S503">
            <v>42.350990000000003</v>
          </cell>
          <cell r="T503">
            <v>48.610419999999998</v>
          </cell>
          <cell r="U503">
            <v>47.184649999999998</v>
          </cell>
          <cell r="V503">
            <v>47.658799999999999</v>
          </cell>
          <cell r="W503">
            <v>39.658799999999999</v>
          </cell>
          <cell r="X503">
            <v>33.01829</v>
          </cell>
          <cell r="Y503">
            <v>41.01829</v>
          </cell>
          <cell r="Z503">
            <v>38.00996</v>
          </cell>
          <cell r="AA503">
            <v>39.286540000000002</v>
          </cell>
          <cell r="AB503">
            <v>38.266289999999998</v>
          </cell>
          <cell r="AC503">
            <v>41.27084</v>
          </cell>
          <cell r="AD503">
            <v>3.0045500000000018</v>
          </cell>
        </row>
        <row r="504">
          <cell r="A504" t="str">
            <v>DataSpec</v>
          </cell>
          <cell r="B504" t="str">
            <v>Data</v>
          </cell>
          <cell r="C504" t="str">
            <v>Rating</v>
          </cell>
          <cell r="D504" t="str">
            <v>Rating</v>
          </cell>
          <cell r="E504" t="str">
            <v>Q134KUV_799</v>
          </cell>
          <cell r="F504" t="str">
            <v>NONE</v>
          </cell>
          <cell r="G504">
            <v>79.900000000000006</v>
          </cell>
          <cell r="H504" t="str">
            <v xml:space="preserve">      Reservierung und Fremdenführung</v>
          </cell>
          <cell r="I504" t="str">
            <v>SELF</v>
          </cell>
          <cell r="J504" t="str">
            <v>SELF</v>
          </cell>
          <cell r="K504" t="str">
            <v>OV</v>
          </cell>
          <cell r="L504" t="str">
            <v>NE</v>
          </cell>
          <cell r="M504">
            <v>5</v>
          </cell>
          <cell r="O504" t="str">
            <v>79,9</v>
          </cell>
          <cell r="P504" t="str">
            <v>Reservierung und Fremdenführung</v>
          </cell>
          <cell r="Q504" t="str">
            <v>-</v>
          </cell>
          <cell r="R504" t="str">
            <v>-</v>
          </cell>
          <cell r="S504">
            <v>42.350990000000003</v>
          </cell>
          <cell r="T504">
            <v>48.610419999999998</v>
          </cell>
          <cell r="U504">
            <v>47.184649999999998</v>
          </cell>
          <cell r="V504">
            <v>47.658799999999999</v>
          </cell>
          <cell r="W504">
            <v>39.658799999999999</v>
          </cell>
          <cell r="X504">
            <v>33.01829</v>
          </cell>
          <cell r="Y504">
            <v>41.01829</v>
          </cell>
          <cell r="Z504">
            <v>38.00996</v>
          </cell>
          <cell r="AA504">
            <v>39.286540000000002</v>
          </cell>
          <cell r="AB504">
            <v>38.266289999999998</v>
          </cell>
          <cell r="AC504">
            <v>41.27084</v>
          </cell>
          <cell r="AD504">
            <v>3.0045500000000018</v>
          </cell>
        </row>
        <row r="505">
          <cell r="A505" t="str">
            <v>DataSpec</v>
          </cell>
          <cell r="B505" t="str">
            <v>Data</v>
          </cell>
          <cell r="C505" t="str">
            <v>Rating</v>
          </cell>
          <cell r="D505" t="str">
            <v>Rating</v>
          </cell>
          <cell r="E505" t="str">
            <v>Q134KUV_80</v>
          </cell>
          <cell r="F505" t="str">
            <v>NONE</v>
          </cell>
          <cell r="G505">
            <v>80</v>
          </cell>
          <cell r="H505" t="str">
            <v xml:space="preserve">    Sicherheitsdienste, Detekteien</v>
          </cell>
          <cell r="I505" t="str">
            <v>SELF</v>
          </cell>
          <cell r="J505" t="str">
            <v>SELF</v>
          </cell>
          <cell r="K505" t="str">
            <v>OV</v>
          </cell>
          <cell r="L505" t="str">
            <v>NE</v>
          </cell>
          <cell r="M505">
            <v>5</v>
          </cell>
          <cell r="O505">
            <v>80</v>
          </cell>
          <cell r="P505" t="str">
            <v>Sicherheitsdienste, Detekteien</v>
          </cell>
          <cell r="Q505" t="str">
            <v>-</v>
          </cell>
          <cell r="R505" t="str">
            <v>-</v>
          </cell>
          <cell r="S505">
            <v>41.430410000000002</v>
          </cell>
          <cell r="T505">
            <v>40.97728</v>
          </cell>
          <cell r="U505">
            <v>45.325400000000002</v>
          </cell>
          <cell r="V505">
            <v>47.502389999999998</v>
          </cell>
          <cell r="W505">
            <v>45.174430000000001</v>
          </cell>
          <cell r="X505">
            <v>41.18045</v>
          </cell>
          <cell r="Y505">
            <v>39.423769999999998</v>
          </cell>
          <cell r="Z505">
            <v>31.423770000000001</v>
          </cell>
          <cell r="AA505">
            <v>37.68188</v>
          </cell>
          <cell r="AB505">
            <v>36.217529999999996</v>
          </cell>
          <cell r="AC505">
            <v>38.290869999999998</v>
          </cell>
          <cell r="AD505">
            <v>2.0733400000000017</v>
          </cell>
        </row>
        <row r="506">
          <cell r="A506" t="str">
            <v>DataSpec</v>
          </cell>
          <cell r="B506" t="str">
            <v>Data</v>
          </cell>
          <cell r="C506" t="str">
            <v>Rating</v>
          </cell>
          <cell r="D506" t="str">
            <v>Rating</v>
          </cell>
          <cell r="E506" t="str">
            <v>Q134KUV_81</v>
          </cell>
          <cell r="F506" t="str">
            <v>NONE</v>
          </cell>
          <cell r="G506">
            <v>81</v>
          </cell>
          <cell r="H506" t="str">
            <v xml:space="preserve">    Gebäudebetreuung; Garten- und Landschaftsbau</v>
          </cell>
          <cell r="I506" t="str">
            <v>SELF</v>
          </cell>
          <cell r="J506" t="str">
            <v>SELF</v>
          </cell>
          <cell r="K506" t="str">
            <v>OV</v>
          </cell>
          <cell r="L506" t="str">
            <v>NE</v>
          </cell>
          <cell r="M506">
            <v>5</v>
          </cell>
          <cell r="O506">
            <v>81</v>
          </cell>
          <cell r="P506" t="str">
            <v>Gebäudebetreuung; Garten- und Landschaftsbau</v>
          </cell>
          <cell r="Q506" t="str">
            <v>-</v>
          </cell>
          <cell r="R506" t="str">
            <v>-</v>
          </cell>
          <cell r="S506">
            <v>41.614420000000003</v>
          </cell>
          <cell r="T506">
            <v>40.751600000000003</v>
          </cell>
          <cell r="U506">
            <v>41.246920000000003</v>
          </cell>
          <cell r="V506">
            <v>41.199280000000002</v>
          </cell>
          <cell r="W506">
            <v>42.123420000000003</v>
          </cell>
          <cell r="X506">
            <v>41.969929999999998</v>
          </cell>
          <cell r="Y506">
            <v>39.676270000000002</v>
          </cell>
          <cell r="Z506">
            <v>40.596670000000003</v>
          </cell>
          <cell r="AA506">
            <v>38.360849999999999</v>
          </cell>
          <cell r="AB506">
            <v>39.632469999999998</v>
          </cell>
          <cell r="AC506">
            <v>41.165550000000003</v>
          </cell>
          <cell r="AD506">
            <v>1.5330800000000053</v>
          </cell>
        </row>
        <row r="507">
          <cell r="A507" t="str">
            <v>DataSpec</v>
          </cell>
          <cell r="B507" t="str">
            <v>Data</v>
          </cell>
          <cell r="C507" t="str">
            <v>Rating</v>
          </cell>
          <cell r="D507" t="str">
            <v>Rating</v>
          </cell>
          <cell r="E507" t="str">
            <v>Q134KUV_811</v>
          </cell>
          <cell r="F507" t="str">
            <v>NONE</v>
          </cell>
          <cell r="G507">
            <v>81.099999999999994</v>
          </cell>
          <cell r="H507" t="str">
            <v xml:space="preserve">      Hausmeisterdienste</v>
          </cell>
          <cell r="I507" t="str">
            <v>SELF</v>
          </cell>
          <cell r="J507" t="str">
            <v>SELF</v>
          </cell>
          <cell r="K507" t="str">
            <v>OV</v>
          </cell>
          <cell r="L507" t="str">
            <v>NE</v>
          </cell>
          <cell r="M507">
            <v>5</v>
          </cell>
          <cell r="O507" t="str">
            <v>81,1</v>
          </cell>
          <cell r="P507" t="str">
            <v>Hausmeisterdienste</v>
          </cell>
          <cell r="Q507" t="str">
            <v>-</v>
          </cell>
          <cell r="R507" t="str">
            <v>-</v>
          </cell>
          <cell r="S507">
            <v>41.614420000000003</v>
          </cell>
          <cell r="T507">
            <v>40.751600000000003</v>
          </cell>
          <cell r="U507">
            <v>41.246920000000003</v>
          </cell>
          <cell r="V507">
            <v>41.199280000000002</v>
          </cell>
          <cell r="W507">
            <v>42.123420000000003</v>
          </cell>
          <cell r="X507">
            <v>41.969929999999998</v>
          </cell>
          <cell r="Y507">
            <v>39.676270000000002</v>
          </cell>
          <cell r="Z507">
            <v>40.596670000000003</v>
          </cell>
          <cell r="AA507">
            <v>38.360849999999999</v>
          </cell>
          <cell r="AB507">
            <v>39.632469999999998</v>
          </cell>
          <cell r="AC507">
            <v>41.165550000000003</v>
          </cell>
          <cell r="AD507">
            <v>1.5330800000000053</v>
          </cell>
        </row>
        <row r="508">
          <cell r="A508" t="str">
            <v>DataSpec</v>
          </cell>
          <cell r="B508" t="str">
            <v>Data</v>
          </cell>
          <cell r="C508" t="str">
            <v>Rating</v>
          </cell>
          <cell r="D508" t="str">
            <v>Rating</v>
          </cell>
          <cell r="E508" t="str">
            <v>Q134KUV_812</v>
          </cell>
          <cell r="F508" t="str">
            <v>NONE</v>
          </cell>
          <cell r="G508">
            <v>81.2</v>
          </cell>
          <cell r="H508" t="str">
            <v xml:space="preserve">      Gebäudereinigung</v>
          </cell>
          <cell r="I508" t="str">
            <v>SELF</v>
          </cell>
          <cell r="J508" t="str">
            <v>SELF</v>
          </cell>
          <cell r="K508" t="str">
            <v>OV</v>
          </cell>
          <cell r="L508" t="str">
            <v>NE</v>
          </cell>
          <cell r="M508">
            <v>5</v>
          </cell>
          <cell r="O508" t="str">
            <v>81,2</v>
          </cell>
          <cell r="P508" t="str">
            <v>Gebäudereinigung</v>
          </cell>
          <cell r="Q508" t="str">
            <v>-</v>
          </cell>
          <cell r="R508" t="str">
            <v>-</v>
          </cell>
          <cell r="S508">
            <v>41.614420000000003</v>
          </cell>
          <cell r="T508">
            <v>40.751600000000003</v>
          </cell>
          <cell r="U508">
            <v>41.246920000000003</v>
          </cell>
          <cell r="V508">
            <v>41.199280000000002</v>
          </cell>
          <cell r="W508">
            <v>42.123420000000003</v>
          </cell>
          <cell r="X508">
            <v>41.969929999999998</v>
          </cell>
          <cell r="Y508">
            <v>39.676270000000002</v>
          </cell>
          <cell r="Z508">
            <v>40.596670000000003</v>
          </cell>
          <cell r="AA508">
            <v>38.360849999999999</v>
          </cell>
          <cell r="AB508">
            <v>39.632469999999998</v>
          </cell>
          <cell r="AC508">
            <v>41.165550000000003</v>
          </cell>
          <cell r="AD508">
            <v>1.5330800000000053</v>
          </cell>
        </row>
        <row r="509">
          <cell r="A509" t="str">
            <v>DataSpec</v>
          </cell>
          <cell r="B509" t="str">
            <v>Data</v>
          </cell>
          <cell r="C509" t="str">
            <v>Rating</v>
          </cell>
          <cell r="D509" t="str">
            <v>Rating</v>
          </cell>
          <cell r="E509" t="str">
            <v>Q134KUV_813</v>
          </cell>
          <cell r="F509" t="str">
            <v>NONE</v>
          </cell>
          <cell r="G509">
            <v>81.3</v>
          </cell>
          <cell r="H509" t="str">
            <v xml:space="preserve">      Garten- und Landschaftsbau</v>
          </cell>
          <cell r="I509" t="str">
            <v>SELF</v>
          </cell>
          <cell r="J509" t="str">
            <v>SELF</v>
          </cell>
          <cell r="K509" t="str">
            <v>OV</v>
          </cell>
          <cell r="L509" t="str">
            <v>NE</v>
          </cell>
          <cell r="M509">
            <v>5</v>
          </cell>
          <cell r="O509" t="str">
            <v>81,3</v>
          </cell>
          <cell r="P509" t="str">
            <v>Garten- und Landschaftsbau</v>
          </cell>
          <cell r="Q509" t="str">
            <v>-</v>
          </cell>
          <cell r="R509" t="str">
            <v>-</v>
          </cell>
          <cell r="S509">
            <v>41.614420000000003</v>
          </cell>
          <cell r="T509">
            <v>40.751600000000003</v>
          </cell>
          <cell r="U509">
            <v>41.246920000000003</v>
          </cell>
          <cell r="V509">
            <v>41.199280000000002</v>
          </cell>
          <cell r="W509">
            <v>42.123420000000003</v>
          </cell>
          <cell r="X509">
            <v>41.969929999999998</v>
          </cell>
          <cell r="Y509">
            <v>39.676270000000002</v>
          </cell>
          <cell r="Z509">
            <v>40.596670000000003</v>
          </cell>
          <cell r="AA509">
            <v>38.360849999999999</v>
          </cell>
          <cell r="AB509">
            <v>39.632469999999998</v>
          </cell>
          <cell r="AC509">
            <v>41.165550000000003</v>
          </cell>
          <cell r="AD509">
            <v>1.5330800000000053</v>
          </cell>
        </row>
        <row r="510">
          <cell r="A510" t="str">
            <v>DataSpec</v>
          </cell>
          <cell r="B510" t="str">
            <v>Data</v>
          </cell>
          <cell r="C510" t="str">
            <v>Rating</v>
          </cell>
          <cell r="D510" t="str">
            <v>Rating</v>
          </cell>
          <cell r="E510" t="str">
            <v>Q134KUV_82</v>
          </cell>
          <cell r="F510" t="str">
            <v>NONE</v>
          </cell>
          <cell r="G510">
            <v>82</v>
          </cell>
          <cell r="H510" t="str">
            <v xml:space="preserve">    Auftragsdienste</v>
          </cell>
          <cell r="I510" t="str">
            <v>SELF</v>
          </cell>
          <cell r="J510" t="str">
            <v>SELF</v>
          </cell>
          <cell r="K510" t="str">
            <v>OV</v>
          </cell>
          <cell r="L510" t="str">
            <v>NE</v>
          </cell>
          <cell r="M510">
            <v>5</v>
          </cell>
          <cell r="O510">
            <v>82</v>
          </cell>
          <cell r="P510" t="str">
            <v>Auftragsdienste</v>
          </cell>
          <cell r="Q510" t="str">
            <v>-</v>
          </cell>
          <cell r="R510" t="str">
            <v>-</v>
          </cell>
          <cell r="S510">
            <v>46.05883</v>
          </cell>
          <cell r="T510">
            <v>49.110259999999997</v>
          </cell>
          <cell r="U510">
            <v>48.95429</v>
          </cell>
          <cell r="V510">
            <v>49.080010000000001</v>
          </cell>
          <cell r="W510">
            <v>45.77628</v>
          </cell>
          <cell r="X510">
            <v>42.813740000000003</v>
          </cell>
          <cell r="Y510">
            <v>43.432110000000002</v>
          </cell>
          <cell r="Z510">
            <v>39.688409999999998</v>
          </cell>
          <cell r="AA510">
            <v>40.869579999999999</v>
          </cell>
          <cell r="AB510">
            <v>41.704219999999999</v>
          </cell>
          <cell r="AC510">
            <v>45.436100000000003</v>
          </cell>
          <cell r="AD510">
            <v>3.7318800000000039</v>
          </cell>
        </row>
        <row r="511">
          <cell r="A511" t="str">
            <v>DataSpec</v>
          </cell>
          <cell r="B511" t="str">
            <v>Data</v>
          </cell>
          <cell r="C511" t="str">
            <v>Rating</v>
          </cell>
          <cell r="D511" t="str">
            <v>Rating</v>
          </cell>
          <cell r="E511" t="str">
            <v>Q134KUV_821</v>
          </cell>
          <cell r="F511" t="str">
            <v>NONE</v>
          </cell>
          <cell r="G511">
            <v>82.1</v>
          </cell>
          <cell r="H511" t="str">
            <v xml:space="preserve">      Sekretariats- und Schreibdienste, Copy-Shops</v>
          </cell>
          <cell r="I511" t="str">
            <v>SELF</v>
          </cell>
          <cell r="J511" t="str">
            <v>SELF</v>
          </cell>
          <cell r="K511" t="str">
            <v>OV</v>
          </cell>
          <cell r="L511" t="str">
            <v>NE</v>
          </cell>
          <cell r="M511">
            <v>5</v>
          </cell>
          <cell r="O511" t="str">
            <v>82,1</v>
          </cell>
          <cell r="P511" t="str">
            <v>Sekretariats- und Schreibdienste, Copy-Shops</v>
          </cell>
          <cell r="Q511" t="str">
            <v>-</v>
          </cell>
          <cell r="R511" t="str">
            <v>-</v>
          </cell>
          <cell r="S511">
            <v>46.05883</v>
          </cell>
          <cell r="T511">
            <v>49.110259999999997</v>
          </cell>
          <cell r="U511">
            <v>48.95429</v>
          </cell>
          <cell r="V511">
            <v>49.080010000000001</v>
          </cell>
          <cell r="W511">
            <v>45.77628</v>
          </cell>
          <cell r="X511">
            <v>42.813740000000003</v>
          </cell>
          <cell r="Y511">
            <v>43.432110000000002</v>
          </cell>
          <cell r="Z511">
            <v>39.688409999999998</v>
          </cell>
          <cell r="AA511">
            <v>40.869579999999999</v>
          </cell>
          <cell r="AB511">
            <v>41.704219999999999</v>
          </cell>
          <cell r="AC511">
            <v>45.436100000000003</v>
          </cell>
          <cell r="AD511">
            <v>3.7318800000000039</v>
          </cell>
        </row>
        <row r="512">
          <cell r="A512" t="str">
            <v>DataSpec</v>
          </cell>
          <cell r="B512" t="str">
            <v>Data</v>
          </cell>
          <cell r="C512" t="str">
            <v>Rating</v>
          </cell>
          <cell r="D512" t="str">
            <v>Rating</v>
          </cell>
          <cell r="E512" t="str">
            <v>Q134KUV_822</v>
          </cell>
          <cell r="F512" t="str">
            <v>NONE</v>
          </cell>
          <cell r="G512">
            <v>82.2</v>
          </cell>
          <cell r="H512" t="str">
            <v xml:space="preserve">      Call Center</v>
          </cell>
          <cell r="I512" t="str">
            <v>SELF</v>
          </cell>
          <cell r="J512" t="str">
            <v>SELF</v>
          </cell>
          <cell r="K512" t="str">
            <v>OV</v>
          </cell>
          <cell r="L512" t="str">
            <v>NE</v>
          </cell>
          <cell r="M512">
            <v>5</v>
          </cell>
          <cell r="O512" t="str">
            <v>82,2</v>
          </cell>
          <cell r="P512" t="str">
            <v>Call Center</v>
          </cell>
          <cell r="Q512" t="str">
            <v>-</v>
          </cell>
          <cell r="R512" t="str">
            <v>-</v>
          </cell>
          <cell r="S512">
            <v>46.05883</v>
          </cell>
          <cell r="T512">
            <v>49.110259999999997</v>
          </cell>
          <cell r="U512">
            <v>48.95429</v>
          </cell>
          <cell r="V512">
            <v>49.080010000000001</v>
          </cell>
          <cell r="W512">
            <v>45.77628</v>
          </cell>
          <cell r="X512">
            <v>42.813740000000003</v>
          </cell>
          <cell r="Y512">
            <v>43.432110000000002</v>
          </cell>
          <cell r="Z512">
            <v>39.688409999999998</v>
          </cell>
          <cell r="AA512">
            <v>40.869579999999999</v>
          </cell>
          <cell r="AB512">
            <v>41.704219999999999</v>
          </cell>
          <cell r="AC512">
            <v>45.436100000000003</v>
          </cell>
          <cell r="AD512">
            <v>3.7318800000000039</v>
          </cell>
        </row>
        <row r="513">
          <cell r="A513" t="str">
            <v>DataSpec</v>
          </cell>
          <cell r="B513" t="str">
            <v>Data</v>
          </cell>
          <cell r="C513" t="str">
            <v>Rating</v>
          </cell>
          <cell r="D513" t="str">
            <v>Rating</v>
          </cell>
          <cell r="E513" t="str">
            <v>Q134KUV_823</v>
          </cell>
          <cell r="F513" t="str">
            <v>NONE</v>
          </cell>
          <cell r="G513">
            <v>82.3</v>
          </cell>
          <cell r="H513" t="str">
            <v xml:space="preserve">      Messe-, Ausstellungs- und Kongressveranstalter</v>
          </cell>
          <cell r="I513" t="str">
            <v>SELF</v>
          </cell>
          <cell r="J513" t="str">
            <v>SELF</v>
          </cell>
          <cell r="K513" t="str">
            <v>OV</v>
          </cell>
          <cell r="L513" t="str">
            <v>NE</v>
          </cell>
          <cell r="M513">
            <v>5</v>
          </cell>
          <cell r="O513" t="str">
            <v>82,3</v>
          </cell>
          <cell r="P513" t="str">
            <v>Messe-, Ausstellungs- und Kongressveranstalter</v>
          </cell>
          <cell r="Q513" t="str">
            <v>-</v>
          </cell>
          <cell r="R513" t="str">
            <v>-</v>
          </cell>
          <cell r="S513">
            <v>46.05883</v>
          </cell>
          <cell r="T513">
            <v>49.110259999999997</v>
          </cell>
          <cell r="U513">
            <v>48.95429</v>
          </cell>
          <cell r="V513">
            <v>49.080010000000001</v>
          </cell>
          <cell r="W513">
            <v>45.77628</v>
          </cell>
          <cell r="X513">
            <v>42.813740000000003</v>
          </cell>
          <cell r="Y513">
            <v>43.432110000000002</v>
          </cell>
          <cell r="Z513">
            <v>39.688409999999998</v>
          </cell>
          <cell r="AA513">
            <v>40.869579999999999</v>
          </cell>
          <cell r="AB513">
            <v>41.704219999999999</v>
          </cell>
          <cell r="AC513">
            <v>45.436100000000003</v>
          </cell>
          <cell r="AD513">
            <v>3.7318800000000039</v>
          </cell>
        </row>
        <row r="514">
          <cell r="A514" t="str">
            <v>DataSpec</v>
          </cell>
          <cell r="B514" t="str">
            <v>Data</v>
          </cell>
          <cell r="C514" t="str">
            <v>Rating</v>
          </cell>
          <cell r="D514" t="str">
            <v>Rating</v>
          </cell>
          <cell r="E514" t="str">
            <v>Q134KUV_829</v>
          </cell>
          <cell r="F514" t="str">
            <v>NONE</v>
          </cell>
          <cell r="G514">
            <v>82.9</v>
          </cell>
          <cell r="H514" t="str">
            <v xml:space="preserve">      Inkassobüros, Abfüll- und Verpackungsgewerbe u.a.</v>
          </cell>
          <cell r="I514" t="str">
            <v>SELF</v>
          </cell>
          <cell r="J514" t="str">
            <v>SELF</v>
          </cell>
          <cell r="K514" t="str">
            <v>OV</v>
          </cell>
          <cell r="L514" t="str">
            <v>NE</v>
          </cell>
          <cell r="M514">
            <v>5</v>
          </cell>
          <cell r="O514" t="str">
            <v>82,9</v>
          </cell>
          <cell r="P514" t="str">
            <v>Inkassobüros, Abfüll- und Verpackungsgewerbe u.a.</v>
          </cell>
          <cell r="Q514" t="str">
            <v>-</v>
          </cell>
          <cell r="R514" t="str">
            <v>-</v>
          </cell>
          <cell r="S514">
            <v>46.05883</v>
          </cell>
          <cell r="T514">
            <v>49.110259999999997</v>
          </cell>
          <cell r="U514">
            <v>48.95429</v>
          </cell>
          <cell r="V514">
            <v>49.080010000000001</v>
          </cell>
          <cell r="W514">
            <v>45.77628</v>
          </cell>
          <cell r="X514">
            <v>42.813740000000003</v>
          </cell>
          <cell r="Y514">
            <v>43.432110000000002</v>
          </cell>
          <cell r="Z514">
            <v>39.688409999999998</v>
          </cell>
          <cell r="AA514">
            <v>40.869579999999999</v>
          </cell>
          <cell r="AB514">
            <v>41.704219999999999</v>
          </cell>
          <cell r="AC514">
            <v>45.436100000000003</v>
          </cell>
          <cell r="AD514">
            <v>3.7318800000000039</v>
          </cell>
        </row>
        <row r="515">
          <cell r="A515" t="str">
            <v>DataSpec</v>
          </cell>
          <cell r="B515" t="str">
            <v>Data</v>
          </cell>
          <cell r="C515" t="str">
            <v>Rating</v>
          </cell>
          <cell r="D515" t="str">
            <v>Rating</v>
          </cell>
          <cell r="E515" t="str">
            <v>Q134KUV_O.S</v>
          </cell>
          <cell r="F515" t="str">
            <v>NONE</v>
          </cell>
          <cell r="G515" t="str">
            <v>O.S</v>
          </cell>
          <cell r="H515" t="str">
            <v>Öffentliche und persönliche Dienste</v>
          </cell>
          <cell r="I515" t="str">
            <v>SELF</v>
          </cell>
          <cell r="J515" t="str">
            <v>SELF</v>
          </cell>
          <cell r="K515" t="str">
            <v>OV</v>
          </cell>
          <cell r="L515" t="str">
            <v>NE</v>
          </cell>
          <cell r="M515">
            <v>5</v>
          </cell>
          <cell r="O515" t="str">
            <v>O.S</v>
          </cell>
          <cell r="P515" t="str">
            <v>Öffentliche und persönliche Dienste</v>
          </cell>
          <cell r="Q515" t="str">
            <v>-</v>
          </cell>
          <cell r="R515" t="str">
            <v>-</v>
          </cell>
          <cell r="S515">
            <v>46.05883</v>
          </cell>
          <cell r="T515">
            <v>41.048090000000002</v>
          </cell>
          <cell r="U515">
            <v>41.758920000000003</v>
          </cell>
          <cell r="V515">
            <v>41.685169999999999</v>
          </cell>
          <cell r="W515">
            <v>42.383749999999999</v>
          </cell>
          <cell r="X515">
            <v>41.58061</v>
          </cell>
          <cell r="Y515">
            <v>41.362729999999999</v>
          </cell>
          <cell r="Z515">
            <v>40.854390000000002</v>
          </cell>
          <cell r="AA515">
            <v>40.936619999999998</v>
          </cell>
          <cell r="AB515">
            <v>44.486400000000003</v>
          </cell>
          <cell r="AC515">
            <v>46.99503</v>
          </cell>
          <cell r="AD515">
            <v>2.5086299999999966</v>
          </cell>
        </row>
        <row r="516">
          <cell r="A516" t="str">
            <v>DataSpec</v>
          </cell>
          <cell r="B516" t="str">
            <v>Data</v>
          </cell>
          <cell r="C516" t="str">
            <v>Rating</v>
          </cell>
          <cell r="D516" t="str">
            <v>Rating</v>
          </cell>
          <cell r="E516" t="str">
            <v>Q134KUV_O</v>
          </cell>
          <cell r="F516" t="str">
            <v>NONE</v>
          </cell>
          <cell r="G516" t="str">
            <v>O</v>
          </cell>
          <cell r="H516" t="str">
            <v>Öffentliche Verwaltung, Sozialversicherung</v>
          </cell>
          <cell r="I516" t="str">
            <v>SELF</v>
          </cell>
          <cell r="J516" t="str">
            <v>SELF</v>
          </cell>
          <cell r="K516" t="str">
            <v>OV</v>
          </cell>
          <cell r="L516" t="str">
            <v>NE</v>
          </cell>
          <cell r="M516">
            <v>5</v>
          </cell>
          <cell r="O516" t="str">
            <v>O</v>
          </cell>
          <cell r="P516" t="str">
            <v>Öffentliche Verwaltung, Sozialversicherung</v>
          </cell>
          <cell r="Q516" t="str">
            <v>-</v>
          </cell>
          <cell r="R516" t="str">
            <v>-</v>
          </cell>
          <cell r="S516">
            <v>43.516919999999999</v>
          </cell>
          <cell r="T516">
            <v>45.134860000000003</v>
          </cell>
          <cell r="U516">
            <v>42.3675</v>
          </cell>
          <cell r="V516">
            <v>42.792400000000001</v>
          </cell>
          <cell r="W516">
            <v>39.025449999999999</v>
          </cell>
          <cell r="X516">
            <v>39.889580000000002</v>
          </cell>
          <cell r="Y516">
            <v>39.693710000000003</v>
          </cell>
          <cell r="Z516">
            <v>38.195099999999996</v>
          </cell>
          <cell r="AA516">
            <v>40.144730000000003</v>
          </cell>
          <cell r="AB516">
            <v>38.54025</v>
          </cell>
          <cell r="AC516">
            <v>38.008360000000003</v>
          </cell>
          <cell r="AD516">
            <v>-0.53188999999999709</v>
          </cell>
        </row>
        <row r="517">
          <cell r="A517" t="str">
            <v>DataSpec</v>
          </cell>
          <cell r="B517" t="str">
            <v>Data</v>
          </cell>
          <cell r="C517" t="str">
            <v>Rating</v>
          </cell>
          <cell r="D517" t="str">
            <v>Rating</v>
          </cell>
          <cell r="E517" t="str">
            <v>Q134KUV_P</v>
          </cell>
          <cell r="F517" t="str">
            <v>NONE</v>
          </cell>
          <cell r="G517" t="str">
            <v>P</v>
          </cell>
          <cell r="H517" t="str">
            <v>Erziehung und Unterricht</v>
          </cell>
          <cell r="I517" t="str">
            <v>SELF</v>
          </cell>
          <cell r="J517" t="str">
            <v>SELF</v>
          </cell>
          <cell r="K517" t="str">
            <v>OV</v>
          </cell>
          <cell r="L517" t="str">
            <v>NE</v>
          </cell>
          <cell r="M517">
            <v>5</v>
          </cell>
          <cell r="O517" t="str">
            <v>P</v>
          </cell>
          <cell r="P517" t="str">
            <v>Erziehung und Unterricht</v>
          </cell>
          <cell r="Q517" t="str">
            <v>-</v>
          </cell>
          <cell r="R517" t="str">
            <v>-</v>
          </cell>
          <cell r="S517">
            <v>47.143720000000002</v>
          </cell>
          <cell r="T517">
            <v>49.558199999999999</v>
          </cell>
          <cell r="U517">
            <v>49.645099999999999</v>
          </cell>
          <cell r="V517">
            <v>42.345939999999999</v>
          </cell>
          <cell r="W517">
            <v>46.282049999999998</v>
          </cell>
          <cell r="X517">
            <v>39.770299999999999</v>
          </cell>
          <cell r="Y517">
            <v>47.770299999999999</v>
          </cell>
          <cell r="Z517">
            <v>45.550469999999997</v>
          </cell>
          <cell r="AA517">
            <v>49.985930000000003</v>
          </cell>
          <cell r="AB517">
            <v>49.038629999999998</v>
          </cell>
          <cell r="AC517">
            <v>49.89331</v>
          </cell>
          <cell r="AD517">
            <v>0.85468000000000188</v>
          </cell>
        </row>
        <row r="518">
          <cell r="A518" t="str">
            <v>DataSpec</v>
          </cell>
          <cell r="B518" t="str">
            <v>Data</v>
          </cell>
          <cell r="C518" t="str">
            <v>Rating</v>
          </cell>
          <cell r="D518" t="str">
            <v>Rating</v>
          </cell>
          <cell r="E518" t="str">
            <v>Q134KUV_Q</v>
          </cell>
          <cell r="F518" t="str">
            <v>NONE</v>
          </cell>
          <cell r="G518" t="str">
            <v>Q</v>
          </cell>
          <cell r="H518" t="str">
            <v>Gesundheitswesen- und Sozialwesen</v>
          </cell>
          <cell r="I518" t="str">
            <v>SELF</v>
          </cell>
          <cell r="J518" t="str">
            <v>SELF</v>
          </cell>
          <cell r="K518" t="str">
            <v>OV</v>
          </cell>
          <cell r="L518" t="str">
            <v>NE</v>
          </cell>
          <cell r="M518">
            <v>5</v>
          </cell>
          <cell r="O518" t="str">
            <v>Q</v>
          </cell>
          <cell r="P518" t="str">
            <v>Gesundheitswesen- und Sozialwesen</v>
          </cell>
          <cell r="Q518" t="str">
            <v>-</v>
          </cell>
          <cell r="R518" t="str">
            <v>-</v>
          </cell>
          <cell r="S518">
            <v>32.881740000000001</v>
          </cell>
          <cell r="T518">
            <v>33.929290000000002</v>
          </cell>
          <cell r="U518">
            <v>35.928240000000002</v>
          </cell>
          <cell r="V518">
            <v>36.582070000000002</v>
          </cell>
          <cell r="W518">
            <v>39.470590000000001</v>
          </cell>
          <cell r="X518">
            <v>39.716839999999998</v>
          </cell>
          <cell r="Y518">
            <v>39.239170000000001</v>
          </cell>
          <cell r="Z518">
            <v>39.44726</v>
          </cell>
          <cell r="AA518">
            <v>40.431220000000003</v>
          </cell>
          <cell r="AB518">
            <v>43.418750000000003</v>
          </cell>
          <cell r="AC518">
            <v>43.956020000000002</v>
          </cell>
          <cell r="AD518">
            <v>0.53726999999999947</v>
          </cell>
        </row>
        <row r="519">
          <cell r="A519" t="str">
            <v>DataSpec</v>
          </cell>
          <cell r="B519" t="str">
            <v>Data</v>
          </cell>
          <cell r="C519" t="str">
            <v>Rating</v>
          </cell>
          <cell r="D519" t="str">
            <v>Rating</v>
          </cell>
          <cell r="E519" t="str">
            <v>Q134KUV_86</v>
          </cell>
          <cell r="F519" t="str">
            <v>NONE</v>
          </cell>
          <cell r="G519">
            <v>86</v>
          </cell>
          <cell r="H519" t="str">
            <v xml:space="preserve">   Gesundheitswesen</v>
          </cell>
          <cell r="I519" t="str">
            <v>SELF</v>
          </cell>
          <cell r="J519" t="str">
            <v>SELF</v>
          </cell>
          <cell r="K519" t="str">
            <v>OV</v>
          </cell>
          <cell r="L519" t="str">
            <v>NE</v>
          </cell>
          <cell r="M519">
            <v>5</v>
          </cell>
          <cell r="O519">
            <v>86</v>
          </cell>
          <cell r="P519" t="str">
            <v>Gesundheitswesen</v>
          </cell>
          <cell r="Q519" t="str">
            <v>-</v>
          </cell>
          <cell r="R519" t="str">
            <v>-</v>
          </cell>
          <cell r="S519">
            <v>32.881740000000001</v>
          </cell>
          <cell r="T519">
            <v>33.929290000000002</v>
          </cell>
          <cell r="U519">
            <v>35.928240000000002</v>
          </cell>
          <cell r="V519">
            <v>36.582070000000002</v>
          </cell>
          <cell r="W519">
            <v>39.470590000000001</v>
          </cell>
          <cell r="X519">
            <v>39.716839999999998</v>
          </cell>
          <cell r="Y519">
            <v>39.239170000000001</v>
          </cell>
          <cell r="Z519">
            <v>39.44726</v>
          </cell>
          <cell r="AA519">
            <v>40.431220000000003</v>
          </cell>
          <cell r="AB519">
            <v>43.418750000000003</v>
          </cell>
          <cell r="AC519">
            <v>43.956020000000002</v>
          </cell>
          <cell r="AD519">
            <v>0.53726999999999947</v>
          </cell>
        </row>
        <row r="520">
          <cell r="A520" t="str">
            <v>DataSpec</v>
          </cell>
          <cell r="B520" t="str">
            <v>Data</v>
          </cell>
          <cell r="C520" t="str">
            <v>Rating</v>
          </cell>
          <cell r="D520" t="str">
            <v>Rating</v>
          </cell>
          <cell r="E520" t="str">
            <v>Q134KUV_861</v>
          </cell>
          <cell r="F520" t="str">
            <v>NONE</v>
          </cell>
          <cell r="G520">
            <v>86.1</v>
          </cell>
          <cell r="H520" t="str">
            <v xml:space="preserve">      Krankenhäuser</v>
          </cell>
          <cell r="I520" t="str">
            <v>SELF</v>
          </cell>
          <cell r="J520" t="str">
            <v>SELF</v>
          </cell>
          <cell r="K520" t="str">
            <v>OV</v>
          </cell>
          <cell r="L520" t="str">
            <v>NE</v>
          </cell>
          <cell r="M520">
            <v>5</v>
          </cell>
          <cell r="O520" t="str">
            <v>86,1</v>
          </cell>
          <cell r="P520" t="str">
            <v>Krankenhäuser</v>
          </cell>
          <cell r="Q520" t="str">
            <v>-</v>
          </cell>
          <cell r="R520" t="str">
            <v>-</v>
          </cell>
          <cell r="S520">
            <v>32.881740000000001</v>
          </cell>
          <cell r="T520">
            <v>33.929290000000002</v>
          </cell>
          <cell r="U520">
            <v>35.928240000000002</v>
          </cell>
          <cell r="V520">
            <v>36.582070000000002</v>
          </cell>
          <cell r="W520">
            <v>39.470590000000001</v>
          </cell>
          <cell r="X520">
            <v>39.716839999999998</v>
          </cell>
          <cell r="Y520">
            <v>39.239170000000001</v>
          </cell>
          <cell r="Z520">
            <v>39.44726</v>
          </cell>
          <cell r="AA520">
            <v>40.431220000000003</v>
          </cell>
          <cell r="AB520">
            <v>43.418750000000003</v>
          </cell>
          <cell r="AC520">
            <v>43.956020000000002</v>
          </cell>
          <cell r="AD520">
            <v>0.53726999999999947</v>
          </cell>
        </row>
        <row r="521">
          <cell r="A521" t="str">
            <v>DataSpec</v>
          </cell>
          <cell r="B521" t="str">
            <v>Data</v>
          </cell>
          <cell r="C521" t="str">
            <v>Rating</v>
          </cell>
          <cell r="D521" t="str">
            <v>Rating</v>
          </cell>
          <cell r="E521" t="str">
            <v>Q134KUV_8621.2</v>
          </cell>
          <cell r="F521" t="str">
            <v>NONE</v>
          </cell>
          <cell r="G521" t="str">
            <v>86.21-2</v>
          </cell>
          <cell r="H521" t="str">
            <v xml:space="preserve">        Arztpraxen</v>
          </cell>
          <cell r="I521" t="str">
            <v>SELF</v>
          </cell>
          <cell r="J521" t="str">
            <v>SELF</v>
          </cell>
          <cell r="K521" t="str">
            <v>OV</v>
          </cell>
          <cell r="L521" t="str">
            <v>NE</v>
          </cell>
          <cell r="M521">
            <v>5</v>
          </cell>
          <cell r="O521" t="str">
            <v>86.21-2</v>
          </cell>
          <cell r="P521" t="str">
            <v>Arztpraxen</v>
          </cell>
          <cell r="Q521" t="str">
            <v>-</v>
          </cell>
          <cell r="R521" t="str">
            <v>-</v>
          </cell>
          <cell r="S521">
            <v>32.881740000000001</v>
          </cell>
          <cell r="T521">
            <v>33.929290000000002</v>
          </cell>
          <cell r="U521">
            <v>35.928240000000002</v>
          </cell>
          <cell r="V521">
            <v>36.582070000000002</v>
          </cell>
          <cell r="W521">
            <v>39.470590000000001</v>
          </cell>
          <cell r="X521">
            <v>39.716839999999998</v>
          </cell>
          <cell r="Y521">
            <v>39.239170000000001</v>
          </cell>
          <cell r="Z521">
            <v>39.44726</v>
          </cell>
          <cell r="AA521">
            <v>40.431220000000003</v>
          </cell>
          <cell r="AB521">
            <v>43.418750000000003</v>
          </cell>
          <cell r="AC521">
            <v>43.956020000000002</v>
          </cell>
          <cell r="AD521">
            <v>0.53726999999999947</v>
          </cell>
        </row>
        <row r="522">
          <cell r="A522" t="str">
            <v>DataSpec</v>
          </cell>
          <cell r="B522" t="str">
            <v>Data</v>
          </cell>
          <cell r="C522" t="str">
            <v>Rating</v>
          </cell>
          <cell r="D522" t="str">
            <v>Rating</v>
          </cell>
          <cell r="E522" t="str">
            <v>Q134KUV_8623</v>
          </cell>
          <cell r="F522" t="str">
            <v>NONE</v>
          </cell>
          <cell r="G522">
            <v>86.23</v>
          </cell>
          <cell r="H522" t="str">
            <v xml:space="preserve">        Zahnarztpraxen</v>
          </cell>
          <cell r="I522" t="str">
            <v>SELF</v>
          </cell>
          <cell r="J522" t="str">
            <v>SELF</v>
          </cell>
          <cell r="K522" t="str">
            <v>OV</v>
          </cell>
          <cell r="L522" t="str">
            <v>NE</v>
          </cell>
          <cell r="M522">
            <v>5</v>
          </cell>
          <cell r="O522" t="str">
            <v>86,23</v>
          </cell>
          <cell r="P522" t="str">
            <v>Zahnarztpraxen</v>
          </cell>
          <cell r="Q522" t="str">
            <v>-</v>
          </cell>
          <cell r="R522" t="str">
            <v>-</v>
          </cell>
          <cell r="S522">
            <v>32.881740000000001</v>
          </cell>
          <cell r="T522">
            <v>33.929290000000002</v>
          </cell>
          <cell r="U522">
            <v>35.928240000000002</v>
          </cell>
          <cell r="V522">
            <v>36.582070000000002</v>
          </cell>
          <cell r="W522">
            <v>39.470590000000001</v>
          </cell>
          <cell r="X522">
            <v>39.716839999999998</v>
          </cell>
          <cell r="Y522">
            <v>39.239170000000001</v>
          </cell>
          <cell r="Z522">
            <v>39.44726</v>
          </cell>
          <cell r="AA522">
            <v>40.431220000000003</v>
          </cell>
          <cell r="AB522">
            <v>43.418750000000003</v>
          </cell>
          <cell r="AC522">
            <v>43.956020000000002</v>
          </cell>
          <cell r="AD522">
            <v>0.53726999999999947</v>
          </cell>
        </row>
        <row r="523">
          <cell r="A523" t="str">
            <v>DataSpec</v>
          </cell>
          <cell r="B523" t="str">
            <v>Data</v>
          </cell>
          <cell r="C523" t="str">
            <v>Rating</v>
          </cell>
          <cell r="D523" t="str">
            <v>Rating</v>
          </cell>
          <cell r="E523" t="str">
            <v>Q134KUV_869</v>
          </cell>
          <cell r="F523" t="str">
            <v>NONE</v>
          </cell>
          <cell r="G523">
            <v>86.9</v>
          </cell>
          <cell r="H523" t="str">
            <v xml:space="preserve">      Sonstige Heilberufe u.Ä.</v>
          </cell>
          <cell r="I523" t="str">
            <v>SELF</v>
          </cell>
          <cell r="J523" t="str">
            <v>SELF</v>
          </cell>
          <cell r="K523" t="str">
            <v>OV</v>
          </cell>
          <cell r="L523" t="str">
            <v>NE</v>
          </cell>
          <cell r="M523">
            <v>5</v>
          </cell>
          <cell r="O523" t="str">
            <v>86,9</v>
          </cell>
          <cell r="P523" t="str">
            <v>Sonstige Heilberufe u.Ä.</v>
          </cell>
          <cell r="Q523" t="str">
            <v>-</v>
          </cell>
          <cell r="R523" t="str">
            <v>-</v>
          </cell>
          <cell r="S523">
            <v>32.881740000000001</v>
          </cell>
          <cell r="T523">
            <v>33.929290000000002</v>
          </cell>
          <cell r="U523">
            <v>35.928240000000002</v>
          </cell>
          <cell r="V523">
            <v>36.582070000000002</v>
          </cell>
          <cell r="W523">
            <v>39.470590000000001</v>
          </cell>
          <cell r="X523">
            <v>39.716839999999998</v>
          </cell>
          <cell r="Y523">
            <v>39.239170000000001</v>
          </cell>
          <cell r="Z523">
            <v>39.44726</v>
          </cell>
          <cell r="AA523">
            <v>40.431220000000003</v>
          </cell>
          <cell r="AB523">
            <v>43.418750000000003</v>
          </cell>
          <cell r="AC523">
            <v>43.956020000000002</v>
          </cell>
          <cell r="AD523">
            <v>0.53726999999999947</v>
          </cell>
        </row>
        <row r="524">
          <cell r="A524" t="str">
            <v>DataSpec</v>
          </cell>
          <cell r="B524" t="str">
            <v>Data</v>
          </cell>
          <cell r="C524" t="str">
            <v>Rating</v>
          </cell>
          <cell r="D524" t="str">
            <v>Rating</v>
          </cell>
          <cell r="E524" t="str">
            <v>Q134KUV_87.8</v>
          </cell>
          <cell r="F524" t="str">
            <v>NONE</v>
          </cell>
          <cell r="G524">
            <v>87.8</v>
          </cell>
          <cell r="H524" t="str">
            <v xml:space="preserve">        Heime und Sozialwesen</v>
          </cell>
          <cell r="I524" t="str">
            <v>SELF</v>
          </cell>
          <cell r="J524" t="str">
            <v>SELF</v>
          </cell>
          <cell r="K524" t="str">
            <v>OV</v>
          </cell>
          <cell r="L524" t="str">
            <v>NE</v>
          </cell>
          <cell r="M524">
            <v>5</v>
          </cell>
          <cell r="O524" t="str">
            <v>87,8</v>
          </cell>
          <cell r="P524" t="str">
            <v>Heime und Sozialwesen</v>
          </cell>
          <cell r="Q524" t="str">
            <v>-</v>
          </cell>
          <cell r="R524" t="str">
            <v>-</v>
          </cell>
          <cell r="S524">
            <v>32.881740000000001</v>
          </cell>
          <cell r="T524">
            <v>33.929290000000002</v>
          </cell>
          <cell r="U524">
            <v>35.928240000000002</v>
          </cell>
          <cell r="V524">
            <v>36.582070000000002</v>
          </cell>
          <cell r="W524">
            <v>39.470590000000001</v>
          </cell>
          <cell r="X524">
            <v>39.716839999999998</v>
          </cell>
          <cell r="Y524">
            <v>39.239170000000001</v>
          </cell>
          <cell r="Z524">
            <v>39.44726</v>
          </cell>
          <cell r="AA524">
            <v>40.431220000000003</v>
          </cell>
          <cell r="AB524">
            <v>43.418750000000003</v>
          </cell>
          <cell r="AC524">
            <v>43.956020000000002</v>
          </cell>
          <cell r="AD524">
            <v>0.53726999999999947</v>
          </cell>
        </row>
        <row r="525">
          <cell r="A525" t="str">
            <v>DataSpec</v>
          </cell>
          <cell r="B525" t="str">
            <v>Data</v>
          </cell>
          <cell r="C525" t="str">
            <v>Rating</v>
          </cell>
          <cell r="D525" t="str">
            <v>Rating</v>
          </cell>
          <cell r="E525" t="str">
            <v>Q134KUV_R</v>
          </cell>
          <cell r="F525" t="str">
            <v>NONE</v>
          </cell>
          <cell r="G525" t="str">
            <v>R</v>
          </cell>
          <cell r="H525" t="str">
            <v>Kunst, Unterhaltung, Erholung</v>
          </cell>
          <cell r="I525" t="str">
            <v>SELF</v>
          </cell>
          <cell r="J525" t="str">
            <v>SELF</v>
          </cell>
          <cell r="K525" t="str">
            <v>OV</v>
          </cell>
          <cell r="L525" t="str">
            <v>NE</v>
          </cell>
          <cell r="M525">
            <v>5</v>
          </cell>
          <cell r="O525" t="str">
            <v>R</v>
          </cell>
          <cell r="P525" t="str">
            <v>Kunst, Unterhaltung, Erholung</v>
          </cell>
          <cell r="Q525" t="str">
            <v>-</v>
          </cell>
          <cell r="R525" t="str">
            <v>-</v>
          </cell>
          <cell r="S525">
            <v>35.292180000000002</v>
          </cell>
          <cell r="T525">
            <v>39.456560000000003</v>
          </cell>
          <cell r="U525">
            <v>38.088610000000003</v>
          </cell>
          <cell r="V525">
            <v>38.403489999999998</v>
          </cell>
          <cell r="W525">
            <v>39.522849999999998</v>
          </cell>
          <cell r="X525">
            <v>38.624130000000001</v>
          </cell>
          <cell r="Y525">
            <v>38.380020000000002</v>
          </cell>
          <cell r="Z525">
            <v>38.687130000000003</v>
          </cell>
          <cell r="AA525">
            <v>40.214570000000002</v>
          </cell>
          <cell r="AB525">
            <v>38.263539999999999</v>
          </cell>
          <cell r="AC525">
            <v>37.014090000000003</v>
          </cell>
          <cell r="AD525">
            <v>-1.249449999999996</v>
          </cell>
        </row>
        <row r="526">
          <cell r="A526" t="str">
            <v>DataSpec</v>
          </cell>
          <cell r="B526" t="str">
            <v>Data</v>
          </cell>
          <cell r="C526" t="str">
            <v>Rating</v>
          </cell>
          <cell r="D526" t="str">
            <v>Rating</v>
          </cell>
          <cell r="E526" t="str">
            <v>Q134KUV_90.2</v>
          </cell>
          <cell r="F526" t="str">
            <v>NONE</v>
          </cell>
          <cell r="G526" t="str">
            <v>90-2</v>
          </cell>
          <cell r="H526" t="str">
            <v xml:space="preserve">    Kunst, Kultur, Glückspiel</v>
          </cell>
          <cell r="I526" t="str">
            <v>SELF</v>
          </cell>
          <cell r="J526" t="str">
            <v>SELF</v>
          </cell>
          <cell r="K526" t="str">
            <v>OV</v>
          </cell>
          <cell r="L526" t="str">
            <v>NE</v>
          </cell>
          <cell r="M526">
            <v>5</v>
          </cell>
          <cell r="O526" t="str">
            <v>90-2</v>
          </cell>
          <cell r="P526" t="str">
            <v>Kunst, Kultur, Glückspiel</v>
          </cell>
          <cell r="Q526" t="str">
            <v>-</v>
          </cell>
          <cell r="R526" t="str">
            <v>-</v>
          </cell>
          <cell r="S526">
            <v>35.562600000000003</v>
          </cell>
          <cell r="T526">
            <v>40.182839999999999</v>
          </cell>
          <cell r="U526">
            <v>38.410559999999997</v>
          </cell>
          <cell r="V526">
            <v>38.872</v>
          </cell>
          <cell r="W526">
            <v>39.879530000000003</v>
          </cell>
          <cell r="X526">
            <v>38.339170000000003</v>
          </cell>
          <cell r="Y526">
            <v>38.222569999999997</v>
          </cell>
          <cell r="Z526">
            <v>38.744450000000001</v>
          </cell>
          <cell r="AA526">
            <v>40.531599999999997</v>
          </cell>
          <cell r="AB526">
            <v>38.884410000000003</v>
          </cell>
          <cell r="AC526">
            <v>36.832180000000001</v>
          </cell>
          <cell r="AD526">
            <v>-2.0522300000000016</v>
          </cell>
        </row>
        <row r="527">
          <cell r="A527" t="str">
            <v>DataSpec</v>
          </cell>
          <cell r="B527" t="str">
            <v>Data</v>
          </cell>
          <cell r="C527" t="str">
            <v>Rating</v>
          </cell>
          <cell r="D527" t="str">
            <v>Rating</v>
          </cell>
          <cell r="E527" t="str">
            <v>Q134KUV_93</v>
          </cell>
          <cell r="F527" t="str">
            <v>NONE</v>
          </cell>
          <cell r="G527">
            <v>93</v>
          </cell>
          <cell r="H527" t="str">
            <v xml:space="preserve">    Sport, Unterhaltung, Erholung</v>
          </cell>
          <cell r="I527" t="str">
            <v>SELF</v>
          </cell>
          <cell r="J527" t="str">
            <v>SELF</v>
          </cell>
          <cell r="K527" t="str">
            <v>OV</v>
          </cell>
          <cell r="L527" t="str">
            <v>NE</v>
          </cell>
          <cell r="M527">
            <v>5</v>
          </cell>
          <cell r="O527">
            <v>93</v>
          </cell>
          <cell r="P527" t="str">
            <v>Sport, Unterhaltung, Erholung</v>
          </cell>
          <cell r="Q527" t="str">
            <v>-</v>
          </cell>
          <cell r="R527" t="str">
            <v>-</v>
          </cell>
          <cell r="S527">
            <v>34.440370000000001</v>
          </cell>
          <cell r="T527">
            <v>37.175849999999997</v>
          </cell>
          <cell r="U527">
            <v>37.077599999999997</v>
          </cell>
          <cell r="V527">
            <v>36.918239999999997</v>
          </cell>
          <cell r="W527">
            <v>38.407089999999997</v>
          </cell>
          <cell r="X527">
            <v>39.518659999999997</v>
          </cell>
          <cell r="Y527">
            <v>38.872979999999998</v>
          </cell>
          <cell r="Z527">
            <v>38.509169999999997</v>
          </cell>
          <cell r="AA527">
            <v>39.235509999999998</v>
          </cell>
          <cell r="AB527">
            <v>36.49906</v>
          </cell>
          <cell r="AC527">
            <v>37.526159999999997</v>
          </cell>
          <cell r="AD527">
            <v>1.0270999999999972</v>
          </cell>
        </row>
        <row r="528">
          <cell r="A528" t="str">
            <v>DataSpec</v>
          </cell>
          <cell r="B528" t="str">
            <v>Data</v>
          </cell>
          <cell r="C528" t="str">
            <v>Rating</v>
          </cell>
          <cell r="D528" t="str">
            <v>Rating</v>
          </cell>
          <cell r="E528" t="str">
            <v>Q134KUV_S</v>
          </cell>
          <cell r="F528" t="str">
            <v>NONE</v>
          </cell>
          <cell r="G528" t="str">
            <v>S</v>
          </cell>
          <cell r="H528" t="str">
            <v>Interessenvertretungen, Persönliche Hygiene u.a.</v>
          </cell>
          <cell r="I528" t="str">
            <v>SELF</v>
          </cell>
          <cell r="J528" t="str">
            <v>SELF</v>
          </cell>
          <cell r="K528" t="str">
            <v>OV</v>
          </cell>
          <cell r="L528" t="str">
            <v>NE</v>
          </cell>
          <cell r="M528">
            <v>5</v>
          </cell>
          <cell r="O528" t="str">
            <v>S</v>
          </cell>
          <cell r="P528" t="str">
            <v>Interessenvertretungen, Persönliche Hygiene u.a.</v>
          </cell>
          <cell r="Q528" t="str">
            <v>-</v>
          </cell>
          <cell r="R528" t="str">
            <v>-</v>
          </cell>
          <cell r="S528">
            <v>46.872070000000001</v>
          </cell>
          <cell r="T528">
            <v>47.83699</v>
          </cell>
          <cell r="U528">
            <v>48.057940000000002</v>
          </cell>
          <cell r="V528">
            <v>48.446640000000002</v>
          </cell>
          <cell r="W528">
            <v>46.018659999999997</v>
          </cell>
          <cell r="X528">
            <v>45.11683</v>
          </cell>
          <cell r="Y528">
            <v>43.554279999999999</v>
          </cell>
          <cell r="Z528">
            <v>42.377310000000001</v>
          </cell>
          <cell r="AA528">
            <v>40.014409999999998</v>
          </cell>
          <cell r="AB528">
            <v>47.422969999999999</v>
          </cell>
          <cell r="AC528">
            <v>54.471510000000002</v>
          </cell>
          <cell r="AD528">
            <v>7.0485400000000027</v>
          </cell>
        </row>
        <row r="529">
          <cell r="A529" t="str">
            <v>DataSpec</v>
          </cell>
          <cell r="B529" t="str">
            <v>Data</v>
          </cell>
          <cell r="C529" t="str">
            <v>Rating</v>
          </cell>
          <cell r="D529" t="str">
            <v>Rating</v>
          </cell>
          <cell r="E529" t="str">
            <v>Q134KUV_94</v>
          </cell>
          <cell r="F529" t="str">
            <v>NONE</v>
          </cell>
          <cell r="G529">
            <v>94</v>
          </cell>
          <cell r="H529" t="str">
            <v xml:space="preserve">    Interessenvertretungen</v>
          </cell>
          <cell r="I529" t="str">
            <v>SELF</v>
          </cell>
          <cell r="J529" t="str">
            <v>SELF</v>
          </cell>
          <cell r="K529" t="str">
            <v>OV</v>
          </cell>
          <cell r="L529" t="str">
            <v>NE</v>
          </cell>
          <cell r="M529">
            <v>5</v>
          </cell>
          <cell r="O529">
            <v>94</v>
          </cell>
          <cell r="P529" t="str">
            <v>Interessenvertretungen</v>
          </cell>
          <cell r="Q529" t="str">
            <v>-</v>
          </cell>
          <cell r="R529" t="str">
            <v>-</v>
          </cell>
          <cell r="S529">
            <v>38.666809999999998</v>
          </cell>
          <cell r="T529">
            <v>42.75658</v>
          </cell>
          <cell r="U529">
            <v>40.078189999999999</v>
          </cell>
          <cell r="V529">
            <v>40.725949999999997</v>
          </cell>
          <cell r="W529">
            <v>41.107309999999998</v>
          </cell>
          <cell r="X529">
            <v>40.689050000000002</v>
          </cell>
          <cell r="Y529">
            <v>40.074269999999999</v>
          </cell>
          <cell r="Z529">
            <v>40.683610000000002</v>
          </cell>
          <cell r="AA529">
            <v>41.959240000000001</v>
          </cell>
          <cell r="AB529">
            <v>39.90128</v>
          </cell>
          <cell r="AC529">
            <v>40.153440000000003</v>
          </cell>
          <cell r="AD529">
            <v>0.25216000000000349</v>
          </cell>
        </row>
        <row r="530">
          <cell r="A530" t="str">
            <v>DataSpec</v>
          </cell>
          <cell r="B530" t="str">
            <v>Data</v>
          </cell>
          <cell r="C530" t="str">
            <v>Rating</v>
          </cell>
          <cell r="D530" t="str">
            <v>Rating</v>
          </cell>
          <cell r="E530" t="str">
            <v>Q134KUV_96</v>
          </cell>
          <cell r="F530" t="str">
            <v>NONE</v>
          </cell>
          <cell r="G530">
            <v>96</v>
          </cell>
          <cell r="H530" t="str">
            <v xml:space="preserve">    Persönliche Hygiene u.a.</v>
          </cell>
          <cell r="I530" t="str">
            <v>SELF</v>
          </cell>
          <cell r="J530" t="str">
            <v>SELF</v>
          </cell>
          <cell r="K530" t="str">
            <v>OV</v>
          </cell>
          <cell r="L530" t="str">
            <v>NE</v>
          </cell>
          <cell r="M530">
            <v>5</v>
          </cell>
          <cell r="O530">
            <v>96</v>
          </cell>
          <cell r="P530" t="str">
            <v>Persönliche Hygiene u.a.</v>
          </cell>
          <cell r="Q530" t="str">
            <v>-</v>
          </cell>
          <cell r="R530" t="str">
            <v>-</v>
          </cell>
          <cell r="S530">
            <v>47.325980000000001</v>
          </cell>
          <cell r="T530">
            <v>48.118510000000001</v>
          </cell>
          <cell r="U530">
            <v>48.500120000000003</v>
          </cell>
          <cell r="V530">
            <v>48.875480000000003</v>
          </cell>
          <cell r="W530">
            <v>46.29166</v>
          </cell>
          <cell r="X530">
            <v>45.304949999999998</v>
          </cell>
          <cell r="Y530">
            <v>43.748539999999998</v>
          </cell>
          <cell r="Z530">
            <v>42.47213</v>
          </cell>
          <cell r="AA530">
            <v>39.905270000000002</v>
          </cell>
          <cell r="AB530">
            <v>47.905270000000002</v>
          </cell>
          <cell r="AC530">
            <v>55.389119999999998</v>
          </cell>
          <cell r="AD530">
            <v>7.4838499999999968</v>
          </cell>
        </row>
        <row r="531">
          <cell r="A531" t="str">
            <v>DataSpec</v>
          </cell>
          <cell r="B531" t="str">
            <v>Data</v>
          </cell>
          <cell r="C531" t="str">
            <v>Rating</v>
          </cell>
          <cell r="D531" t="str">
            <v>Rating</v>
          </cell>
          <cell r="E531" t="str">
            <v>Q134KUV_9601</v>
          </cell>
          <cell r="F531" t="str">
            <v>NONE</v>
          </cell>
          <cell r="G531">
            <v>96.01</v>
          </cell>
          <cell r="H531" t="str">
            <v xml:space="preserve">        Wäscherei, chemische Reinigung</v>
          </cell>
          <cell r="I531" t="str">
            <v>SELF</v>
          </cell>
          <cell r="J531" t="str">
            <v>SELF</v>
          </cell>
          <cell r="K531" t="str">
            <v>OV</v>
          </cell>
          <cell r="L531" t="str">
            <v>NE</v>
          </cell>
          <cell r="M531">
            <v>5</v>
          </cell>
          <cell r="O531" t="str">
            <v>96,01</v>
          </cell>
          <cell r="P531" t="str">
            <v>Wäscherei, chemische Reinigung</v>
          </cell>
          <cell r="Q531" t="str">
            <v>-</v>
          </cell>
          <cell r="R531" t="str">
            <v>-</v>
          </cell>
          <cell r="S531">
            <v>47.325980000000001</v>
          </cell>
          <cell r="T531">
            <v>48.118510000000001</v>
          </cell>
          <cell r="U531">
            <v>48.500120000000003</v>
          </cell>
          <cell r="V531">
            <v>48.875480000000003</v>
          </cell>
          <cell r="W531">
            <v>46.29166</v>
          </cell>
          <cell r="X531">
            <v>45.304949999999998</v>
          </cell>
          <cell r="Y531">
            <v>43.748539999999998</v>
          </cell>
          <cell r="Z531">
            <v>42.47213</v>
          </cell>
          <cell r="AA531">
            <v>39.905270000000002</v>
          </cell>
          <cell r="AB531">
            <v>47.905270000000002</v>
          </cell>
          <cell r="AC531">
            <v>48.905270000000002</v>
          </cell>
          <cell r="AD531">
            <v>1</v>
          </cell>
        </row>
        <row r="532">
          <cell r="A532" t="str">
            <v>DataSpec</v>
          </cell>
          <cell r="B532" t="str">
            <v>Data</v>
          </cell>
          <cell r="C532" t="str">
            <v>Rating</v>
          </cell>
          <cell r="D532" t="str">
            <v>Rating</v>
          </cell>
          <cell r="E532" t="str">
            <v>Q134KUV_9602</v>
          </cell>
          <cell r="F532" t="str">
            <v>NONE</v>
          </cell>
          <cell r="G532">
            <v>96.02</v>
          </cell>
          <cell r="H532" t="str">
            <v xml:space="preserve">        Frisör- und Kosmetiksalons</v>
          </cell>
          <cell r="I532" t="str">
            <v>SELF</v>
          </cell>
          <cell r="J532" t="str">
            <v>SELF</v>
          </cell>
          <cell r="K532" t="str">
            <v>OV</v>
          </cell>
          <cell r="L532" t="str">
            <v>NE</v>
          </cell>
          <cell r="M532">
            <v>5</v>
          </cell>
          <cell r="O532" t="str">
            <v>96,02</v>
          </cell>
          <cell r="P532" t="str">
            <v>Frisör- und Kosmetiksalons</v>
          </cell>
          <cell r="Q532" t="str">
            <v>-</v>
          </cell>
          <cell r="R532" t="str">
            <v>-</v>
          </cell>
          <cell r="S532">
            <v>47.325980000000001</v>
          </cell>
          <cell r="T532">
            <v>48.118510000000001</v>
          </cell>
          <cell r="U532">
            <v>48.500120000000003</v>
          </cell>
          <cell r="V532">
            <v>48.875480000000003</v>
          </cell>
          <cell r="W532">
            <v>46.29166</v>
          </cell>
          <cell r="X532">
            <v>45.304949999999998</v>
          </cell>
          <cell r="Y532">
            <v>43.748539999999998</v>
          </cell>
          <cell r="Z532">
            <v>42.47213</v>
          </cell>
          <cell r="AA532">
            <v>39.905270000000002</v>
          </cell>
          <cell r="AB532">
            <v>47.905270000000002</v>
          </cell>
          <cell r="AC532">
            <v>55.905270000000002</v>
          </cell>
          <cell r="AD532">
            <v>8</v>
          </cell>
        </row>
        <row r="533">
          <cell r="A533" t="str">
            <v>DataSpec</v>
          </cell>
          <cell r="B533" t="str">
            <v>Data</v>
          </cell>
          <cell r="C533" t="str">
            <v>Rating</v>
          </cell>
          <cell r="D533" t="str">
            <v>Rating</v>
          </cell>
          <cell r="E533" t="str">
            <v>Q134KUV_9603</v>
          </cell>
          <cell r="F533" t="str">
            <v>NONE</v>
          </cell>
          <cell r="G533">
            <v>96.03</v>
          </cell>
          <cell r="H533" t="str">
            <v xml:space="preserve">        Bestattungswesen</v>
          </cell>
          <cell r="I533" t="str">
            <v>SELF</v>
          </cell>
          <cell r="J533" t="str">
            <v>SELF</v>
          </cell>
          <cell r="K533" t="str">
            <v>OV</v>
          </cell>
          <cell r="L533" t="str">
            <v>NE</v>
          </cell>
          <cell r="M533">
            <v>5</v>
          </cell>
          <cell r="O533" t="str">
            <v>96,03</v>
          </cell>
          <cell r="P533" t="str">
            <v>Bestattungswesen</v>
          </cell>
          <cell r="Q533" t="str">
            <v>-</v>
          </cell>
          <cell r="R533" t="str">
            <v>-</v>
          </cell>
          <cell r="S533">
            <v>47.325980000000001</v>
          </cell>
          <cell r="T533">
            <v>48.118510000000001</v>
          </cell>
          <cell r="U533">
            <v>48.500120000000003</v>
          </cell>
          <cell r="V533">
            <v>48.875480000000003</v>
          </cell>
          <cell r="W533">
            <v>46.29166</v>
          </cell>
          <cell r="X533">
            <v>45.304949999999998</v>
          </cell>
          <cell r="Y533">
            <v>43.748539999999998</v>
          </cell>
          <cell r="Z533">
            <v>42.47213</v>
          </cell>
          <cell r="AA533">
            <v>39.905270000000002</v>
          </cell>
          <cell r="AB533">
            <v>47.905270000000002</v>
          </cell>
          <cell r="AC533">
            <v>55.905270000000002</v>
          </cell>
          <cell r="AD533">
            <v>8</v>
          </cell>
        </row>
        <row r="534">
          <cell r="A534" t="str">
            <v>DataSpec</v>
          </cell>
          <cell r="B534" t="str">
            <v>Data</v>
          </cell>
          <cell r="C534" t="str">
            <v>Rating</v>
          </cell>
          <cell r="D534" t="str">
            <v>Rating</v>
          </cell>
          <cell r="E534" t="str">
            <v>Q134KUV_9604</v>
          </cell>
          <cell r="F534" t="str">
            <v>NONE</v>
          </cell>
          <cell r="G534">
            <v>96.04</v>
          </cell>
          <cell r="H534" t="str">
            <v xml:space="preserve">        Saunas, Solarien, Bäder u.Ä.</v>
          </cell>
          <cell r="I534" t="str">
            <v>SELF</v>
          </cell>
          <cell r="J534" t="str">
            <v>SELF</v>
          </cell>
          <cell r="K534" t="str">
            <v>OV</v>
          </cell>
          <cell r="L534" t="str">
            <v>NE</v>
          </cell>
          <cell r="M534">
            <v>5</v>
          </cell>
          <cell r="O534" t="str">
            <v>96,04</v>
          </cell>
          <cell r="P534" t="str">
            <v>Saunas, Solarien, Bäder u.Ä.</v>
          </cell>
          <cell r="Q534" t="str">
            <v>-</v>
          </cell>
          <cell r="R534" t="str">
            <v>-</v>
          </cell>
          <cell r="S534">
            <v>47.325980000000001</v>
          </cell>
          <cell r="T534">
            <v>48.118510000000001</v>
          </cell>
          <cell r="U534">
            <v>48.500120000000003</v>
          </cell>
          <cell r="V534">
            <v>48.875480000000003</v>
          </cell>
          <cell r="W534">
            <v>46.29166</v>
          </cell>
          <cell r="X534">
            <v>45.304949999999998</v>
          </cell>
          <cell r="Y534">
            <v>43.748539999999998</v>
          </cell>
          <cell r="Z534">
            <v>42.47213</v>
          </cell>
          <cell r="AA534">
            <v>39.905270000000002</v>
          </cell>
          <cell r="AB534">
            <v>47.905270000000002</v>
          </cell>
          <cell r="AC534">
            <v>48.905270000000002</v>
          </cell>
          <cell r="AD534">
            <v>1</v>
          </cell>
        </row>
        <row r="535">
          <cell r="A535" t="str">
            <v>DataSpec</v>
          </cell>
          <cell r="B535" t="str">
            <v>Data</v>
          </cell>
          <cell r="C535" t="str">
            <v>Rating</v>
          </cell>
          <cell r="D535" t="str">
            <v>Rating</v>
          </cell>
          <cell r="E535" t="str">
            <v>Q134KUV_9609</v>
          </cell>
          <cell r="F535" t="str">
            <v>NONE</v>
          </cell>
          <cell r="G535">
            <v>96.09</v>
          </cell>
          <cell r="H535" t="str">
            <v xml:space="preserve">        Ehevermittlung, sonstige Dienste</v>
          </cell>
          <cell r="I535" t="str">
            <v>SELF</v>
          </cell>
          <cell r="J535" t="str">
            <v>SELF</v>
          </cell>
          <cell r="K535" t="str">
            <v>OV</v>
          </cell>
          <cell r="L535" t="str">
            <v>NE</v>
          </cell>
          <cell r="M535">
            <v>5</v>
          </cell>
          <cell r="O535" t="str">
            <v>96,09</v>
          </cell>
          <cell r="P535" t="str">
            <v>Ehevermittlung, sonstige Dienste</v>
          </cell>
          <cell r="Q535" t="str">
            <v>-</v>
          </cell>
          <cell r="R535" t="str">
            <v>-</v>
          </cell>
          <cell r="S535">
            <v>47.325980000000001</v>
          </cell>
          <cell r="T535">
            <v>48.118510000000001</v>
          </cell>
          <cell r="U535">
            <v>48.500120000000003</v>
          </cell>
          <cell r="V535">
            <v>48.875480000000003</v>
          </cell>
          <cell r="W535">
            <v>46.29166</v>
          </cell>
          <cell r="X535">
            <v>45.304949999999998</v>
          </cell>
          <cell r="Y535">
            <v>43.748539999999998</v>
          </cell>
          <cell r="Z535">
            <v>42.47213</v>
          </cell>
          <cell r="AA535">
            <v>39.905270000000002</v>
          </cell>
          <cell r="AB535">
            <v>47.905270000000002</v>
          </cell>
          <cell r="AC535">
            <v>55.905270000000002</v>
          </cell>
          <cell r="AD535">
            <v>8</v>
          </cell>
        </row>
        <row r="536">
          <cell r="A536" t="str">
            <v>End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Spec"/>
      <sheetName val="Rating"/>
      <sheetName val="Wachstum"/>
      <sheetName val="Inlandspreise"/>
      <sheetName val="AU-Quote"/>
      <sheetName val="AU_Delta"/>
      <sheetName val="Rendite"/>
      <sheetName val="RenditeV"/>
      <sheetName val="Untern"/>
      <sheetName val="Kl_Untern"/>
      <sheetName val="CF"/>
      <sheetName val="Var"/>
      <sheetName val="Sais"/>
      <sheetName val="Konj"/>
      <sheetName val="Kal"/>
      <sheetName val="Übersicht"/>
      <sheetName val="Übersich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DataSpecs</v>
          </cell>
          <cell r="B4" t="str">
            <v>Type</v>
          </cell>
          <cell r="C4" t="str">
            <v>Database</v>
          </cell>
          <cell r="D4" t="str">
            <v>Table</v>
          </cell>
          <cell r="E4" t="str">
            <v>Series</v>
          </cell>
          <cell r="F4" t="str">
            <v>Trans</v>
          </cell>
          <cell r="G4" t="str">
            <v>SeriesTitle</v>
          </cell>
          <cell r="H4" t="str">
            <v>SeriesSubtitle</v>
          </cell>
          <cell r="I4" t="str">
            <v>Aggregation</v>
          </cell>
          <cell r="J4" t="str">
            <v>Disaggregation</v>
          </cell>
          <cell r="K4" t="str">
            <v>UpdateControl</v>
          </cell>
          <cell r="L4" t="str">
            <v>ExportControl</v>
          </cell>
          <cell r="M4" t="str">
            <v>Precision</v>
          </cell>
          <cell r="N4" t="str">
            <v>TimeSpecs</v>
          </cell>
          <cell r="O4" t="str">
            <v>Info</v>
          </cell>
          <cell r="P4" t="str">
            <v>Info</v>
          </cell>
          <cell r="Q4" t="str">
            <v>TimeFrame</v>
          </cell>
          <cell r="R4" t="str">
            <v>TimeFrame</v>
          </cell>
          <cell r="S4" t="str">
            <v>TimeFrame</v>
          </cell>
          <cell r="T4" t="str">
            <v>TimeFrame</v>
          </cell>
          <cell r="U4" t="str">
            <v>TimeFrame</v>
          </cell>
          <cell r="V4" t="str">
            <v>TimeFrame</v>
          </cell>
          <cell r="W4" t="str">
            <v>TimeFrame</v>
          </cell>
          <cell r="X4" t="str">
            <v>TimeFrame</v>
          </cell>
          <cell r="Y4" t="str">
            <v>TimeFrame</v>
          </cell>
          <cell r="Z4" t="str">
            <v>TimeFrame</v>
          </cell>
          <cell r="AA4" t="str">
            <v>TimeFrame</v>
          </cell>
          <cell r="AB4" t="str">
            <v>TimeFrame</v>
          </cell>
          <cell r="AC4" t="str">
            <v>TimeFrame</v>
          </cell>
          <cell r="AD4" t="str">
            <v>End</v>
          </cell>
        </row>
        <row r="5">
          <cell r="O5" t="str">
            <v>Title</v>
          </cell>
          <cell r="P5" t="str">
            <v>Subtitle</v>
          </cell>
          <cell r="Q5" t="str">
            <v>-12;TargetFrequency=Quarterly;PeriodsAscending=Yes</v>
          </cell>
          <cell r="R5" t="str">
            <v>-11</v>
          </cell>
          <cell r="S5" t="str">
            <v>-10</v>
          </cell>
          <cell r="T5" t="str">
            <v>-9</v>
          </cell>
          <cell r="U5" t="str">
            <v>-8</v>
          </cell>
          <cell r="V5" t="str">
            <v>-7</v>
          </cell>
          <cell r="W5" t="str">
            <v>-6</v>
          </cell>
          <cell r="X5" t="str">
            <v>-5</v>
          </cell>
          <cell r="Y5" t="str">
            <v>-4</v>
          </cell>
          <cell r="Z5" t="str">
            <v>-3</v>
          </cell>
          <cell r="AA5" t="str">
            <v>-2</v>
          </cell>
          <cell r="AB5" t="str">
            <v>-1</v>
          </cell>
          <cell r="AC5" t="str">
            <v>0</v>
          </cell>
        </row>
        <row r="6">
          <cell r="A6" t="str">
            <v>DataSpec</v>
          </cell>
          <cell r="B6" t="str">
            <v>Label</v>
          </cell>
          <cell r="C6" t="str">
            <v>Type1</v>
          </cell>
          <cell r="O6" t="str">
            <v>Titel</v>
          </cell>
          <cell r="P6" t="str">
            <v>Untertitel</v>
          </cell>
          <cell r="Q6" t="str">
            <v>Q3/14</v>
          </cell>
          <cell r="R6" t="str">
            <v>Q4/14</v>
          </cell>
          <cell r="S6" t="str">
            <v>Q1/15</v>
          </cell>
          <cell r="T6" t="str">
            <v>Q2/15</v>
          </cell>
          <cell r="U6" t="str">
            <v>Q3/15</v>
          </cell>
          <cell r="V6" t="str">
            <v>Q4/15</v>
          </cell>
          <cell r="W6" t="str">
            <v>Q1/16</v>
          </cell>
          <cell r="X6" t="str">
            <v>Q2/16</v>
          </cell>
          <cell r="Y6" t="str">
            <v>Q3/16</v>
          </cell>
          <cell r="Z6" t="str">
            <v>Q4/16</v>
          </cell>
          <cell r="AA6" t="str">
            <v>Q1/17</v>
          </cell>
          <cell r="AB6" t="str">
            <v>Q2/17</v>
          </cell>
          <cell r="AC6" t="str">
            <v>Q3/17</v>
          </cell>
        </row>
        <row r="7">
          <cell r="A7" t="str">
            <v>DataSpec</v>
          </cell>
          <cell r="B7" t="str">
            <v>Empty</v>
          </cell>
        </row>
        <row r="8">
          <cell r="A8" t="str">
            <v>DataSpec</v>
          </cell>
          <cell r="B8" t="str">
            <v>Empty</v>
          </cell>
          <cell r="O8" t="str">
            <v>Rendite Veränderung</v>
          </cell>
        </row>
        <row r="9">
          <cell r="A9" t="str">
            <v>DataSpec</v>
          </cell>
          <cell r="B9" t="str">
            <v>Empty</v>
          </cell>
        </row>
        <row r="10">
          <cell r="A10" t="str">
            <v>DataSpec</v>
          </cell>
          <cell r="B10" t="str">
            <v>Empty</v>
          </cell>
          <cell r="O10" t="str">
            <v xml:space="preserve">WZ Nr. </v>
          </cell>
          <cell r="P10" t="str">
            <v>Branche</v>
          </cell>
          <cell r="Q10" t="str">
            <v>Q3/14</v>
          </cell>
          <cell r="R10" t="str">
            <v>Q4/14</v>
          </cell>
          <cell r="S10" t="str">
            <v>Q1/15</v>
          </cell>
          <cell r="T10" t="str">
            <v>Q2/15</v>
          </cell>
          <cell r="U10" t="str">
            <v>Q3/15</v>
          </cell>
          <cell r="V10" t="str">
            <v>Q4/15</v>
          </cell>
          <cell r="W10" t="str">
            <v>Q1/16</v>
          </cell>
          <cell r="X10" t="str">
            <v>Q2/16</v>
          </cell>
          <cell r="Y10" t="str">
            <v>Q3/16</v>
          </cell>
          <cell r="Z10" t="str">
            <v>Q4/16</v>
          </cell>
          <cell r="AA10" t="str">
            <v>Q1/17</v>
          </cell>
          <cell r="AB10" t="str">
            <v>Q2/17</v>
          </cell>
          <cell r="AC10" t="str">
            <v>Q3/17</v>
          </cell>
          <cell r="AD10" t="str">
            <v>Diff</v>
          </cell>
        </row>
        <row r="11">
          <cell r="A11" t="str">
            <v>DataSpec</v>
          </cell>
          <cell r="B11" t="str">
            <v>Empty</v>
          </cell>
        </row>
        <row r="12">
          <cell r="A12" t="str">
            <v>DataSpec</v>
          </cell>
          <cell r="B12" t="str">
            <v>Data</v>
          </cell>
          <cell r="C12" t="str">
            <v>Rating</v>
          </cell>
          <cell r="D12" t="str">
            <v>Rating</v>
          </cell>
          <cell r="E12" t="str">
            <v>Q134KUV_A</v>
          </cell>
          <cell r="F12" t="str">
            <v>NONE</v>
          </cell>
          <cell r="G12" t="str">
            <v>A</v>
          </cell>
          <cell r="H12" t="str">
            <v>Land- und Forstwirtschaft, Fischerei</v>
          </cell>
          <cell r="I12" t="str">
            <v>SELF</v>
          </cell>
          <cell r="J12" t="str">
            <v>SELF</v>
          </cell>
          <cell r="K12" t="str">
            <v>OV</v>
          </cell>
          <cell r="L12" t="str">
            <v>NE</v>
          </cell>
          <cell r="M12">
            <v>5</v>
          </cell>
          <cell r="O12" t="str">
            <v>A</v>
          </cell>
          <cell r="P12" t="str">
            <v>Land- und Forstwirtschaft, Fischerei</v>
          </cell>
          <cell r="Q12">
            <v>30.334109999999999</v>
          </cell>
          <cell r="R12">
            <v>31.989920000000001</v>
          </cell>
          <cell r="S12">
            <v>39.991410000000002</v>
          </cell>
          <cell r="T12">
            <v>41.43768</v>
          </cell>
          <cell r="U12">
            <v>39.708710000000004</v>
          </cell>
          <cell r="V12">
            <v>41.53443</v>
          </cell>
          <cell r="W12">
            <v>33.768590000000003</v>
          </cell>
          <cell r="X12">
            <v>41.341439999999999</v>
          </cell>
          <cell r="Y12">
            <v>40.589559999999999</v>
          </cell>
          <cell r="Z12">
            <v>43.196489999999997</v>
          </cell>
          <cell r="AA12">
            <v>49.152790000000003</v>
          </cell>
          <cell r="AB12">
            <v>51.992319999999999</v>
          </cell>
          <cell r="AC12">
            <v>50.512439999999998</v>
          </cell>
          <cell r="AD12">
            <v>-1.4798800000000014</v>
          </cell>
        </row>
        <row r="13">
          <cell r="A13" t="str">
            <v>DataSpec</v>
          </cell>
          <cell r="B13" t="str">
            <v>Data</v>
          </cell>
          <cell r="C13" t="str">
            <v>Rating</v>
          </cell>
          <cell r="D13" t="str">
            <v>Rating</v>
          </cell>
          <cell r="E13" t="str">
            <v>Q134KUV_01</v>
          </cell>
          <cell r="F13" t="str">
            <v>NONE</v>
          </cell>
          <cell r="G13" t="str">
            <v>01</v>
          </cell>
          <cell r="H13" t="str">
            <v xml:space="preserve">    Landwirtschaft, Jagd</v>
          </cell>
          <cell r="I13" t="str">
            <v>SELF</v>
          </cell>
          <cell r="J13" t="str">
            <v>SELF</v>
          </cell>
          <cell r="K13" t="str">
            <v>OV</v>
          </cell>
          <cell r="L13" t="str">
            <v>NE</v>
          </cell>
          <cell r="M13">
            <v>5</v>
          </cell>
          <cell r="O13" t="str">
            <v>01</v>
          </cell>
          <cell r="P13" t="str">
            <v>Landwirtschaft, Jagd</v>
          </cell>
          <cell r="Q13">
            <v>30.185739999999999</v>
          </cell>
          <cell r="R13">
            <v>31.941179999999999</v>
          </cell>
          <cell r="S13">
            <v>39.941180000000003</v>
          </cell>
          <cell r="T13">
            <v>41.395740000000004</v>
          </cell>
          <cell r="U13">
            <v>39.637860000000003</v>
          </cell>
          <cell r="V13">
            <v>41.560270000000003</v>
          </cell>
          <cell r="W13">
            <v>33.560270000000003</v>
          </cell>
          <cell r="X13">
            <v>41.560270000000003</v>
          </cell>
          <cell r="Y13">
            <v>40.889740000000003</v>
          </cell>
          <cell r="Z13">
            <v>43.447769999999998</v>
          </cell>
          <cell r="AA13">
            <v>49.447769999999998</v>
          </cell>
          <cell r="AB13">
            <v>52.279330000000002</v>
          </cell>
          <cell r="AC13">
            <v>50.766849999999998</v>
          </cell>
          <cell r="AD13">
            <v>-1.5124800000000036</v>
          </cell>
        </row>
        <row r="14">
          <cell r="A14" t="str">
            <v>DataSpec</v>
          </cell>
          <cell r="B14" t="str">
            <v>Data</v>
          </cell>
          <cell r="C14" t="str">
            <v>Rating</v>
          </cell>
          <cell r="D14" t="str">
            <v>Rating</v>
          </cell>
          <cell r="E14" t="str">
            <v>Q134KUV_02</v>
          </cell>
          <cell r="F14" t="str">
            <v>NONE</v>
          </cell>
          <cell r="G14" t="str">
            <v>02</v>
          </cell>
          <cell r="H14" t="str">
            <v xml:space="preserve">    Forstwirtschaft und Holzeinschlag</v>
          </cell>
          <cell r="I14" t="str">
            <v>SELF</v>
          </cell>
          <cell r="J14" t="str">
            <v>SELF</v>
          </cell>
          <cell r="K14" t="str">
            <v>OV</v>
          </cell>
          <cell r="L14" t="str">
            <v>NE</v>
          </cell>
          <cell r="M14">
            <v>5</v>
          </cell>
          <cell r="O14" t="str">
            <v>02</v>
          </cell>
          <cell r="P14" t="str">
            <v>Forstwirtschaft und Holzeinschlag</v>
          </cell>
          <cell r="Q14">
            <v>34.598509999999997</v>
          </cell>
          <cell r="R14">
            <v>32.785800000000002</v>
          </cell>
          <cell r="S14">
            <v>40.785800000000002</v>
          </cell>
          <cell r="T14">
            <v>41.228960000000001</v>
          </cell>
          <cell r="U14">
            <v>39.745130000000003</v>
          </cell>
          <cell r="V14">
            <v>38.34243</v>
          </cell>
          <cell r="W14">
            <v>39.052889999999998</v>
          </cell>
          <cell r="X14">
            <v>31.052890000000001</v>
          </cell>
          <cell r="Y14">
            <v>27.550809999999998</v>
          </cell>
          <cell r="Z14">
            <v>32.103900000000003</v>
          </cell>
          <cell r="AA14">
            <v>38.103900000000003</v>
          </cell>
          <cell r="AB14">
            <v>41.304349999999999</v>
          </cell>
          <cell r="AC14">
            <v>40.744630000000001</v>
          </cell>
          <cell r="AD14">
            <v>-0.55971999999999866</v>
          </cell>
        </row>
        <row r="15">
          <cell r="A15" t="str">
            <v>DataSpec</v>
          </cell>
          <cell r="B15" t="str">
            <v>Data</v>
          </cell>
          <cell r="C15" t="str">
            <v>Rating</v>
          </cell>
          <cell r="D15" t="str">
            <v>Rating</v>
          </cell>
          <cell r="E15" t="str">
            <v>Q134KUV_03</v>
          </cell>
          <cell r="F15" t="str">
            <v>NONE</v>
          </cell>
          <cell r="G15" t="str">
            <v>03</v>
          </cell>
          <cell r="H15" t="str">
            <v xml:space="preserve">    Fischerei und Aquakultur</v>
          </cell>
          <cell r="I15" t="str">
            <v>SELF</v>
          </cell>
          <cell r="J15" t="str">
            <v>SELF</v>
          </cell>
          <cell r="K15" t="str">
            <v>OV</v>
          </cell>
          <cell r="L15" t="str">
            <v>NE</v>
          </cell>
          <cell r="M15">
            <v>5</v>
          </cell>
          <cell r="O15" t="str">
            <v>03</v>
          </cell>
          <cell r="P15" t="str">
            <v>Fischerei und Aquakultur</v>
          </cell>
          <cell r="Q15">
            <v>40.140459999999997</v>
          </cell>
          <cell r="R15">
            <v>40.105170000000001</v>
          </cell>
          <cell r="S15">
            <v>48.105170000000001</v>
          </cell>
          <cell r="T15">
            <v>56.105170000000001</v>
          </cell>
          <cell r="U15">
            <v>60.735010000000003</v>
          </cell>
          <cell r="V15">
            <v>62.471249999999998</v>
          </cell>
          <cell r="W15">
            <v>61.15531</v>
          </cell>
          <cell r="X15">
            <v>53.15531</v>
          </cell>
          <cell r="Y15">
            <v>47.590159999999997</v>
          </cell>
          <cell r="Z15">
            <v>50.57846</v>
          </cell>
          <cell r="AA15">
            <v>49.890369999999997</v>
          </cell>
          <cell r="AB15">
            <v>52.151299999999999</v>
          </cell>
          <cell r="AC15">
            <v>52.420990000000003</v>
          </cell>
          <cell r="AD15">
            <v>0.2696900000000042</v>
          </cell>
        </row>
        <row r="16">
          <cell r="A16" t="str">
            <v>DataSpec</v>
          </cell>
          <cell r="B16" t="str">
            <v>Data</v>
          </cell>
          <cell r="C16" t="str">
            <v>Rating</v>
          </cell>
          <cell r="D16" t="str">
            <v>Rating</v>
          </cell>
          <cell r="E16" t="str">
            <v>Q134KUV_B</v>
          </cell>
          <cell r="F16" t="str">
            <v>NONE</v>
          </cell>
          <cell r="G16" t="str">
            <v>B</v>
          </cell>
          <cell r="H16" t="str">
            <v>Bergbau, Gew. Steinen und Erden</v>
          </cell>
          <cell r="I16" t="str">
            <v>SELF</v>
          </cell>
          <cell r="J16" t="str">
            <v>SELF</v>
          </cell>
          <cell r="K16" t="str">
            <v>OV</v>
          </cell>
          <cell r="L16" t="str">
            <v>NE</v>
          </cell>
          <cell r="M16">
            <v>5</v>
          </cell>
          <cell r="O16" t="str">
            <v>B</v>
          </cell>
          <cell r="P16" t="str">
            <v>Bergbau, Gew. Steinen und Erden</v>
          </cell>
          <cell r="Q16">
            <v>35.124119999999998</v>
          </cell>
          <cell r="R16">
            <v>42.003900000000002</v>
          </cell>
          <cell r="S16">
            <v>39.969209999999997</v>
          </cell>
          <cell r="T16">
            <v>33.686669999999999</v>
          </cell>
          <cell r="U16">
            <v>38.915939999999999</v>
          </cell>
          <cell r="V16">
            <v>31.15146</v>
          </cell>
          <cell r="W16">
            <v>26.22983</v>
          </cell>
          <cell r="X16">
            <v>33.502760000000002</v>
          </cell>
          <cell r="Y16">
            <v>40.932670000000002</v>
          </cell>
          <cell r="Z16">
            <v>40.337989999999998</v>
          </cell>
          <cell r="AA16">
            <v>46.021529999999998</v>
          </cell>
          <cell r="AB16">
            <v>44.908859999999997</v>
          </cell>
          <cell r="AC16">
            <v>45.435630000000003</v>
          </cell>
          <cell r="AD16">
            <v>0.52677000000000618</v>
          </cell>
        </row>
        <row r="17">
          <cell r="A17" t="str">
            <v>DataSpec</v>
          </cell>
          <cell r="B17" t="str">
            <v>Data</v>
          </cell>
          <cell r="C17" t="str">
            <v>Rating</v>
          </cell>
          <cell r="D17" t="str">
            <v>Rating</v>
          </cell>
          <cell r="E17" t="str">
            <v>Q134KUV_05</v>
          </cell>
          <cell r="F17" t="str">
            <v>NONE</v>
          </cell>
          <cell r="G17" t="str">
            <v>05</v>
          </cell>
          <cell r="H17" t="str">
            <v xml:space="preserve">    Kohlenbergbau</v>
          </cell>
          <cell r="I17" t="str">
            <v>SELF</v>
          </cell>
          <cell r="J17" t="str">
            <v>SELF</v>
          </cell>
          <cell r="K17" t="str">
            <v>OV</v>
          </cell>
          <cell r="L17" t="str">
            <v>NE</v>
          </cell>
          <cell r="M17">
            <v>5</v>
          </cell>
          <cell r="O17" t="str">
            <v>05</v>
          </cell>
          <cell r="P17" t="str">
            <v>Kohlenbergbau</v>
          </cell>
          <cell r="Q17">
            <v>64.411950000000004</v>
          </cell>
          <cell r="R17">
            <v>72.411950000000004</v>
          </cell>
          <cell r="S17">
            <v>64.411950000000004</v>
          </cell>
          <cell r="T17">
            <v>56.96508</v>
          </cell>
          <cell r="U17">
            <v>64.96508</v>
          </cell>
          <cell r="V17">
            <v>56.96508</v>
          </cell>
          <cell r="W17">
            <v>48.96508</v>
          </cell>
          <cell r="X17">
            <v>56.96508</v>
          </cell>
          <cell r="Y17">
            <v>54.221040000000002</v>
          </cell>
          <cell r="Z17">
            <v>62.221040000000002</v>
          </cell>
          <cell r="AA17">
            <v>57.911499999999997</v>
          </cell>
          <cell r="AB17">
            <v>55.769979999999997</v>
          </cell>
          <cell r="AC17">
            <v>53.878570000000003</v>
          </cell>
          <cell r="AD17">
            <v>-1.8914099999999934</v>
          </cell>
        </row>
        <row r="18">
          <cell r="A18" t="str">
            <v>DataSpec</v>
          </cell>
          <cell r="B18" t="str">
            <v>Data</v>
          </cell>
          <cell r="C18" t="str">
            <v>Rating</v>
          </cell>
          <cell r="D18" t="str">
            <v>Rating</v>
          </cell>
          <cell r="E18" t="str">
            <v>Q134KUV_06</v>
          </cell>
          <cell r="F18" t="str">
            <v>NONE</v>
          </cell>
          <cell r="G18" t="str">
            <v>06</v>
          </cell>
          <cell r="H18" t="str">
            <v xml:space="preserve">    Gew. von Erdöl und Erdgas</v>
          </cell>
          <cell r="I18" t="str">
            <v>SELF</v>
          </cell>
          <cell r="J18" t="str">
            <v>SELF</v>
          </cell>
          <cell r="K18" t="str">
            <v>OV</v>
          </cell>
          <cell r="L18" t="str">
            <v>NE</v>
          </cell>
          <cell r="M18">
            <v>5</v>
          </cell>
          <cell r="O18" t="str">
            <v>06</v>
          </cell>
          <cell r="P18" t="str">
            <v>Gew. von Erdöl und Erdgas</v>
          </cell>
          <cell r="Q18">
            <v>29.747949999999999</v>
          </cell>
          <cell r="R18">
            <v>37.747950000000003</v>
          </cell>
          <cell r="S18">
            <v>45.747950000000003</v>
          </cell>
          <cell r="T18">
            <v>53.747950000000003</v>
          </cell>
          <cell r="U18">
            <v>56.448500000000003</v>
          </cell>
          <cell r="V18">
            <v>48.448500000000003</v>
          </cell>
          <cell r="W18">
            <v>40.448500000000003</v>
          </cell>
          <cell r="X18">
            <v>32.448500000000003</v>
          </cell>
          <cell r="Y18">
            <v>24.448499999999999</v>
          </cell>
          <cell r="Z18">
            <v>16.448499999999999</v>
          </cell>
          <cell r="AA18">
            <v>22.448499999999999</v>
          </cell>
          <cell r="AB18">
            <v>28.448499999999999</v>
          </cell>
          <cell r="AC18">
            <v>34.448500000000003</v>
          </cell>
          <cell r="AD18">
            <v>6.0000000000000036</v>
          </cell>
        </row>
        <row r="19">
          <cell r="A19" t="str">
            <v>DataSpec</v>
          </cell>
          <cell r="B19" t="str">
            <v>Data</v>
          </cell>
          <cell r="C19" t="str">
            <v>Rating</v>
          </cell>
          <cell r="D19" t="str">
            <v>Rating</v>
          </cell>
          <cell r="E19" t="str">
            <v>Q134KUV_08</v>
          </cell>
          <cell r="F19" t="str">
            <v>NONE</v>
          </cell>
          <cell r="G19" t="str">
            <v>08</v>
          </cell>
          <cell r="H19" t="str">
            <v xml:space="preserve">    Gew. von Steinen und Erden, sonstiger Bergbau</v>
          </cell>
          <cell r="I19" t="str">
            <v>SELF</v>
          </cell>
          <cell r="J19" t="str">
            <v>SELF</v>
          </cell>
          <cell r="K19" t="str">
            <v>OV</v>
          </cell>
          <cell r="L19" t="str">
            <v>NE</v>
          </cell>
          <cell r="M19">
            <v>5</v>
          </cell>
          <cell r="O19" t="str">
            <v>08</v>
          </cell>
          <cell r="P19" t="str">
            <v>Gew. von Steinen und Erden, sonstiger Bergbau</v>
          </cell>
          <cell r="Q19">
            <v>33.12406</v>
          </cell>
          <cell r="R19">
            <v>40.447429999999997</v>
          </cell>
          <cell r="S19">
            <v>38.611960000000003</v>
          </cell>
          <cell r="T19">
            <v>31.831469999999999</v>
          </cell>
          <cell r="U19">
            <v>37.767919999999997</v>
          </cell>
          <cell r="V19">
            <v>30.016220000000001</v>
          </cell>
          <cell r="W19">
            <v>25.261620000000001</v>
          </cell>
          <cell r="X19">
            <v>32.510330000000003</v>
          </cell>
          <cell r="Y19">
            <v>39.981459999999998</v>
          </cell>
          <cell r="Z19">
            <v>39.033189999999998</v>
          </cell>
          <cell r="AA19">
            <v>45.035670000000003</v>
          </cell>
          <cell r="AB19">
            <v>43.96519</v>
          </cell>
          <cell r="AC19">
            <v>44.668889999999998</v>
          </cell>
          <cell r="AD19">
            <v>0.70369999999999777</v>
          </cell>
        </row>
        <row r="20">
          <cell r="A20" t="str">
            <v>DataSpec</v>
          </cell>
          <cell r="B20" t="str">
            <v>Data</v>
          </cell>
          <cell r="C20" t="str">
            <v>Rating</v>
          </cell>
          <cell r="D20" t="str">
            <v>Rating</v>
          </cell>
          <cell r="E20" t="str">
            <v>Q134KUV_081</v>
          </cell>
          <cell r="F20" t="str">
            <v>NONE</v>
          </cell>
          <cell r="G20" t="str">
            <v>08.1</v>
          </cell>
          <cell r="H20" t="str">
            <v xml:space="preserve">      Gew. von Natursteinen, Kies, Sand, Ton, Kaolin</v>
          </cell>
          <cell r="I20" t="str">
            <v>SELF</v>
          </cell>
          <cell r="J20" t="str">
            <v>SELF</v>
          </cell>
          <cell r="K20" t="str">
            <v>OV</v>
          </cell>
          <cell r="L20" t="str">
            <v>NE</v>
          </cell>
          <cell r="M20">
            <v>5</v>
          </cell>
          <cell r="O20" t="str">
            <v>08.1</v>
          </cell>
          <cell r="P20" t="str">
            <v>Gew. von Natursteinen, Kies, Sand, Ton, Kaolin</v>
          </cell>
          <cell r="Q20">
            <v>32.074399999999997</v>
          </cell>
          <cell r="R20">
            <v>40.074399999999997</v>
          </cell>
          <cell r="S20">
            <v>38.981920000000002</v>
          </cell>
          <cell r="T20">
            <v>30.981919999999999</v>
          </cell>
          <cell r="U20">
            <v>36.998040000000003</v>
          </cell>
          <cell r="V20">
            <v>28.99804</v>
          </cell>
          <cell r="W20">
            <v>23.73001</v>
          </cell>
          <cell r="X20">
            <v>31.73001</v>
          </cell>
          <cell r="Y20">
            <v>39.73001</v>
          </cell>
          <cell r="Z20">
            <v>39.399850000000001</v>
          </cell>
          <cell r="AA20">
            <v>45.399850000000001</v>
          </cell>
          <cell r="AB20">
            <v>43.489100000000001</v>
          </cell>
          <cell r="AC20">
            <v>43.563769999999998</v>
          </cell>
          <cell r="AD20">
            <v>7.4669999999997572E-2</v>
          </cell>
        </row>
        <row r="21">
          <cell r="A21" t="str">
            <v>DataSpec</v>
          </cell>
          <cell r="B21" t="str">
            <v>Data</v>
          </cell>
          <cell r="C21" t="str">
            <v>Rating</v>
          </cell>
          <cell r="D21" t="str">
            <v>Rating</v>
          </cell>
          <cell r="E21" t="str">
            <v>Q134KUV_089</v>
          </cell>
          <cell r="F21" t="str">
            <v>NONE</v>
          </cell>
          <cell r="G21" t="str">
            <v>08.9</v>
          </cell>
          <cell r="H21" t="str">
            <v xml:space="preserve">      Torfgewinnung; Gew. von Salz, Feldspat u.a.</v>
          </cell>
          <cell r="I21" t="str">
            <v>SELF</v>
          </cell>
          <cell r="J21" t="str">
            <v>SELF</v>
          </cell>
          <cell r="K21" t="str">
            <v>OV</v>
          </cell>
          <cell r="L21" t="str">
            <v>NE</v>
          </cell>
          <cell r="M21">
            <v>5</v>
          </cell>
          <cell r="O21" t="str">
            <v>08.9</v>
          </cell>
          <cell r="P21" t="str">
            <v>Torfgewinnung; Gew. von Salz, Feldspat u.a.</v>
          </cell>
          <cell r="Q21">
            <v>41.953609999999998</v>
          </cell>
          <cell r="R21">
            <v>43.53443</v>
          </cell>
          <cell r="S21">
            <v>35.53443</v>
          </cell>
          <cell r="T21">
            <v>38.859909999999999</v>
          </cell>
          <cell r="U21">
            <v>44.128169999999997</v>
          </cell>
          <cell r="V21">
            <v>38.427700000000002</v>
          </cell>
          <cell r="W21">
            <v>37.98639</v>
          </cell>
          <cell r="X21">
            <v>39.027569999999997</v>
          </cell>
          <cell r="Y21">
            <v>42.081620000000001</v>
          </cell>
          <cell r="Z21">
            <v>35.970849999999999</v>
          </cell>
          <cell r="AA21">
            <v>41.970849999999999</v>
          </cell>
          <cell r="AB21">
            <v>47.970849999999999</v>
          </cell>
          <cell r="AC21">
            <v>53.970849999999999</v>
          </cell>
          <cell r="AD21">
            <v>6</v>
          </cell>
        </row>
        <row r="22">
          <cell r="A22" t="str">
            <v>DataSpec</v>
          </cell>
          <cell r="B22" t="str">
            <v>Data</v>
          </cell>
          <cell r="C22" t="str">
            <v>Rating</v>
          </cell>
          <cell r="D22" t="str">
            <v>Rating</v>
          </cell>
          <cell r="E22" t="str">
            <v>Q134KUV_09</v>
          </cell>
          <cell r="F22" t="str">
            <v>NONE</v>
          </cell>
          <cell r="G22" t="str">
            <v>09</v>
          </cell>
          <cell r="H22" t="str">
            <v xml:space="preserve">    DL für den Bergbau / die Gew. Steinen u. Erden</v>
          </cell>
          <cell r="I22" t="str">
            <v>SELF</v>
          </cell>
          <cell r="J22" t="str">
            <v>SELF</v>
          </cell>
          <cell r="K22" t="str">
            <v>OV</v>
          </cell>
          <cell r="L22" t="str">
            <v>NE</v>
          </cell>
          <cell r="M22">
            <v>5</v>
          </cell>
          <cell r="O22" t="str">
            <v>09</v>
          </cell>
          <cell r="P22" t="str">
            <v>DL für den Bergbau / die Gew. Steinen u. Erden</v>
          </cell>
          <cell r="Q22">
            <v>58.30603</v>
          </cell>
          <cell r="R22">
            <v>66.306030000000007</v>
          </cell>
          <cell r="S22">
            <v>58.30603</v>
          </cell>
          <cell r="T22">
            <v>64.099490000000003</v>
          </cell>
          <cell r="U22">
            <v>60.058100000000003</v>
          </cell>
          <cell r="V22">
            <v>52.058100000000003</v>
          </cell>
          <cell r="W22">
            <v>44.058100000000003</v>
          </cell>
          <cell r="X22">
            <v>52.058100000000003</v>
          </cell>
          <cell r="Y22">
            <v>60.058100000000003</v>
          </cell>
          <cell r="Z22">
            <v>66.443849999999998</v>
          </cell>
          <cell r="AA22">
            <v>65.11345</v>
          </cell>
          <cell r="AB22">
            <v>62.744750000000003</v>
          </cell>
          <cell r="AC22">
            <v>61.214959999999998</v>
          </cell>
          <cell r="AD22">
            <v>-1.5297900000000055</v>
          </cell>
        </row>
        <row r="23">
          <cell r="A23" t="str">
            <v>DataSpec</v>
          </cell>
          <cell r="B23" t="str">
            <v>Data</v>
          </cell>
          <cell r="C23" t="str">
            <v>Rating</v>
          </cell>
          <cell r="D23" t="str">
            <v>Rating</v>
          </cell>
          <cell r="E23" t="str">
            <v>Q134KUV_C</v>
          </cell>
          <cell r="F23" t="str">
            <v>NONE</v>
          </cell>
          <cell r="G23" t="str">
            <v>C</v>
          </cell>
          <cell r="H23" t="str">
            <v>Verarbeitendes Gewerbe</v>
          </cell>
          <cell r="I23" t="str">
            <v>SELF</v>
          </cell>
          <cell r="J23" t="str">
            <v>SELF</v>
          </cell>
          <cell r="K23" t="str">
            <v>OV</v>
          </cell>
          <cell r="L23" t="str">
            <v>NE</v>
          </cell>
          <cell r="M23">
            <v>5</v>
          </cell>
          <cell r="O23" t="str">
            <v>C</v>
          </cell>
          <cell r="P23" t="str">
            <v>Verarbeitendes Gewerbe</v>
          </cell>
          <cell r="Q23">
            <v>42.230960000000003</v>
          </cell>
          <cell r="R23">
            <v>39.04195</v>
          </cell>
          <cell r="S23">
            <v>43.141829999999999</v>
          </cell>
          <cell r="T23">
            <v>40.856839999999998</v>
          </cell>
          <cell r="U23">
            <v>42.226489999999998</v>
          </cell>
          <cell r="V23">
            <v>44.308750000000003</v>
          </cell>
          <cell r="W23">
            <v>44.827249999999999</v>
          </cell>
          <cell r="X23">
            <v>43.020690000000002</v>
          </cell>
          <cell r="Y23">
            <v>41.194479999999999</v>
          </cell>
          <cell r="Z23">
            <v>42.446489999999997</v>
          </cell>
          <cell r="AA23">
            <v>44.435740000000003</v>
          </cell>
          <cell r="AB23">
            <v>46.492870000000003</v>
          </cell>
          <cell r="AC23">
            <v>45.702069999999999</v>
          </cell>
          <cell r="AD23">
            <v>-0.79080000000000439</v>
          </cell>
        </row>
        <row r="24">
          <cell r="A24" t="str">
            <v>DataSpec</v>
          </cell>
          <cell r="B24" t="str">
            <v>Data</v>
          </cell>
          <cell r="C24" t="str">
            <v>Rating</v>
          </cell>
          <cell r="D24" t="str">
            <v>Rating</v>
          </cell>
          <cell r="E24" t="str">
            <v>Q134KUV_10</v>
          </cell>
          <cell r="F24" t="str">
            <v>NONE</v>
          </cell>
          <cell r="G24">
            <v>10</v>
          </cell>
          <cell r="H24" t="str">
            <v xml:space="preserve">    Nahrungs- und Futtermittel</v>
          </cell>
          <cell r="I24" t="str">
            <v>SELF</v>
          </cell>
          <cell r="J24" t="str">
            <v>SELF</v>
          </cell>
          <cell r="K24" t="str">
            <v>OV</v>
          </cell>
          <cell r="L24" t="str">
            <v>NE</v>
          </cell>
          <cell r="M24">
            <v>5</v>
          </cell>
          <cell r="O24" t="str">
            <v>10</v>
          </cell>
          <cell r="P24" t="str">
            <v>Nahrungs- und Futtermittel</v>
          </cell>
          <cell r="Q24">
            <v>41.580530000000003</v>
          </cell>
          <cell r="R24">
            <v>42.716889999999999</v>
          </cell>
          <cell r="S24">
            <v>41.340980000000002</v>
          </cell>
          <cell r="T24">
            <v>42.369669999999999</v>
          </cell>
          <cell r="U24">
            <v>42.438470000000002</v>
          </cell>
          <cell r="V24">
            <v>43.204599999999999</v>
          </cell>
          <cell r="W24">
            <v>41.785870000000003</v>
          </cell>
          <cell r="X24">
            <v>42.388500000000001</v>
          </cell>
          <cell r="Y24">
            <v>42.46163</v>
          </cell>
          <cell r="Z24">
            <v>42.866529999999997</v>
          </cell>
          <cell r="AA24">
            <v>43.354709999999997</v>
          </cell>
          <cell r="AB24">
            <v>41.832610000000003</v>
          </cell>
          <cell r="AC24">
            <v>44.65258</v>
          </cell>
          <cell r="AD24">
            <v>2.8199699999999979</v>
          </cell>
        </row>
        <row r="25">
          <cell r="A25" t="str">
            <v>DataSpec</v>
          </cell>
          <cell r="B25" t="str">
            <v>Data</v>
          </cell>
          <cell r="C25" t="str">
            <v>Rating</v>
          </cell>
          <cell r="D25" t="str">
            <v>Rating</v>
          </cell>
          <cell r="E25" t="str">
            <v>Q134KUV_101</v>
          </cell>
          <cell r="F25" t="str">
            <v>NONE</v>
          </cell>
          <cell r="G25">
            <v>10.1</v>
          </cell>
          <cell r="H25" t="str">
            <v xml:space="preserve">      Schlachten und Fleischverarbeitung</v>
          </cell>
          <cell r="I25" t="str">
            <v>SELF</v>
          </cell>
          <cell r="J25" t="str">
            <v>SELF</v>
          </cell>
          <cell r="K25" t="str">
            <v>OV</v>
          </cell>
          <cell r="L25" t="str">
            <v>NE</v>
          </cell>
          <cell r="M25">
            <v>5</v>
          </cell>
          <cell r="O25" t="str">
            <v>10,1</v>
          </cell>
          <cell r="P25" t="str">
            <v>Schlachten und Fleischverarbeitung</v>
          </cell>
          <cell r="Q25">
            <v>40.053879999999999</v>
          </cell>
          <cell r="R25">
            <v>43.849130000000002</v>
          </cell>
          <cell r="S25">
            <v>43.035530000000001</v>
          </cell>
          <cell r="T25">
            <v>42.572339999999997</v>
          </cell>
          <cell r="U25">
            <v>42.789479999999998</v>
          </cell>
          <cell r="V25">
            <v>44.003050000000002</v>
          </cell>
          <cell r="W25">
            <v>44.055489999999999</v>
          </cell>
          <cell r="X25">
            <v>43.554769999999998</v>
          </cell>
          <cell r="Y25">
            <v>43.363529999999997</v>
          </cell>
          <cell r="Z25">
            <v>43.886060000000001</v>
          </cell>
          <cell r="AA25">
            <v>44.080620000000003</v>
          </cell>
          <cell r="AB25">
            <v>44.893569999999997</v>
          </cell>
          <cell r="AC25">
            <v>45.632539999999999</v>
          </cell>
          <cell r="AD25">
            <v>0.7389700000000019</v>
          </cell>
        </row>
        <row r="26">
          <cell r="A26" t="str">
            <v>DataSpec</v>
          </cell>
          <cell r="B26" t="str">
            <v>Data</v>
          </cell>
          <cell r="C26" t="str">
            <v>Rating</v>
          </cell>
          <cell r="D26" t="str">
            <v>Rating</v>
          </cell>
          <cell r="E26" t="str">
            <v>Q134KUV_1011</v>
          </cell>
          <cell r="F26" t="str">
            <v>NONE</v>
          </cell>
          <cell r="G26">
            <v>10.11</v>
          </cell>
          <cell r="H26" t="str">
            <v xml:space="preserve">        Schlachten (ohne Schlachten von Geflügel)</v>
          </cell>
          <cell r="I26" t="str">
            <v>SELF</v>
          </cell>
          <cell r="J26" t="str">
            <v>SELF</v>
          </cell>
          <cell r="K26" t="str">
            <v>OV</v>
          </cell>
          <cell r="L26" t="str">
            <v>NE</v>
          </cell>
          <cell r="M26">
            <v>5</v>
          </cell>
          <cell r="O26" t="str">
            <v>10,11</v>
          </cell>
          <cell r="P26" t="str">
            <v>Schlachten (ohne Schlachten von Geflügel)</v>
          </cell>
          <cell r="Q26">
            <v>37.76</v>
          </cell>
          <cell r="R26">
            <v>42.757460000000002</v>
          </cell>
          <cell r="S26">
            <v>42.836620000000003</v>
          </cell>
          <cell r="T26">
            <v>41.191769999999998</v>
          </cell>
          <cell r="U26">
            <v>41.622599999999998</v>
          </cell>
          <cell r="V26">
            <v>42.810830000000003</v>
          </cell>
          <cell r="W26">
            <v>43.184809999999999</v>
          </cell>
          <cell r="X26">
            <v>42.945349999999998</v>
          </cell>
          <cell r="Y26">
            <v>42.642600000000002</v>
          </cell>
          <cell r="Z26">
            <v>43.333469999999998</v>
          </cell>
          <cell r="AA26">
            <v>47.959479999999999</v>
          </cell>
          <cell r="AB26">
            <v>49.93121</v>
          </cell>
          <cell r="AC26">
            <v>44.739229999999999</v>
          </cell>
          <cell r="AD26">
            <v>-5.1919800000000009</v>
          </cell>
        </row>
        <row r="27">
          <cell r="A27" t="str">
            <v>DataSpec</v>
          </cell>
          <cell r="B27" t="str">
            <v>Data</v>
          </cell>
          <cell r="C27" t="str">
            <v>Rating</v>
          </cell>
          <cell r="D27" t="str">
            <v>Rating</v>
          </cell>
          <cell r="E27" t="str">
            <v>Q134KUV_1012</v>
          </cell>
          <cell r="F27" t="str">
            <v>NONE</v>
          </cell>
          <cell r="G27">
            <v>10.119999999999999</v>
          </cell>
          <cell r="H27" t="str">
            <v xml:space="preserve">        Schlachten von Geflügel</v>
          </cell>
          <cell r="I27" t="str">
            <v>SELF</v>
          </cell>
          <cell r="J27" t="str">
            <v>SELF</v>
          </cell>
          <cell r="K27" t="str">
            <v>OV</v>
          </cell>
          <cell r="L27" t="str">
            <v>NE</v>
          </cell>
          <cell r="M27">
            <v>5</v>
          </cell>
          <cell r="O27" t="str">
            <v>10,12</v>
          </cell>
          <cell r="P27" t="str">
            <v>Schlachten von Geflügel</v>
          </cell>
          <cell r="Q27">
            <v>45.151699999999998</v>
          </cell>
          <cell r="R27">
            <v>50.427109999999999</v>
          </cell>
          <cell r="S27">
            <v>51.17877</v>
          </cell>
          <cell r="T27">
            <v>51.843299999999999</v>
          </cell>
          <cell r="U27">
            <v>50.40164</v>
          </cell>
          <cell r="V27">
            <v>51.805819999999997</v>
          </cell>
          <cell r="W27">
            <v>49.849939999999997</v>
          </cell>
          <cell r="X27">
            <v>53.115029999999997</v>
          </cell>
          <cell r="Y27">
            <v>52.803710000000002</v>
          </cell>
          <cell r="Z27">
            <v>52.798859999999998</v>
          </cell>
          <cell r="AA27">
            <v>46.798859999999998</v>
          </cell>
          <cell r="AB27">
            <v>43.323929999999997</v>
          </cell>
          <cell r="AC27">
            <v>44.11083</v>
          </cell>
          <cell r="AD27">
            <v>0.78690000000000282</v>
          </cell>
        </row>
        <row r="28">
          <cell r="A28" t="str">
            <v>DataSpec</v>
          </cell>
          <cell r="B28" t="str">
            <v>Data</v>
          </cell>
          <cell r="C28" t="str">
            <v>Rating</v>
          </cell>
          <cell r="D28" t="str">
            <v>Rating</v>
          </cell>
          <cell r="E28" t="str">
            <v>Q134KUV_1013</v>
          </cell>
          <cell r="F28" t="str">
            <v>NONE</v>
          </cell>
          <cell r="G28">
            <v>10.130000000000001</v>
          </cell>
          <cell r="H28" t="str">
            <v xml:space="preserve">        Fleischverarbeitung</v>
          </cell>
          <cell r="I28" t="str">
            <v>SELF</v>
          </cell>
          <cell r="J28" t="str">
            <v>SELF</v>
          </cell>
          <cell r="K28" t="str">
            <v>OV</v>
          </cell>
          <cell r="L28" t="str">
            <v>NE</v>
          </cell>
          <cell r="M28">
            <v>5</v>
          </cell>
          <cell r="O28" t="str">
            <v>10,13</v>
          </cell>
          <cell r="P28" t="str">
            <v>Fleischverarbeitung</v>
          </cell>
          <cell r="Q28">
            <v>40.559289999999997</v>
          </cell>
          <cell r="R28">
            <v>42.851019999999998</v>
          </cell>
          <cell r="S28">
            <v>41.291919999999998</v>
          </cell>
          <cell r="T28">
            <v>41.38194</v>
          </cell>
          <cell r="U28">
            <v>41.763460000000002</v>
          </cell>
          <cell r="V28">
            <v>43.107779999999998</v>
          </cell>
          <cell r="W28">
            <v>43.227919999999997</v>
          </cell>
          <cell r="X28">
            <v>41.844009999999997</v>
          </cell>
          <cell r="Y28">
            <v>41.735529999999997</v>
          </cell>
          <cell r="Z28">
            <v>42.28613</v>
          </cell>
          <cell r="AA28">
            <v>41.383850000000002</v>
          </cell>
          <cell r="AB28">
            <v>41.605829999999997</v>
          </cell>
          <cell r="AC28">
            <v>47.413179999999997</v>
          </cell>
          <cell r="AD28">
            <v>5.8073499999999996</v>
          </cell>
        </row>
        <row r="29">
          <cell r="A29" t="str">
            <v>DataSpec</v>
          </cell>
          <cell r="B29" t="str">
            <v>Data</v>
          </cell>
          <cell r="C29" t="str">
            <v>Rating</v>
          </cell>
          <cell r="D29" t="str">
            <v>Rating</v>
          </cell>
          <cell r="E29" t="str">
            <v>Q134KUV_102</v>
          </cell>
          <cell r="F29" t="str">
            <v>NONE</v>
          </cell>
          <cell r="G29">
            <v>10.199999999999999</v>
          </cell>
          <cell r="H29" t="str">
            <v xml:space="preserve">      Fischverarbeitung</v>
          </cell>
          <cell r="I29" t="str">
            <v>SELF</v>
          </cell>
          <cell r="J29" t="str">
            <v>SELF</v>
          </cell>
          <cell r="K29" t="str">
            <v>OV</v>
          </cell>
          <cell r="L29" t="str">
            <v>NE</v>
          </cell>
          <cell r="M29">
            <v>5</v>
          </cell>
          <cell r="O29" t="str">
            <v>10,2</v>
          </cell>
          <cell r="P29" t="str">
            <v>Fischverarbeitung</v>
          </cell>
          <cell r="Q29">
            <v>38.197360000000003</v>
          </cell>
          <cell r="R29">
            <v>39.962220000000002</v>
          </cell>
          <cell r="S29">
            <v>43.682369999999999</v>
          </cell>
          <cell r="T29">
            <v>44.32367</v>
          </cell>
          <cell r="U29">
            <v>44.269669999999998</v>
          </cell>
          <cell r="V29">
            <v>42.178530000000002</v>
          </cell>
          <cell r="W29">
            <v>42.151380000000003</v>
          </cell>
          <cell r="X29">
            <v>42.788040000000002</v>
          </cell>
          <cell r="Y29">
            <v>42.389890000000001</v>
          </cell>
          <cell r="Z29">
            <v>42.448880000000003</v>
          </cell>
          <cell r="AA29">
            <v>47.273290000000003</v>
          </cell>
          <cell r="AB29">
            <v>44.955530000000003</v>
          </cell>
          <cell r="AC29">
            <v>50.760539999999999</v>
          </cell>
          <cell r="AD29">
            <v>5.8050099999999958</v>
          </cell>
        </row>
        <row r="30">
          <cell r="A30" t="str">
            <v>DataSpec</v>
          </cell>
          <cell r="B30" t="str">
            <v>Data</v>
          </cell>
          <cell r="C30" t="str">
            <v>Rating</v>
          </cell>
          <cell r="D30" t="str">
            <v>Rating</v>
          </cell>
          <cell r="E30" t="str">
            <v>Q134KUV_103</v>
          </cell>
          <cell r="F30" t="str">
            <v>NONE</v>
          </cell>
          <cell r="G30">
            <v>10.3</v>
          </cell>
          <cell r="H30" t="str">
            <v xml:space="preserve">      Obst- und Gemüseverarbeitung</v>
          </cell>
          <cell r="I30" t="str">
            <v>SELF</v>
          </cell>
          <cell r="J30" t="str">
            <v>SELF</v>
          </cell>
          <cell r="K30" t="str">
            <v>OV</v>
          </cell>
          <cell r="L30" t="str">
            <v>NE</v>
          </cell>
          <cell r="M30">
            <v>5</v>
          </cell>
          <cell r="O30" t="str">
            <v>10,3</v>
          </cell>
          <cell r="P30" t="str">
            <v>Obst- und Gemüseverarbeitung</v>
          </cell>
          <cell r="Q30">
            <v>41.061149999999998</v>
          </cell>
          <cell r="R30">
            <v>41.745069999999998</v>
          </cell>
          <cell r="S30">
            <v>38.584710000000001</v>
          </cell>
          <cell r="T30">
            <v>37.485889999999998</v>
          </cell>
          <cell r="U30">
            <v>39.104120000000002</v>
          </cell>
          <cell r="V30">
            <v>37.503720000000001</v>
          </cell>
          <cell r="W30">
            <v>36.485680000000002</v>
          </cell>
          <cell r="X30">
            <v>36.513730000000002</v>
          </cell>
          <cell r="Y30">
            <v>36.108499999999999</v>
          </cell>
          <cell r="Z30">
            <v>36.773820000000001</v>
          </cell>
          <cell r="AA30">
            <v>42.161740000000002</v>
          </cell>
          <cell r="AB30">
            <v>41.269730000000003</v>
          </cell>
          <cell r="AC30">
            <v>44.211469999999998</v>
          </cell>
          <cell r="AD30">
            <v>2.9417399999999958</v>
          </cell>
        </row>
        <row r="31">
          <cell r="A31" t="str">
            <v>DataSpec</v>
          </cell>
          <cell r="B31" t="str">
            <v>Data</v>
          </cell>
          <cell r="C31" t="str">
            <v>Rating</v>
          </cell>
          <cell r="D31" t="str">
            <v>Rating</v>
          </cell>
          <cell r="E31" t="str">
            <v>Q134KUV_1031</v>
          </cell>
          <cell r="F31" t="str">
            <v>NONE</v>
          </cell>
          <cell r="G31">
            <v>10.31</v>
          </cell>
          <cell r="H31" t="str">
            <v xml:space="preserve">        Kartoffelverarbeitung</v>
          </cell>
          <cell r="I31" t="str">
            <v>SELF</v>
          </cell>
          <cell r="J31" t="str">
            <v>SELF</v>
          </cell>
          <cell r="K31" t="str">
            <v>OV</v>
          </cell>
          <cell r="L31" t="str">
            <v>NE</v>
          </cell>
          <cell r="M31">
            <v>5</v>
          </cell>
          <cell r="O31" t="str">
            <v>10,31</v>
          </cell>
          <cell r="P31" t="str">
            <v>Kartoffelverarbeitung</v>
          </cell>
          <cell r="Q31">
            <v>41.894100000000002</v>
          </cell>
          <cell r="R31">
            <v>43.383789999999998</v>
          </cell>
          <cell r="S31">
            <v>40.380740000000003</v>
          </cell>
          <cell r="T31">
            <v>40.093919999999997</v>
          </cell>
          <cell r="U31">
            <v>40.711869999999998</v>
          </cell>
          <cell r="V31">
            <v>41.078029999999998</v>
          </cell>
          <cell r="W31">
            <v>40.413879999999999</v>
          </cell>
          <cell r="X31">
            <v>40.333390000000001</v>
          </cell>
          <cell r="Y31">
            <v>39.839350000000003</v>
          </cell>
          <cell r="Z31">
            <v>40.122639999999997</v>
          </cell>
          <cell r="AA31">
            <v>42.853879999999997</v>
          </cell>
          <cell r="AB31">
            <v>40.263190000000002</v>
          </cell>
          <cell r="AC31">
            <v>39.611730000000001</v>
          </cell>
          <cell r="AD31">
            <v>-0.65146000000000015</v>
          </cell>
        </row>
        <row r="32">
          <cell r="A32" t="str">
            <v>DataSpec</v>
          </cell>
          <cell r="B32" t="str">
            <v>Data</v>
          </cell>
          <cell r="C32" t="str">
            <v>Rating</v>
          </cell>
          <cell r="D32" t="str">
            <v>Rating</v>
          </cell>
          <cell r="E32" t="str">
            <v>Q134KUV_1032</v>
          </cell>
          <cell r="F32" t="str">
            <v>NONE</v>
          </cell>
          <cell r="G32">
            <v>10.32</v>
          </cell>
          <cell r="H32" t="str">
            <v xml:space="preserve">        Frucht- und Gemüsesäften</v>
          </cell>
          <cell r="I32" t="str">
            <v>SELF</v>
          </cell>
          <cell r="J32" t="str">
            <v>SELF</v>
          </cell>
          <cell r="K32" t="str">
            <v>OV</v>
          </cell>
          <cell r="L32" t="str">
            <v>NE</v>
          </cell>
          <cell r="M32">
            <v>5</v>
          </cell>
          <cell r="O32" t="str">
            <v>10,32</v>
          </cell>
          <cell r="P32" t="str">
            <v>Frucht- und Gemüsesäften</v>
          </cell>
          <cell r="Q32">
            <v>44.645119999999999</v>
          </cell>
          <cell r="R32">
            <v>46.23648</v>
          </cell>
          <cell r="S32">
            <v>46.787080000000003</v>
          </cell>
          <cell r="T32">
            <v>44.801679999999998</v>
          </cell>
          <cell r="U32">
            <v>46.307580000000002</v>
          </cell>
          <cell r="V32">
            <v>39.66836</v>
          </cell>
          <cell r="W32">
            <v>38.235340000000001</v>
          </cell>
          <cell r="X32">
            <v>36.657710000000002</v>
          </cell>
          <cell r="Y32">
            <v>37.129710000000003</v>
          </cell>
          <cell r="Z32">
            <v>37.828159999999997</v>
          </cell>
          <cell r="AA32">
            <v>43.828159999999997</v>
          </cell>
          <cell r="AB32">
            <v>45.717230000000001</v>
          </cell>
          <cell r="AC32">
            <v>45.578769999999999</v>
          </cell>
          <cell r="AD32">
            <v>-0.13846000000000203</v>
          </cell>
        </row>
        <row r="33">
          <cell r="A33" t="str">
            <v>DataSpec</v>
          </cell>
          <cell r="B33" t="str">
            <v>Data</v>
          </cell>
          <cell r="C33" t="str">
            <v>Rating</v>
          </cell>
          <cell r="D33" t="str">
            <v>Rating</v>
          </cell>
          <cell r="E33" t="str">
            <v>Q134KUV_1039</v>
          </cell>
          <cell r="F33" t="str">
            <v>NONE</v>
          </cell>
          <cell r="G33">
            <v>10.39</v>
          </cell>
          <cell r="H33" t="str">
            <v xml:space="preserve">        Konservierung von Obst und Gemüse</v>
          </cell>
          <cell r="I33" t="str">
            <v>SELF</v>
          </cell>
          <cell r="J33" t="str">
            <v>SELF</v>
          </cell>
          <cell r="K33" t="str">
            <v>OV</v>
          </cell>
          <cell r="L33" t="str">
            <v>NE</v>
          </cell>
          <cell r="M33">
            <v>5</v>
          </cell>
          <cell r="O33" t="str">
            <v>10,39</v>
          </cell>
          <cell r="P33" t="str">
            <v>Konservierung von Obst und Gemüse</v>
          </cell>
          <cell r="Q33">
            <v>38.283549999999998</v>
          </cell>
          <cell r="R33">
            <v>37.190860000000001</v>
          </cell>
          <cell r="S33">
            <v>33.206980000000001</v>
          </cell>
          <cell r="T33">
            <v>32.210290000000001</v>
          </cell>
          <cell r="U33">
            <v>34.330640000000002</v>
          </cell>
          <cell r="V33">
            <v>34.743949999999998</v>
          </cell>
          <cell r="W33">
            <v>33.755699999999997</v>
          </cell>
          <cell r="X33">
            <v>33.087310000000002</v>
          </cell>
          <cell r="Y33">
            <v>32.87077</v>
          </cell>
          <cell r="Z33">
            <v>33.663020000000003</v>
          </cell>
          <cell r="AA33">
            <v>38.880780000000001</v>
          </cell>
          <cell r="AB33">
            <v>38.291020000000003</v>
          </cell>
          <cell r="AC33">
            <v>44.291020000000003</v>
          </cell>
          <cell r="AD33">
            <v>6</v>
          </cell>
        </row>
        <row r="34">
          <cell r="A34" t="str">
            <v>DataSpec</v>
          </cell>
          <cell r="B34" t="str">
            <v>Data</v>
          </cell>
          <cell r="C34" t="str">
            <v>Rating</v>
          </cell>
          <cell r="D34" t="str">
            <v>Rating</v>
          </cell>
          <cell r="E34" t="str">
            <v>Q134KUV_104</v>
          </cell>
          <cell r="F34" t="str">
            <v>NONE</v>
          </cell>
          <cell r="G34">
            <v>10.4</v>
          </cell>
          <cell r="H34" t="str">
            <v xml:space="preserve">      Pflanzliche und tierische Öle u Fette</v>
          </cell>
          <cell r="I34" t="str">
            <v>SELF</v>
          </cell>
          <cell r="J34" t="str">
            <v>SELF</v>
          </cell>
          <cell r="K34" t="str">
            <v>OV</v>
          </cell>
          <cell r="L34" t="str">
            <v>NE</v>
          </cell>
          <cell r="M34">
            <v>5</v>
          </cell>
          <cell r="O34" t="str">
            <v>10,4</v>
          </cell>
          <cell r="P34" t="str">
            <v>Pflanzliche und tierische Öle u Fette</v>
          </cell>
          <cell r="Q34">
            <v>51.375050000000002</v>
          </cell>
          <cell r="R34">
            <v>55.38984</v>
          </cell>
          <cell r="S34">
            <v>49.092750000000002</v>
          </cell>
          <cell r="T34">
            <v>48.872079999999997</v>
          </cell>
          <cell r="U34">
            <v>49.906230000000001</v>
          </cell>
          <cell r="V34">
            <v>48.986440000000002</v>
          </cell>
          <cell r="W34">
            <v>48.004739999999998</v>
          </cell>
          <cell r="X34">
            <v>47.266300000000001</v>
          </cell>
          <cell r="Y34">
            <v>47.268999999999998</v>
          </cell>
          <cell r="Z34">
            <v>47.43488</v>
          </cell>
          <cell r="AA34">
            <v>53.43488</v>
          </cell>
          <cell r="AB34">
            <v>52.289670000000001</v>
          </cell>
          <cell r="AC34">
            <v>51.195529999999998</v>
          </cell>
          <cell r="AD34">
            <v>-1.094140000000003</v>
          </cell>
        </row>
        <row r="35">
          <cell r="A35" t="str">
            <v>DataSpec</v>
          </cell>
          <cell r="B35" t="str">
            <v>Data</v>
          </cell>
          <cell r="C35" t="str">
            <v>Rating</v>
          </cell>
          <cell r="D35" t="str">
            <v>Rating</v>
          </cell>
          <cell r="E35" t="str">
            <v>Q134KUV_105</v>
          </cell>
          <cell r="F35" t="str">
            <v>NONE</v>
          </cell>
          <cell r="G35">
            <v>10.5</v>
          </cell>
          <cell r="H35" t="str">
            <v xml:space="preserve">      Milchverarbeitung, Speiseeis</v>
          </cell>
          <cell r="I35" t="str">
            <v>SELF</v>
          </cell>
          <cell r="J35" t="str">
            <v>SELF</v>
          </cell>
          <cell r="K35" t="str">
            <v>OV</v>
          </cell>
          <cell r="L35" t="str">
            <v>NE</v>
          </cell>
          <cell r="M35">
            <v>5</v>
          </cell>
          <cell r="O35" t="str">
            <v>10,5</v>
          </cell>
          <cell r="P35" t="str">
            <v>Milchverarbeitung, Speiseeis</v>
          </cell>
          <cell r="Q35">
            <v>40.55686</v>
          </cell>
          <cell r="R35">
            <v>39.309699999999999</v>
          </cell>
          <cell r="S35">
            <v>37.647790000000001</v>
          </cell>
          <cell r="T35">
            <v>38.415790000000001</v>
          </cell>
          <cell r="U35">
            <v>37.74982</v>
          </cell>
          <cell r="V35">
            <v>40.55491</v>
          </cell>
          <cell r="W35">
            <v>38.906689999999998</v>
          </cell>
          <cell r="X35">
            <v>39.040889999999997</v>
          </cell>
          <cell r="Y35">
            <v>38.123240000000003</v>
          </cell>
          <cell r="Z35">
            <v>37.93092</v>
          </cell>
          <cell r="AA35">
            <v>43.550879999999999</v>
          </cell>
          <cell r="AB35">
            <v>42.009659999999997</v>
          </cell>
          <cell r="AC35">
            <v>46.68329</v>
          </cell>
          <cell r="AD35">
            <v>4.6736300000000028</v>
          </cell>
        </row>
        <row r="36">
          <cell r="A36" t="str">
            <v>DataSpec</v>
          </cell>
          <cell r="B36" t="str">
            <v>Data</v>
          </cell>
          <cell r="C36" t="str">
            <v>Rating</v>
          </cell>
          <cell r="D36" t="str">
            <v>Rating</v>
          </cell>
          <cell r="E36" t="str">
            <v>Q134KUV_106</v>
          </cell>
          <cell r="F36" t="str">
            <v>NONE</v>
          </cell>
          <cell r="G36">
            <v>10.6</v>
          </cell>
          <cell r="H36" t="str">
            <v xml:space="preserve">      Mahl-, Schälmühlen; Stärke u. -erzeugnisse</v>
          </cell>
          <cell r="I36" t="str">
            <v>SELF</v>
          </cell>
          <cell r="J36" t="str">
            <v>SELF</v>
          </cell>
          <cell r="K36" t="str">
            <v>OV</v>
          </cell>
          <cell r="L36" t="str">
            <v>NE</v>
          </cell>
          <cell r="M36">
            <v>5</v>
          </cell>
          <cell r="O36" t="str">
            <v>10,6</v>
          </cell>
          <cell r="P36" t="str">
            <v>Mahl-, Schälmühlen; Stärke u. -erzeugnisse</v>
          </cell>
          <cell r="Q36">
            <v>39.297460000000001</v>
          </cell>
          <cell r="R36">
            <v>39.39537</v>
          </cell>
          <cell r="S36">
            <v>37.555079999999997</v>
          </cell>
          <cell r="T36">
            <v>37.685920000000003</v>
          </cell>
          <cell r="U36">
            <v>38.424239999999998</v>
          </cell>
          <cell r="V36">
            <v>39.729790000000001</v>
          </cell>
          <cell r="W36">
            <v>39.469610000000003</v>
          </cell>
          <cell r="X36">
            <v>37.437089999999998</v>
          </cell>
          <cell r="Y36">
            <v>37.039659999999998</v>
          </cell>
          <cell r="Z36">
            <v>37.022419999999997</v>
          </cell>
          <cell r="AA36">
            <v>38.034820000000003</v>
          </cell>
          <cell r="AB36">
            <v>33.433959999999999</v>
          </cell>
          <cell r="AC36">
            <v>35.948909999999998</v>
          </cell>
          <cell r="AD36">
            <v>2.5149499999999989</v>
          </cell>
        </row>
        <row r="37">
          <cell r="A37" t="str">
            <v>DataSpec</v>
          </cell>
          <cell r="B37" t="str">
            <v>Data</v>
          </cell>
          <cell r="C37" t="str">
            <v>Rating</v>
          </cell>
          <cell r="D37" t="str">
            <v>Rating</v>
          </cell>
          <cell r="E37" t="str">
            <v>Q134KUV_107</v>
          </cell>
          <cell r="F37" t="str">
            <v>NONE</v>
          </cell>
          <cell r="G37">
            <v>10.7</v>
          </cell>
          <cell r="H37" t="str">
            <v xml:space="preserve">      Back- und Teigwaren</v>
          </cell>
          <cell r="I37" t="str">
            <v>SELF</v>
          </cell>
          <cell r="J37" t="str">
            <v>SELF</v>
          </cell>
          <cell r="K37" t="str">
            <v>OV</v>
          </cell>
          <cell r="L37" t="str">
            <v>NE</v>
          </cell>
          <cell r="M37">
            <v>5</v>
          </cell>
          <cell r="O37" t="str">
            <v>10,7</v>
          </cell>
          <cell r="P37" t="str">
            <v>Back- und Teigwaren</v>
          </cell>
          <cell r="Q37">
            <v>42.927100000000003</v>
          </cell>
          <cell r="R37">
            <v>42.536909999999999</v>
          </cell>
          <cell r="S37">
            <v>40.167740000000002</v>
          </cell>
          <cell r="T37">
            <v>43.654800000000002</v>
          </cell>
          <cell r="U37">
            <v>43.330880000000001</v>
          </cell>
          <cell r="V37">
            <v>42.974130000000002</v>
          </cell>
          <cell r="W37">
            <v>40.145040000000002</v>
          </cell>
          <cell r="X37">
            <v>42.585920000000002</v>
          </cell>
          <cell r="Y37">
            <v>43.203000000000003</v>
          </cell>
          <cell r="Z37">
            <v>43.344239999999999</v>
          </cell>
          <cell r="AA37">
            <v>42.09984</v>
          </cell>
          <cell r="AB37">
            <v>37.460050000000003</v>
          </cell>
          <cell r="AC37">
            <v>42.886110000000002</v>
          </cell>
          <cell r="AD37">
            <v>5.4260599999999997</v>
          </cell>
        </row>
        <row r="38">
          <cell r="A38" t="str">
            <v>DataSpec</v>
          </cell>
          <cell r="B38" t="str">
            <v>Data</v>
          </cell>
          <cell r="C38" t="str">
            <v>Rating</v>
          </cell>
          <cell r="D38" t="str">
            <v>Rating</v>
          </cell>
          <cell r="E38" t="str">
            <v>Q134KUV_1071</v>
          </cell>
          <cell r="F38" t="str">
            <v>NONE</v>
          </cell>
          <cell r="G38">
            <v>10.71</v>
          </cell>
          <cell r="H38" t="str">
            <v xml:space="preserve">        Backwaren (ohne Dauerbackwaren)</v>
          </cell>
          <cell r="I38" t="str">
            <v>SELF</v>
          </cell>
          <cell r="J38" t="str">
            <v>SELF</v>
          </cell>
          <cell r="K38" t="str">
            <v>OV</v>
          </cell>
          <cell r="L38" t="str">
            <v>NE</v>
          </cell>
          <cell r="M38">
            <v>5</v>
          </cell>
          <cell r="O38" t="str">
            <v>10,71</v>
          </cell>
          <cell r="P38" t="str">
            <v>Backwaren (ohne Dauerbackwaren)</v>
          </cell>
          <cell r="Q38">
            <v>43.014090000000003</v>
          </cell>
          <cell r="R38">
            <v>42.51999</v>
          </cell>
          <cell r="S38">
            <v>40.124650000000003</v>
          </cell>
          <cell r="T38">
            <v>43.839480000000002</v>
          </cell>
          <cell r="U38">
            <v>43.465440000000001</v>
          </cell>
          <cell r="V38">
            <v>43.220889999999997</v>
          </cell>
          <cell r="W38">
            <v>40.318800000000003</v>
          </cell>
          <cell r="X38">
            <v>42.808070000000001</v>
          </cell>
          <cell r="Y38">
            <v>43.471870000000003</v>
          </cell>
          <cell r="Z38">
            <v>43.605550000000001</v>
          </cell>
          <cell r="AA38">
            <v>42.309339999999999</v>
          </cell>
          <cell r="AB38">
            <v>37.572189999999999</v>
          </cell>
          <cell r="AC38">
            <v>42.984909999999999</v>
          </cell>
          <cell r="AD38">
            <v>5.4127200000000002</v>
          </cell>
        </row>
        <row r="39">
          <cell r="A39" t="str">
            <v>DataSpec</v>
          </cell>
          <cell r="B39" t="str">
            <v>Data</v>
          </cell>
          <cell r="C39" t="str">
            <v>Rating</v>
          </cell>
          <cell r="D39" t="str">
            <v>Rating</v>
          </cell>
          <cell r="E39" t="str">
            <v>Q134KUV_1072</v>
          </cell>
          <cell r="F39" t="str">
            <v>NONE</v>
          </cell>
          <cell r="G39">
            <v>10.72</v>
          </cell>
          <cell r="H39" t="str">
            <v xml:space="preserve">        Dauerbackwaren</v>
          </cell>
          <cell r="I39" t="str">
            <v>SELF</v>
          </cell>
          <cell r="J39" t="str">
            <v>SELF</v>
          </cell>
          <cell r="K39" t="str">
            <v>OV</v>
          </cell>
          <cell r="L39" t="str">
            <v>NE</v>
          </cell>
          <cell r="M39">
            <v>5</v>
          </cell>
          <cell r="O39" t="str">
            <v>10,72</v>
          </cell>
          <cell r="P39" t="str">
            <v>Dauerbackwaren</v>
          </cell>
          <cell r="Q39">
            <v>38.32394</v>
          </cell>
          <cell r="R39">
            <v>38.380899999999997</v>
          </cell>
          <cell r="S39">
            <v>36.595840000000003</v>
          </cell>
          <cell r="T39">
            <v>35.046599999999998</v>
          </cell>
          <cell r="U39">
            <v>35.605539999999998</v>
          </cell>
          <cell r="V39">
            <v>33.528320000000001</v>
          </cell>
          <cell r="W39">
            <v>32.30574</v>
          </cell>
          <cell r="X39">
            <v>33.456589999999998</v>
          </cell>
          <cell r="Y39">
            <v>32.348460000000003</v>
          </cell>
          <cell r="Z39">
            <v>33.324840000000002</v>
          </cell>
          <cell r="AA39">
            <v>39.324840000000002</v>
          </cell>
          <cell r="AB39">
            <v>40.250210000000003</v>
          </cell>
          <cell r="AC39">
            <v>46.005139999999997</v>
          </cell>
          <cell r="AD39">
            <v>5.7549299999999945</v>
          </cell>
        </row>
        <row r="40">
          <cell r="A40" t="str">
            <v>DataSpec</v>
          </cell>
          <cell r="B40" t="str">
            <v>Data</v>
          </cell>
          <cell r="C40" t="str">
            <v>Rating</v>
          </cell>
          <cell r="D40" t="str">
            <v>Rating</v>
          </cell>
          <cell r="E40" t="str">
            <v>Q134KUV_1073</v>
          </cell>
          <cell r="F40" t="str">
            <v>NONE</v>
          </cell>
          <cell r="G40">
            <v>10.73</v>
          </cell>
          <cell r="H40" t="str">
            <v xml:space="preserve">        Teigwaren</v>
          </cell>
          <cell r="I40" t="str">
            <v>SELF</v>
          </cell>
          <cell r="J40" t="str">
            <v>SELF</v>
          </cell>
          <cell r="K40" t="str">
            <v>OV</v>
          </cell>
          <cell r="L40" t="str">
            <v>NE</v>
          </cell>
          <cell r="M40">
            <v>5</v>
          </cell>
          <cell r="O40" t="str">
            <v>10,73</v>
          </cell>
          <cell r="P40" t="str">
            <v>Teigwaren</v>
          </cell>
          <cell r="Q40">
            <v>43.584809999999997</v>
          </cell>
          <cell r="R40">
            <v>47.586489999999998</v>
          </cell>
          <cell r="S40">
            <v>45.822620000000001</v>
          </cell>
          <cell r="T40">
            <v>43.933799999999998</v>
          </cell>
          <cell r="U40">
            <v>45.03407</v>
          </cell>
          <cell r="V40">
            <v>41.165529999999997</v>
          </cell>
          <cell r="W40">
            <v>40.112130000000001</v>
          </cell>
          <cell r="X40">
            <v>41.611429999999999</v>
          </cell>
          <cell r="Y40">
            <v>41.820059999999998</v>
          </cell>
          <cell r="Z40">
            <v>41.446440000000003</v>
          </cell>
          <cell r="AA40">
            <v>35.446440000000003</v>
          </cell>
          <cell r="AB40">
            <v>29.446439999999999</v>
          </cell>
          <cell r="AC40">
            <v>35.446440000000003</v>
          </cell>
          <cell r="AD40">
            <v>6.0000000000000036</v>
          </cell>
        </row>
        <row r="41">
          <cell r="A41" t="str">
            <v>DataSpec</v>
          </cell>
          <cell r="B41" t="str">
            <v>Data</v>
          </cell>
          <cell r="C41" t="str">
            <v>Rating</v>
          </cell>
          <cell r="D41" t="str">
            <v>Rating</v>
          </cell>
          <cell r="E41" t="str">
            <v>Q134KUV_108</v>
          </cell>
          <cell r="F41" t="str">
            <v>NONE</v>
          </cell>
          <cell r="G41">
            <v>10.8</v>
          </cell>
          <cell r="H41" t="str">
            <v xml:space="preserve">      Sonstige Nahrungsmittel</v>
          </cell>
          <cell r="I41" t="str">
            <v>SELF</v>
          </cell>
          <cell r="J41" t="str">
            <v>SELF</v>
          </cell>
          <cell r="K41" t="str">
            <v>OV</v>
          </cell>
          <cell r="L41" t="str">
            <v>NE</v>
          </cell>
          <cell r="M41">
            <v>5</v>
          </cell>
          <cell r="O41" t="str">
            <v>10,8</v>
          </cell>
          <cell r="P41" t="str">
            <v>Sonstige Nahrungsmittel</v>
          </cell>
          <cell r="Q41">
            <v>42.56653</v>
          </cell>
          <cell r="R41">
            <v>39.592849999999999</v>
          </cell>
          <cell r="S41">
            <v>43.738039999999998</v>
          </cell>
          <cell r="T41">
            <v>38.156559999999999</v>
          </cell>
          <cell r="U41">
            <v>40.040900000000001</v>
          </cell>
          <cell r="V41">
            <v>45.339239999999997</v>
          </cell>
          <cell r="W41">
            <v>44.223669999999998</v>
          </cell>
          <cell r="X41">
            <v>40.678269999999998</v>
          </cell>
          <cell r="Y41">
            <v>39.379300000000001</v>
          </cell>
          <cell r="Z41">
            <v>41.65793</v>
          </cell>
          <cell r="AA41">
            <v>47.65793</v>
          </cell>
          <cell r="AB41">
            <v>53.65793</v>
          </cell>
          <cell r="AC41">
            <v>50.722549999999998</v>
          </cell>
          <cell r="AD41">
            <v>-2.9353800000000021</v>
          </cell>
        </row>
        <row r="42">
          <cell r="A42" t="str">
            <v>DataSpec</v>
          </cell>
          <cell r="B42" t="str">
            <v>Data</v>
          </cell>
          <cell r="C42" t="str">
            <v>Rating</v>
          </cell>
          <cell r="D42" t="str">
            <v>Rating</v>
          </cell>
          <cell r="E42" t="str">
            <v>Q134KUV_1081</v>
          </cell>
          <cell r="F42" t="str">
            <v>NONE</v>
          </cell>
          <cell r="G42">
            <v>10.81</v>
          </cell>
          <cell r="H42" t="str">
            <v xml:space="preserve">        Zucker</v>
          </cell>
          <cell r="I42" t="str">
            <v>SELF</v>
          </cell>
          <cell r="J42" t="str">
            <v>SELF</v>
          </cell>
          <cell r="K42" t="str">
            <v>OV</v>
          </cell>
          <cell r="L42" t="str">
            <v>NE</v>
          </cell>
          <cell r="M42">
            <v>5</v>
          </cell>
          <cell r="O42" t="str">
            <v>10,81</v>
          </cell>
          <cell r="P42" t="str">
            <v>Zucker</v>
          </cell>
          <cell r="Q42">
            <v>33.422600000000003</v>
          </cell>
          <cell r="R42">
            <v>26.122800000000002</v>
          </cell>
          <cell r="S42">
            <v>28.004180000000002</v>
          </cell>
          <cell r="T42">
            <v>24.969550000000002</v>
          </cell>
          <cell r="U42">
            <v>28.45731</v>
          </cell>
          <cell r="V42">
            <v>34.823700000000002</v>
          </cell>
          <cell r="W42">
            <v>27.744599999999998</v>
          </cell>
          <cell r="X42">
            <v>19.744599999999998</v>
          </cell>
          <cell r="Y42">
            <v>11.829840000000001</v>
          </cell>
          <cell r="Z42">
            <v>19.829840000000001</v>
          </cell>
          <cell r="AA42">
            <v>25.829840000000001</v>
          </cell>
          <cell r="AB42">
            <v>31.829840000000001</v>
          </cell>
          <cell r="AC42">
            <v>37.829839999999997</v>
          </cell>
          <cell r="AD42">
            <v>5.9999999999999964</v>
          </cell>
        </row>
        <row r="43">
          <cell r="A43" t="str">
            <v>DataSpec</v>
          </cell>
          <cell r="B43" t="str">
            <v>Data</v>
          </cell>
          <cell r="C43" t="str">
            <v>Rating</v>
          </cell>
          <cell r="D43" t="str">
            <v>Rating</v>
          </cell>
          <cell r="E43" t="str">
            <v>Q134KUV_1082</v>
          </cell>
          <cell r="F43" t="str">
            <v>NONE</v>
          </cell>
          <cell r="G43">
            <v>10.82</v>
          </cell>
          <cell r="H43" t="str">
            <v xml:space="preserve">        Süßwaren (ohne Dauerbackwaren)</v>
          </cell>
          <cell r="I43" t="str">
            <v>SELF</v>
          </cell>
          <cell r="J43" t="str">
            <v>SELF</v>
          </cell>
          <cell r="K43" t="str">
            <v>OV</v>
          </cell>
          <cell r="L43" t="str">
            <v>NE</v>
          </cell>
          <cell r="M43">
            <v>5</v>
          </cell>
          <cell r="O43" t="str">
            <v>10,82</v>
          </cell>
          <cell r="P43" t="str">
            <v>Süßwaren (ohne Dauerbackwaren)</v>
          </cell>
          <cell r="Q43">
            <v>45.013710000000003</v>
          </cell>
          <cell r="R43">
            <v>41.210209999999996</v>
          </cell>
          <cell r="S43">
            <v>46.135170000000002</v>
          </cell>
          <cell r="T43">
            <v>40.775190000000002</v>
          </cell>
          <cell r="U43">
            <v>39.221110000000003</v>
          </cell>
          <cell r="V43">
            <v>45.225189999999998</v>
          </cell>
          <cell r="W43">
            <v>44.860639999999997</v>
          </cell>
          <cell r="X43">
            <v>45.966639999999998</v>
          </cell>
          <cell r="Y43">
            <v>44.619219999999999</v>
          </cell>
          <cell r="Z43">
            <v>45.25141</v>
          </cell>
          <cell r="AA43">
            <v>50.388489999999997</v>
          </cell>
          <cell r="AB43">
            <v>56.388489999999997</v>
          </cell>
          <cell r="AC43">
            <v>50.388489999999997</v>
          </cell>
          <cell r="AD43">
            <v>-6</v>
          </cell>
        </row>
        <row r="44">
          <cell r="A44" t="str">
            <v>DataSpec</v>
          </cell>
          <cell r="B44" t="str">
            <v>Data</v>
          </cell>
          <cell r="C44" t="str">
            <v>Rating</v>
          </cell>
          <cell r="D44" t="str">
            <v>Rating</v>
          </cell>
          <cell r="E44" t="str">
            <v>Q134KUV_1083</v>
          </cell>
          <cell r="F44" t="str">
            <v>NONE</v>
          </cell>
          <cell r="G44">
            <v>10.83</v>
          </cell>
          <cell r="H44" t="str">
            <v xml:space="preserve">        Verarbeitung von Kaffee und Tee</v>
          </cell>
          <cell r="I44" t="str">
            <v>SELF</v>
          </cell>
          <cell r="J44" t="str">
            <v>SELF</v>
          </cell>
          <cell r="K44" t="str">
            <v>OV</v>
          </cell>
          <cell r="L44" t="str">
            <v>NE</v>
          </cell>
          <cell r="M44">
            <v>5</v>
          </cell>
          <cell r="O44" t="str">
            <v>10,83</v>
          </cell>
          <cell r="P44" t="str">
            <v>Verarbeitung von Kaffee und Tee</v>
          </cell>
          <cell r="Q44">
            <v>40.158149999999999</v>
          </cell>
          <cell r="R44">
            <v>39.212910000000001</v>
          </cell>
          <cell r="S44">
            <v>41.6873</v>
          </cell>
          <cell r="T44">
            <v>42.299239999999998</v>
          </cell>
          <cell r="U44">
            <v>42.635910000000003</v>
          </cell>
          <cell r="V44">
            <v>45.449820000000003</v>
          </cell>
          <cell r="W44">
            <v>44.669710000000002</v>
          </cell>
          <cell r="X44">
            <v>38.256340000000002</v>
          </cell>
          <cell r="Y44">
            <v>38.44641</v>
          </cell>
          <cell r="Z44">
            <v>41.100839999999998</v>
          </cell>
          <cell r="AA44">
            <v>46.20758</v>
          </cell>
          <cell r="AB44">
            <v>50.476210000000002</v>
          </cell>
          <cell r="AC44">
            <v>45.642319999999998</v>
          </cell>
          <cell r="AD44">
            <v>-4.8338900000000038</v>
          </cell>
        </row>
        <row r="45">
          <cell r="A45" t="str">
            <v>DataSpec</v>
          </cell>
          <cell r="B45" t="str">
            <v>Data</v>
          </cell>
          <cell r="C45" t="str">
            <v>Rating</v>
          </cell>
          <cell r="D45" t="str">
            <v>Rating</v>
          </cell>
          <cell r="E45" t="str">
            <v>Q134KUV_1084</v>
          </cell>
          <cell r="F45" t="str">
            <v>NONE</v>
          </cell>
          <cell r="G45">
            <v>10.84</v>
          </cell>
          <cell r="H45" t="str">
            <v xml:space="preserve">        Würzmittel und Soßen</v>
          </cell>
          <cell r="I45" t="str">
            <v>SELF</v>
          </cell>
          <cell r="J45" t="str">
            <v>SELF</v>
          </cell>
          <cell r="K45" t="str">
            <v>OV</v>
          </cell>
          <cell r="L45" t="str">
            <v>NE</v>
          </cell>
          <cell r="M45">
            <v>5</v>
          </cell>
          <cell r="O45" t="str">
            <v>10,84</v>
          </cell>
          <cell r="P45" t="str">
            <v>Würzmittel und Soßen</v>
          </cell>
          <cell r="Q45">
            <v>50.674729999999997</v>
          </cell>
          <cell r="R45">
            <v>50.962069999999997</v>
          </cell>
          <cell r="S45">
            <v>54.7532</v>
          </cell>
          <cell r="T45">
            <v>49.034999999999997</v>
          </cell>
          <cell r="U45">
            <v>52.946339999999999</v>
          </cell>
          <cell r="V45">
            <v>56.107489999999999</v>
          </cell>
          <cell r="W45">
            <v>55.255270000000003</v>
          </cell>
          <cell r="X45">
            <v>50.63456</v>
          </cell>
          <cell r="Y45">
            <v>46.683489999999999</v>
          </cell>
          <cell r="Z45">
            <v>50.071040000000004</v>
          </cell>
          <cell r="AA45">
            <v>56.071040000000004</v>
          </cell>
          <cell r="AB45">
            <v>59.823189999999997</v>
          </cell>
          <cell r="AC45">
            <v>53.823189999999997</v>
          </cell>
          <cell r="AD45">
            <v>-6</v>
          </cell>
        </row>
        <row r="46">
          <cell r="A46" t="str">
            <v>DataSpec</v>
          </cell>
          <cell r="B46" t="str">
            <v>Data</v>
          </cell>
          <cell r="C46" t="str">
            <v>Rating</v>
          </cell>
          <cell r="D46" t="str">
            <v>Rating</v>
          </cell>
          <cell r="E46" t="str">
            <v>Q134KUV_1085</v>
          </cell>
          <cell r="F46" t="str">
            <v>NONE</v>
          </cell>
          <cell r="G46">
            <v>10.85</v>
          </cell>
          <cell r="H46" t="str">
            <v xml:space="preserve">        Fertiggerichte</v>
          </cell>
          <cell r="I46" t="str">
            <v>SELF</v>
          </cell>
          <cell r="J46" t="str">
            <v>SELF</v>
          </cell>
          <cell r="K46" t="str">
            <v>OV</v>
          </cell>
          <cell r="L46" t="str">
            <v>NE</v>
          </cell>
          <cell r="M46">
            <v>5</v>
          </cell>
          <cell r="O46" t="str">
            <v>10,85</v>
          </cell>
          <cell r="P46" t="str">
            <v>Fertiggerichte</v>
          </cell>
          <cell r="Q46">
            <v>44.030749999999998</v>
          </cell>
          <cell r="R46">
            <v>39.020620000000001</v>
          </cell>
          <cell r="S46">
            <v>44.441029999999998</v>
          </cell>
          <cell r="T46">
            <v>36.45599</v>
          </cell>
          <cell r="U46">
            <v>41.733899999999998</v>
          </cell>
          <cell r="V46">
            <v>49.2288</v>
          </cell>
          <cell r="W46">
            <v>48.144019999999998</v>
          </cell>
          <cell r="X46">
            <v>40.498220000000003</v>
          </cell>
          <cell r="Y46">
            <v>40.248190000000001</v>
          </cell>
          <cell r="Z46">
            <v>40.858980000000003</v>
          </cell>
          <cell r="AA46">
            <v>41.465690000000002</v>
          </cell>
          <cell r="AB46">
            <v>40.919359999999998</v>
          </cell>
          <cell r="AC46">
            <v>38.473469999999999</v>
          </cell>
          <cell r="AD46">
            <v>-2.4458899999999986</v>
          </cell>
        </row>
        <row r="47">
          <cell r="A47" t="str">
            <v>DataSpec</v>
          </cell>
          <cell r="B47" t="str">
            <v>Data</v>
          </cell>
          <cell r="C47" t="str">
            <v>Rating</v>
          </cell>
          <cell r="D47" t="str">
            <v>Rating</v>
          </cell>
          <cell r="E47" t="str">
            <v>Q134KUV_1086</v>
          </cell>
          <cell r="F47" t="str">
            <v>NONE</v>
          </cell>
          <cell r="G47">
            <v>10.86</v>
          </cell>
          <cell r="H47" t="str">
            <v xml:space="preserve">        Homogenisierte u. diätet. Nahrungsmittel</v>
          </cell>
          <cell r="I47" t="str">
            <v>SELF</v>
          </cell>
          <cell r="J47" t="str">
            <v>SELF</v>
          </cell>
          <cell r="K47" t="str">
            <v>OV</v>
          </cell>
          <cell r="L47" t="str">
            <v>NE</v>
          </cell>
          <cell r="M47">
            <v>5</v>
          </cell>
          <cell r="O47" t="str">
            <v>10,86</v>
          </cell>
          <cell r="P47" t="str">
            <v>Homogenisierte u. diätet. Nahrungsmittel</v>
          </cell>
          <cell r="Q47">
            <v>40.334159999999997</v>
          </cell>
          <cell r="R47">
            <v>43.00949</v>
          </cell>
          <cell r="S47">
            <v>45.98359</v>
          </cell>
          <cell r="T47">
            <v>40.005159999999997</v>
          </cell>
          <cell r="U47">
            <v>40.96837</v>
          </cell>
          <cell r="V47">
            <v>48.96837</v>
          </cell>
          <cell r="W47">
            <v>51.587139999999998</v>
          </cell>
          <cell r="X47">
            <v>46.051670000000001</v>
          </cell>
          <cell r="Y47">
            <v>43.886890000000001</v>
          </cell>
          <cell r="Z47">
            <v>46.745249999999999</v>
          </cell>
          <cell r="AA47">
            <v>52.745249999999999</v>
          </cell>
          <cell r="AB47">
            <v>58.745249999999999</v>
          </cell>
          <cell r="AC47">
            <v>52.745249999999999</v>
          </cell>
          <cell r="AD47">
            <v>-6</v>
          </cell>
        </row>
        <row r="48">
          <cell r="A48" t="str">
            <v>DataSpec</v>
          </cell>
          <cell r="B48" t="str">
            <v>Data</v>
          </cell>
          <cell r="C48" t="str">
            <v>Rating</v>
          </cell>
          <cell r="D48" t="str">
            <v>Rating</v>
          </cell>
          <cell r="E48" t="str">
            <v>Q134KUV_1089</v>
          </cell>
          <cell r="F48" t="str">
            <v>NONE</v>
          </cell>
          <cell r="G48">
            <v>10.89</v>
          </cell>
          <cell r="H48" t="str">
            <v xml:space="preserve">        Suppen, Hefe, künstliche Konzentrate</v>
          </cell>
          <cell r="I48" t="str">
            <v>SELF</v>
          </cell>
          <cell r="J48" t="str">
            <v>SELF</v>
          </cell>
          <cell r="K48" t="str">
            <v>OV</v>
          </cell>
          <cell r="L48" t="str">
            <v>NE</v>
          </cell>
          <cell r="M48">
            <v>5</v>
          </cell>
          <cell r="O48" t="str">
            <v>10,89</v>
          </cell>
          <cell r="P48" t="str">
            <v>Suppen, Hefe, künstliche Konzentrate</v>
          </cell>
          <cell r="Q48">
            <v>40.388860000000001</v>
          </cell>
          <cell r="R48">
            <v>40.036920000000002</v>
          </cell>
          <cell r="S48">
            <v>46.268270000000001</v>
          </cell>
          <cell r="T48">
            <v>40.889539999999997</v>
          </cell>
          <cell r="U48">
            <v>43.978470000000002</v>
          </cell>
          <cell r="V48">
            <v>48.997019999999999</v>
          </cell>
          <cell r="W48">
            <v>48.108510000000003</v>
          </cell>
          <cell r="X48">
            <v>47.344830000000002</v>
          </cell>
          <cell r="Y48">
            <v>45.790129999999998</v>
          </cell>
          <cell r="Z48">
            <v>47.887979999999999</v>
          </cell>
          <cell r="AA48">
            <v>53.321680000000001</v>
          </cell>
          <cell r="AB48">
            <v>52.594209999999997</v>
          </cell>
          <cell r="AC48">
            <v>46.594209999999997</v>
          </cell>
          <cell r="AD48">
            <v>-6</v>
          </cell>
        </row>
        <row r="49">
          <cell r="A49" t="str">
            <v>DataSpec</v>
          </cell>
          <cell r="B49" t="str">
            <v>Data</v>
          </cell>
          <cell r="C49" t="str">
            <v>Rating</v>
          </cell>
          <cell r="D49" t="str">
            <v>Rating</v>
          </cell>
          <cell r="E49" t="str">
            <v>Q134KUV_109</v>
          </cell>
          <cell r="F49" t="str">
            <v>NONE</v>
          </cell>
          <cell r="G49">
            <v>10.9</v>
          </cell>
          <cell r="H49" t="str">
            <v xml:space="preserve">      Futtermittel</v>
          </cell>
          <cell r="I49" t="str">
            <v>SELF</v>
          </cell>
          <cell r="J49" t="str">
            <v>SELF</v>
          </cell>
          <cell r="K49" t="str">
            <v>OV</v>
          </cell>
          <cell r="L49" t="str">
            <v>NE</v>
          </cell>
          <cell r="M49">
            <v>5</v>
          </cell>
          <cell r="O49" t="str">
            <v>10,9</v>
          </cell>
          <cell r="P49" t="str">
            <v>Futtermittel</v>
          </cell>
          <cell r="Q49">
            <v>40.407150000000001</v>
          </cell>
          <cell r="R49">
            <v>41.403930000000003</v>
          </cell>
          <cell r="S49">
            <v>39.00141</v>
          </cell>
          <cell r="T49">
            <v>37.670490000000001</v>
          </cell>
          <cell r="U49">
            <v>37.861330000000002</v>
          </cell>
          <cell r="V49">
            <v>41.161709999999999</v>
          </cell>
          <cell r="W49">
            <v>40.503889999999998</v>
          </cell>
          <cell r="X49">
            <v>39.164960000000001</v>
          </cell>
          <cell r="Y49">
            <v>39.065330000000003</v>
          </cell>
          <cell r="Z49">
            <v>38.878219999999999</v>
          </cell>
          <cell r="AA49">
            <v>44.878219999999999</v>
          </cell>
          <cell r="AB49">
            <v>45.499749999999999</v>
          </cell>
          <cell r="AC49">
            <v>45.801769999999998</v>
          </cell>
          <cell r="AD49">
            <v>0.30201999999999884</v>
          </cell>
        </row>
        <row r="50">
          <cell r="A50" t="str">
            <v>DataSpec</v>
          </cell>
          <cell r="B50" t="str">
            <v>Data</v>
          </cell>
          <cell r="C50" t="str">
            <v>Rating</v>
          </cell>
          <cell r="D50" t="str">
            <v>Rating</v>
          </cell>
          <cell r="E50" t="str">
            <v>Q134KUV_11</v>
          </cell>
          <cell r="F50" t="str">
            <v>NONE</v>
          </cell>
          <cell r="G50">
            <v>11</v>
          </cell>
          <cell r="H50" t="str">
            <v xml:space="preserve">    Getränkeherstellung</v>
          </cell>
          <cell r="I50" t="str">
            <v>SELF</v>
          </cell>
          <cell r="J50" t="str">
            <v>SELF</v>
          </cell>
          <cell r="K50" t="str">
            <v>OV</v>
          </cell>
          <cell r="L50" t="str">
            <v>NE</v>
          </cell>
          <cell r="M50">
            <v>5</v>
          </cell>
          <cell r="O50">
            <v>11</v>
          </cell>
          <cell r="P50" t="str">
            <v>Getränkeherstellung</v>
          </cell>
          <cell r="Q50">
            <v>39.507629999999999</v>
          </cell>
          <cell r="R50">
            <v>38.965850000000003</v>
          </cell>
          <cell r="S50">
            <v>37.962850000000003</v>
          </cell>
          <cell r="T50">
            <v>39.070970000000003</v>
          </cell>
          <cell r="U50">
            <v>38.452809999999999</v>
          </cell>
          <cell r="V50">
            <v>35.370089999999998</v>
          </cell>
          <cell r="W50">
            <v>27.370090000000001</v>
          </cell>
          <cell r="X50">
            <v>33.569879999999998</v>
          </cell>
          <cell r="Y50">
            <v>34.026029999999999</v>
          </cell>
          <cell r="Z50">
            <v>34.324190000000002</v>
          </cell>
          <cell r="AA50">
            <v>38.532960000000003</v>
          </cell>
          <cell r="AB50">
            <v>39.430019999999999</v>
          </cell>
          <cell r="AC50">
            <v>45.430019999999999</v>
          </cell>
          <cell r="AD50">
            <v>6</v>
          </cell>
        </row>
        <row r="51">
          <cell r="A51" t="str">
            <v>DataSpec</v>
          </cell>
          <cell r="B51" t="str">
            <v>Data</v>
          </cell>
          <cell r="C51" t="str">
            <v>Rating</v>
          </cell>
          <cell r="D51" t="str">
            <v>Rating</v>
          </cell>
          <cell r="E51" t="str">
            <v>Q134KUV_1105</v>
          </cell>
          <cell r="F51" t="str">
            <v>NONE</v>
          </cell>
          <cell r="G51">
            <v>11.05</v>
          </cell>
          <cell r="H51" t="str">
            <v xml:space="preserve">        Brauereien</v>
          </cell>
          <cell r="I51" t="str">
            <v>SELF</v>
          </cell>
          <cell r="J51" t="str">
            <v>SELF</v>
          </cell>
          <cell r="K51" t="str">
            <v>OV</v>
          </cell>
          <cell r="L51" t="str">
            <v>NE</v>
          </cell>
          <cell r="M51">
            <v>5</v>
          </cell>
          <cell r="O51" t="str">
            <v>11,05</v>
          </cell>
          <cell r="P51" t="str">
            <v>Brauereien</v>
          </cell>
          <cell r="Q51">
            <v>37.199280000000002</v>
          </cell>
          <cell r="R51">
            <v>34.68609</v>
          </cell>
          <cell r="S51">
            <v>34.005920000000003</v>
          </cell>
          <cell r="T51">
            <v>33.063189999999999</v>
          </cell>
          <cell r="U51">
            <v>34.009619999999998</v>
          </cell>
          <cell r="V51">
            <v>27.837710000000001</v>
          </cell>
          <cell r="W51">
            <v>21.308409999999999</v>
          </cell>
          <cell r="X51">
            <v>27.026309999999999</v>
          </cell>
          <cell r="Y51">
            <v>27.491029999999999</v>
          </cell>
          <cell r="Z51">
            <v>27.52121</v>
          </cell>
          <cell r="AA51">
            <v>32.40972</v>
          </cell>
          <cell r="AB51">
            <v>33.889650000000003</v>
          </cell>
          <cell r="AC51">
            <v>39.889650000000003</v>
          </cell>
          <cell r="AD51">
            <v>6</v>
          </cell>
        </row>
        <row r="52">
          <cell r="A52" t="str">
            <v>DataSpec</v>
          </cell>
          <cell r="B52" t="str">
            <v>Data</v>
          </cell>
          <cell r="C52" t="str">
            <v>Rating</v>
          </cell>
          <cell r="D52" t="str">
            <v>Rating</v>
          </cell>
          <cell r="E52" t="str">
            <v>Q134KUV_1107</v>
          </cell>
          <cell r="F52" t="str">
            <v>NONE</v>
          </cell>
          <cell r="G52">
            <v>11.07</v>
          </cell>
          <cell r="H52" t="str">
            <v xml:space="preserve">        Erfrischungsgetränke</v>
          </cell>
          <cell r="I52" t="str">
            <v>SELF</v>
          </cell>
          <cell r="J52" t="str">
            <v>SELF</v>
          </cell>
          <cell r="K52" t="str">
            <v>OV</v>
          </cell>
          <cell r="L52" t="str">
            <v>NE</v>
          </cell>
          <cell r="M52">
            <v>5</v>
          </cell>
          <cell r="O52" t="str">
            <v>11,07</v>
          </cell>
          <cell r="P52" t="str">
            <v>Erfrischungsgetränke</v>
          </cell>
          <cell r="Q52">
            <v>45.374209999999998</v>
          </cell>
          <cell r="R52">
            <v>48.979819999999997</v>
          </cell>
          <cell r="S52">
            <v>45.900700000000001</v>
          </cell>
          <cell r="T52">
            <v>44.733809999999998</v>
          </cell>
          <cell r="U52">
            <v>41.484610000000004</v>
          </cell>
          <cell r="V52">
            <v>42.608370000000001</v>
          </cell>
          <cell r="W52">
            <v>34.745019999999997</v>
          </cell>
          <cell r="X52">
            <v>42.745019999999997</v>
          </cell>
          <cell r="Y52">
            <v>44.305250000000001</v>
          </cell>
          <cell r="Z52">
            <v>44.513010000000001</v>
          </cell>
          <cell r="AA52">
            <v>50.513010000000001</v>
          </cell>
          <cell r="AB52">
            <v>56.513010000000001</v>
          </cell>
          <cell r="AC52">
            <v>53.90475</v>
          </cell>
          <cell r="AD52">
            <v>-2.6082600000000014</v>
          </cell>
        </row>
        <row r="53">
          <cell r="A53" t="str">
            <v>DataSpec</v>
          </cell>
          <cell r="B53" t="str">
            <v>Data</v>
          </cell>
          <cell r="C53" t="str">
            <v>Rating</v>
          </cell>
          <cell r="D53" t="str">
            <v>Rating</v>
          </cell>
          <cell r="E53" t="str">
            <v>Q134KUV_12</v>
          </cell>
          <cell r="F53" t="str">
            <v>NONE</v>
          </cell>
          <cell r="G53">
            <v>12</v>
          </cell>
          <cell r="H53" t="str">
            <v xml:space="preserve">    Tabakverarbeitung</v>
          </cell>
          <cell r="I53" t="str">
            <v>SELF</v>
          </cell>
          <cell r="J53" t="str">
            <v>SELF</v>
          </cell>
          <cell r="K53" t="str">
            <v>OV</v>
          </cell>
          <cell r="L53" t="str">
            <v>NE</v>
          </cell>
          <cell r="M53">
            <v>5</v>
          </cell>
          <cell r="O53">
            <v>12</v>
          </cell>
          <cell r="P53" t="str">
            <v>Tabakverarbeitung</v>
          </cell>
          <cell r="Q53">
            <v>34.456960000000002</v>
          </cell>
          <cell r="R53">
            <v>34.483789999999999</v>
          </cell>
          <cell r="S53">
            <v>36.326720000000002</v>
          </cell>
          <cell r="T53">
            <v>37.51164</v>
          </cell>
          <cell r="U53">
            <v>37.81474</v>
          </cell>
          <cell r="V53">
            <v>33.701189999999997</v>
          </cell>
          <cell r="W53">
            <v>33.651699999999998</v>
          </cell>
          <cell r="X53">
            <v>34.01352</v>
          </cell>
          <cell r="Y53">
            <v>34.831699999999998</v>
          </cell>
          <cell r="Z53">
            <v>34.91742</v>
          </cell>
          <cell r="AA53">
            <v>37.958849999999998</v>
          </cell>
          <cell r="AB53">
            <v>33.30198</v>
          </cell>
          <cell r="AC53">
            <v>38.40249</v>
          </cell>
          <cell r="AD53">
            <v>5.1005099999999999</v>
          </cell>
        </row>
        <row r="54">
          <cell r="A54" t="str">
            <v>DataSpec</v>
          </cell>
          <cell r="B54" t="str">
            <v>Data</v>
          </cell>
          <cell r="C54" t="str">
            <v>Rating</v>
          </cell>
          <cell r="D54" t="str">
            <v>Rating</v>
          </cell>
          <cell r="E54" t="str">
            <v>Q134KUV_13</v>
          </cell>
          <cell r="F54" t="str">
            <v>NONE</v>
          </cell>
          <cell r="G54">
            <v>13</v>
          </cell>
          <cell r="H54" t="str">
            <v xml:space="preserve">    Textilien</v>
          </cell>
          <cell r="I54" t="str">
            <v>SELF</v>
          </cell>
          <cell r="J54" t="str">
            <v>SELF</v>
          </cell>
          <cell r="K54" t="str">
            <v>OV</v>
          </cell>
          <cell r="L54" t="str">
            <v>NE</v>
          </cell>
          <cell r="M54">
            <v>5</v>
          </cell>
          <cell r="O54">
            <v>13</v>
          </cell>
          <cell r="P54" t="str">
            <v>Textilien</v>
          </cell>
          <cell r="Q54">
            <v>38.936230000000002</v>
          </cell>
          <cell r="R54">
            <v>36.438609999999997</v>
          </cell>
          <cell r="S54">
            <v>39.880189999999999</v>
          </cell>
          <cell r="T54">
            <v>41.759239999999998</v>
          </cell>
          <cell r="U54">
            <v>40.577289999999998</v>
          </cell>
          <cell r="V54">
            <v>43.333419999999997</v>
          </cell>
          <cell r="W54">
            <v>40.780650000000001</v>
          </cell>
          <cell r="X54">
            <v>44.84234</v>
          </cell>
          <cell r="Y54">
            <v>43.662329999999997</v>
          </cell>
          <cell r="Z54">
            <v>43.9268</v>
          </cell>
          <cell r="AA54">
            <v>44.4955</v>
          </cell>
          <cell r="AB54">
            <v>41.152529999999999</v>
          </cell>
          <cell r="AC54">
            <v>38.229849999999999</v>
          </cell>
          <cell r="AD54">
            <v>-2.9226799999999997</v>
          </cell>
        </row>
        <row r="55">
          <cell r="A55" t="str">
            <v>DataSpec</v>
          </cell>
          <cell r="B55" t="str">
            <v>Data</v>
          </cell>
          <cell r="C55" t="str">
            <v>Rating</v>
          </cell>
          <cell r="D55" t="str">
            <v>Rating</v>
          </cell>
          <cell r="E55" t="str">
            <v>Q134KUV_131</v>
          </cell>
          <cell r="F55" t="str">
            <v>NONE</v>
          </cell>
          <cell r="G55">
            <v>13.1</v>
          </cell>
          <cell r="H55" t="str">
            <v xml:space="preserve">      Spinnstoffaufbereitung und Spinnerei</v>
          </cell>
          <cell r="I55" t="str">
            <v>SELF</v>
          </cell>
          <cell r="J55" t="str">
            <v>SELF</v>
          </cell>
          <cell r="K55" t="str">
            <v>OV</v>
          </cell>
          <cell r="L55" t="str">
            <v>NE</v>
          </cell>
          <cell r="M55">
            <v>5</v>
          </cell>
          <cell r="O55" t="str">
            <v>13,1</v>
          </cell>
          <cell r="P55" t="str">
            <v>Spinnstoffaufbereitung und Spinnerei</v>
          </cell>
          <cell r="Q55">
            <v>40.118549999999999</v>
          </cell>
          <cell r="R55">
            <v>38.455849999999998</v>
          </cell>
          <cell r="S55">
            <v>40.158610000000003</v>
          </cell>
          <cell r="T55">
            <v>35.717469999999999</v>
          </cell>
          <cell r="U55">
            <v>37.510109999999997</v>
          </cell>
          <cell r="V55">
            <v>35.69012</v>
          </cell>
          <cell r="W55">
            <v>35.609340000000003</v>
          </cell>
          <cell r="X55">
            <v>38.942239999999998</v>
          </cell>
          <cell r="Y55">
            <v>36.328130000000002</v>
          </cell>
          <cell r="Z55">
            <v>38.406059999999997</v>
          </cell>
          <cell r="AA55">
            <v>33.159689999999998</v>
          </cell>
          <cell r="AB55">
            <v>27.159690000000001</v>
          </cell>
          <cell r="AC55">
            <v>33.159689999999998</v>
          </cell>
          <cell r="AD55">
            <v>5.9999999999999964</v>
          </cell>
        </row>
        <row r="56">
          <cell r="A56" t="str">
            <v>DataSpec</v>
          </cell>
          <cell r="B56" t="str">
            <v>Data</v>
          </cell>
          <cell r="C56" t="str">
            <v>Rating</v>
          </cell>
          <cell r="D56" t="str">
            <v>Rating</v>
          </cell>
          <cell r="E56" t="str">
            <v>Q134KUV_132</v>
          </cell>
          <cell r="F56" t="str">
            <v>NONE</v>
          </cell>
          <cell r="G56">
            <v>13.2</v>
          </cell>
          <cell r="H56" t="str">
            <v xml:space="preserve">      Weberei</v>
          </cell>
          <cell r="I56" t="str">
            <v>SELF</v>
          </cell>
          <cell r="J56" t="str">
            <v>SELF</v>
          </cell>
          <cell r="K56" t="str">
            <v>OV</v>
          </cell>
          <cell r="L56" t="str">
            <v>NE</v>
          </cell>
          <cell r="M56">
            <v>5</v>
          </cell>
          <cell r="O56" t="str">
            <v>13,2</v>
          </cell>
          <cell r="P56" t="str">
            <v>Weberei</v>
          </cell>
          <cell r="Q56">
            <v>46.160339999999998</v>
          </cell>
          <cell r="R56">
            <v>46.66583</v>
          </cell>
          <cell r="S56">
            <v>47.66583</v>
          </cell>
          <cell r="T56">
            <v>48.66583</v>
          </cell>
          <cell r="U56">
            <v>52.082999999999998</v>
          </cell>
          <cell r="V56">
            <v>54.243569999999998</v>
          </cell>
          <cell r="W56">
            <v>52.549750000000003</v>
          </cell>
          <cell r="X56">
            <v>55.058880000000002</v>
          </cell>
          <cell r="Y56">
            <v>53.807130000000001</v>
          </cell>
          <cell r="Z56">
            <v>53.335630000000002</v>
          </cell>
          <cell r="AA56">
            <v>47.335630000000002</v>
          </cell>
          <cell r="AB56">
            <v>41.335630000000002</v>
          </cell>
          <cell r="AC56">
            <v>35.335630000000002</v>
          </cell>
          <cell r="AD56">
            <v>-6</v>
          </cell>
        </row>
        <row r="57">
          <cell r="A57" t="str">
            <v>DataSpec</v>
          </cell>
          <cell r="B57" t="str">
            <v>Data</v>
          </cell>
          <cell r="C57" t="str">
            <v>Rating</v>
          </cell>
          <cell r="D57" t="str">
            <v>Rating</v>
          </cell>
          <cell r="E57" t="str">
            <v>Q134KUV_133</v>
          </cell>
          <cell r="F57" t="str">
            <v>NONE</v>
          </cell>
          <cell r="G57">
            <v>13.3</v>
          </cell>
          <cell r="H57" t="str">
            <v xml:space="preserve">      Veredlung von Textilien und Bekleidung</v>
          </cell>
          <cell r="I57" t="str">
            <v>SELF</v>
          </cell>
          <cell r="J57" t="str">
            <v>SELF</v>
          </cell>
          <cell r="K57" t="str">
            <v>OV</v>
          </cell>
          <cell r="L57" t="str">
            <v>NE</v>
          </cell>
          <cell r="M57">
            <v>5</v>
          </cell>
          <cell r="O57" t="str">
            <v>13,3</v>
          </cell>
          <cell r="P57" t="str">
            <v>Veredlung von Textilien und Bekleidung</v>
          </cell>
          <cell r="Q57">
            <v>39.6721</v>
          </cell>
          <cell r="R57">
            <v>38.25788</v>
          </cell>
          <cell r="S57">
            <v>37.415669999999999</v>
          </cell>
          <cell r="T57">
            <v>38.857959999999999</v>
          </cell>
          <cell r="U57">
            <v>36.035960000000003</v>
          </cell>
          <cell r="V57">
            <v>40.530270000000002</v>
          </cell>
          <cell r="W57">
            <v>36.240560000000002</v>
          </cell>
          <cell r="X57">
            <v>41.049790000000002</v>
          </cell>
          <cell r="Y57">
            <v>40.134270000000001</v>
          </cell>
          <cell r="Z57">
            <v>43.017659999999999</v>
          </cell>
          <cell r="AA57">
            <v>48.547550000000001</v>
          </cell>
          <cell r="AB57">
            <v>44.462589999999999</v>
          </cell>
          <cell r="AC57">
            <v>41.854999999999997</v>
          </cell>
          <cell r="AD57">
            <v>-2.6075900000000019</v>
          </cell>
        </row>
        <row r="58">
          <cell r="A58" t="str">
            <v>DataSpec</v>
          </cell>
          <cell r="B58" t="str">
            <v>Data</v>
          </cell>
          <cell r="C58" t="str">
            <v>Rating</v>
          </cell>
          <cell r="D58" t="str">
            <v>Rating</v>
          </cell>
          <cell r="E58" t="str">
            <v>Q134KUV_139</v>
          </cell>
          <cell r="F58" t="str">
            <v>NONE</v>
          </cell>
          <cell r="G58">
            <v>13.9</v>
          </cell>
          <cell r="H58" t="str">
            <v xml:space="preserve">      Sonstige Textilwaren</v>
          </cell>
          <cell r="I58" t="str">
            <v>SELF</v>
          </cell>
          <cell r="J58" t="str">
            <v>SELF</v>
          </cell>
          <cell r="K58" t="str">
            <v>OV</v>
          </cell>
          <cell r="L58" t="str">
            <v>NE</v>
          </cell>
          <cell r="M58">
            <v>5</v>
          </cell>
          <cell r="O58" t="str">
            <v>13,9</v>
          </cell>
          <cell r="P58" t="str">
            <v>Sonstige Textilwaren</v>
          </cell>
          <cell r="Q58">
            <v>37.774470000000001</v>
          </cell>
          <cell r="R58">
            <v>34.383870000000002</v>
          </cell>
          <cell r="S58">
            <v>40.3292</v>
          </cell>
          <cell r="T58">
            <v>42.880510000000001</v>
          </cell>
          <cell r="U58">
            <v>41.958629999999999</v>
          </cell>
          <cell r="V58">
            <v>44.142420000000001</v>
          </cell>
          <cell r="W58">
            <v>42.262419999999999</v>
          </cell>
          <cell r="X58">
            <v>46.132599999999996</v>
          </cell>
          <cell r="Y58">
            <v>44.904980000000002</v>
          </cell>
          <cell r="Z58">
            <v>43.781739999999999</v>
          </cell>
          <cell r="AA58">
            <v>42.689010000000003</v>
          </cell>
          <cell r="AB58">
            <v>40.125</v>
          </cell>
          <cell r="AC58">
            <v>36.719610000000003</v>
          </cell>
          <cell r="AD58">
            <v>-3.405389999999997</v>
          </cell>
        </row>
        <row r="59">
          <cell r="A59" t="str">
            <v>DataSpec</v>
          </cell>
          <cell r="B59" t="str">
            <v>Data</v>
          </cell>
          <cell r="C59" t="str">
            <v>Rating</v>
          </cell>
          <cell r="D59" t="str">
            <v>Rating</v>
          </cell>
          <cell r="E59" t="str">
            <v>Q134KUV_1395</v>
          </cell>
          <cell r="F59" t="str">
            <v>NONE</v>
          </cell>
          <cell r="G59">
            <v>13.95</v>
          </cell>
          <cell r="H59" t="str">
            <v xml:space="preserve">        Vliesstoff, Erzeugnisse daraus</v>
          </cell>
          <cell r="I59" t="str">
            <v>SELF</v>
          </cell>
          <cell r="J59" t="str">
            <v>SELF</v>
          </cell>
          <cell r="K59" t="str">
            <v>OV</v>
          </cell>
          <cell r="L59" t="str">
            <v>NE</v>
          </cell>
          <cell r="M59">
            <v>5</v>
          </cell>
          <cell r="O59" t="str">
            <v>13,95</v>
          </cell>
          <cell r="P59" t="str">
            <v>Vliesstoff, Erzeugnisse daraus</v>
          </cell>
          <cell r="Q59">
            <v>43.191960000000002</v>
          </cell>
          <cell r="R59">
            <v>42.574480000000001</v>
          </cell>
          <cell r="S59">
            <v>40.596380000000003</v>
          </cell>
          <cell r="T59">
            <v>45.988759999999999</v>
          </cell>
          <cell r="U59">
            <v>42.294809999999998</v>
          </cell>
          <cell r="V59">
            <v>40.162680000000002</v>
          </cell>
          <cell r="W59">
            <v>38.307229999999997</v>
          </cell>
          <cell r="X59">
            <v>35.896320000000003</v>
          </cell>
          <cell r="Y59">
            <v>35.582610000000003</v>
          </cell>
          <cell r="Z59">
            <v>34.910440000000001</v>
          </cell>
          <cell r="AA59">
            <v>35.335470000000001</v>
          </cell>
          <cell r="AB59">
            <v>34.23218</v>
          </cell>
          <cell r="AC59">
            <v>30.580590000000001</v>
          </cell>
          <cell r="AD59">
            <v>-3.6515899999999988</v>
          </cell>
        </row>
        <row r="60">
          <cell r="A60" t="str">
            <v>DataSpec</v>
          </cell>
          <cell r="B60" t="str">
            <v>Data</v>
          </cell>
          <cell r="C60" t="str">
            <v>Rating</v>
          </cell>
          <cell r="D60" t="str">
            <v>Rating</v>
          </cell>
          <cell r="E60" t="str">
            <v>Q134KUV_1396</v>
          </cell>
          <cell r="F60" t="str">
            <v>NONE</v>
          </cell>
          <cell r="G60">
            <v>13.96</v>
          </cell>
          <cell r="H60" t="str">
            <v xml:space="preserve">        Technische Textilien</v>
          </cell>
          <cell r="I60" t="str">
            <v>SELF</v>
          </cell>
          <cell r="J60" t="str">
            <v>SELF</v>
          </cell>
          <cell r="K60" t="str">
            <v>OV</v>
          </cell>
          <cell r="L60" t="str">
            <v>NE</v>
          </cell>
          <cell r="M60">
            <v>5</v>
          </cell>
          <cell r="O60" t="str">
            <v>13,96</v>
          </cell>
          <cell r="P60" t="str">
            <v>Technische Textilien</v>
          </cell>
          <cell r="Q60">
            <v>33.14481</v>
          </cell>
          <cell r="R60">
            <v>28.292259999999999</v>
          </cell>
          <cell r="S60">
            <v>36.292259999999999</v>
          </cell>
          <cell r="T60">
            <v>35.867570000000001</v>
          </cell>
          <cell r="U60">
            <v>39.328690000000002</v>
          </cell>
          <cell r="V60">
            <v>42.9086</v>
          </cell>
          <cell r="W60">
            <v>41.249980000000001</v>
          </cell>
          <cell r="X60">
            <v>43.580590000000001</v>
          </cell>
          <cell r="Y60">
            <v>44.043610000000001</v>
          </cell>
          <cell r="Z60">
            <v>43.816299999999998</v>
          </cell>
          <cell r="AA60">
            <v>49.816299999999998</v>
          </cell>
          <cell r="AB60">
            <v>49.491729999999997</v>
          </cell>
          <cell r="AC60">
            <v>46.118409999999997</v>
          </cell>
          <cell r="AD60">
            <v>-3.3733199999999997</v>
          </cell>
        </row>
        <row r="61">
          <cell r="A61" t="str">
            <v>DataSpec</v>
          </cell>
          <cell r="B61" t="str">
            <v>Data</v>
          </cell>
          <cell r="C61" t="str">
            <v>Rating</v>
          </cell>
          <cell r="D61" t="str">
            <v>Rating</v>
          </cell>
          <cell r="E61" t="str">
            <v>Q134KUV_14</v>
          </cell>
          <cell r="F61" t="str">
            <v>NONE</v>
          </cell>
          <cell r="G61">
            <v>14</v>
          </cell>
          <cell r="H61" t="str">
            <v xml:space="preserve">    Bekleidung</v>
          </cell>
          <cell r="I61" t="str">
            <v>SELF</v>
          </cell>
          <cell r="J61" t="str">
            <v>SELF</v>
          </cell>
          <cell r="K61" t="str">
            <v>OV</v>
          </cell>
          <cell r="L61" t="str">
            <v>NE</v>
          </cell>
          <cell r="M61">
            <v>5</v>
          </cell>
          <cell r="O61">
            <v>14</v>
          </cell>
          <cell r="P61" t="str">
            <v>Bekleidung</v>
          </cell>
          <cell r="Q61">
            <v>35.357939999999999</v>
          </cell>
          <cell r="R61">
            <v>34.825159999999997</v>
          </cell>
          <cell r="S61">
            <v>38.945210000000003</v>
          </cell>
          <cell r="T61">
            <v>39.51782</v>
          </cell>
          <cell r="U61">
            <v>38.46913</v>
          </cell>
          <cell r="V61">
            <v>37.849319999999999</v>
          </cell>
          <cell r="W61">
            <v>38.356369999999998</v>
          </cell>
          <cell r="X61">
            <v>37.027979999999999</v>
          </cell>
          <cell r="Y61">
            <v>37.013010000000001</v>
          </cell>
          <cell r="Z61">
            <v>37.832590000000003</v>
          </cell>
          <cell r="AA61">
            <v>34.587899999999998</v>
          </cell>
          <cell r="AB61">
            <v>30.715810000000001</v>
          </cell>
          <cell r="AC61">
            <v>32.557549999999999</v>
          </cell>
          <cell r="AD61">
            <v>1.8417399999999979</v>
          </cell>
        </row>
        <row r="62">
          <cell r="A62" t="str">
            <v>DataSpec</v>
          </cell>
          <cell r="B62" t="str">
            <v>Data</v>
          </cell>
          <cell r="C62" t="str">
            <v>Rating</v>
          </cell>
          <cell r="D62" t="str">
            <v>Rating</v>
          </cell>
          <cell r="E62" t="str">
            <v>Q134KUV_141</v>
          </cell>
          <cell r="F62" t="str">
            <v>NONE</v>
          </cell>
          <cell r="G62">
            <v>14.1</v>
          </cell>
          <cell r="H62" t="str">
            <v xml:space="preserve">      Bekleidung (ohne Pelzbekleidung)</v>
          </cell>
          <cell r="I62" t="str">
            <v>SELF</v>
          </cell>
          <cell r="J62" t="str">
            <v>SELF</v>
          </cell>
          <cell r="K62" t="str">
            <v>OV</v>
          </cell>
          <cell r="L62" t="str">
            <v>NE</v>
          </cell>
          <cell r="M62">
            <v>5</v>
          </cell>
          <cell r="O62" t="str">
            <v>14,1</v>
          </cell>
          <cell r="P62" t="str">
            <v>Bekleidung (ohne Pelzbekleidung)</v>
          </cell>
          <cell r="Q62">
            <v>35.357939999999999</v>
          </cell>
          <cell r="R62">
            <v>34.825159999999997</v>
          </cell>
          <cell r="S62">
            <v>38.945210000000003</v>
          </cell>
          <cell r="T62">
            <v>39.51782</v>
          </cell>
          <cell r="U62">
            <v>38.46913</v>
          </cell>
          <cell r="V62">
            <v>37.849319999999999</v>
          </cell>
          <cell r="W62">
            <v>38.356369999999998</v>
          </cell>
          <cell r="X62">
            <v>37.027979999999999</v>
          </cell>
          <cell r="Y62">
            <v>37.013010000000001</v>
          </cell>
          <cell r="Z62">
            <v>37.832590000000003</v>
          </cell>
          <cell r="AA62">
            <v>34.587899999999998</v>
          </cell>
          <cell r="AB62">
            <v>30.715810000000001</v>
          </cell>
          <cell r="AC62">
            <v>32.557549999999999</v>
          </cell>
          <cell r="AD62">
            <v>1.8417399999999979</v>
          </cell>
        </row>
        <row r="63">
          <cell r="A63" t="str">
            <v>DataSpec</v>
          </cell>
          <cell r="B63" t="str">
            <v>Data</v>
          </cell>
          <cell r="C63" t="str">
            <v>Rating</v>
          </cell>
          <cell r="D63" t="str">
            <v>Rating</v>
          </cell>
          <cell r="E63" t="str">
            <v>Q134KUV_142</v>
          </cell>
          <cell r="F63" t="str">
            <v>NONE</v>
          </cell>
          <cell r="G63">
            <v>14.2</v>
          </cell>
          <cell r="H63" t="str">
            <v xml:space="preserve">      Pelzwaren</v>
          </cell>
          <cell r="I63" t="str">
            <v>SELF</v>
          </cell>
          <cell r="J63" t="str">
            <v>SELF</v>
          </cell>
          <cell r="K63" t="str">
            <v>OV</v>
          </cell>
          <cell r="L63" t="str">
            <v>NE</v>
          </cell>
          <cell r="M63">
            <v>5</v>
          </cell>
          <cell r="O63" t="str">
            <v>14,2</v>
          </cell>
          <cell r="P63" t="str">
            <v>Pelzwaren</v>
          </cell>
          <cell r="Q63">
            <v>35.357939999999999</v>
          </cell>
          <cell r="R63">
            <v>34.825159999999997</v>
          </cell>
          <cell r="S63">
            <v>38.945210000000003</v>
          </cell>
          <cell r="T63">
            <v>39.51782</v>
          </cell>
          <cell r="U63">
            <v>38.46913</v>
          </cell>
          <cell r="V63">
            <v>37.849319999999999</v>
          </cell>
          <cell r="W63">
            <v>38.356369999999998</v>
          </cell>
          <cell r="X63">
            <v>37.027979999999999</v>
          </cell>
          <cell r="Y63">
            <v>37.013010000000001</v>
          </cell>
          <cell r="Z63">
            <v>37.832590000000003</v>
          </cell>
          <cell r="AA63">
            <v>34.587899999999998</v>
          </cell>
          <cell r="AB63">
            <v>30.715810000000001</v>
          </cell>
          <cell r="AC63">
            <v>32.557549999999999</v>
          </cell>
          <cell r="AD63">
            <v>1.8417399999999979</v>
          </cell>
        </row>
        <row r="64">
          <cell r="A64" t="str">
            <v>DataSpec</v>
          </cell>
          <cell r="B64" t="str">
            <v>Data</v>
          </cell>
          <cell r="C64" t="str">
            <v>Rating</v>
          </cell>
          <cell r="D64" t="str">
            <v>Rating</v>
          </cell>
          <cell r="E64" t="str">
            <v>Q134KUV_143</v>
          </cell>
          <cell r="F64" t="str">
            <v>NONE</v>
          </cell>
          <cell r="G64">
            <v>14.3</v>
          </cell>
          <cell r="H64" t="str">
            <v xml:space="preserve">      Wirk- und Strickwaren</v>
          </cell>
          <cell r="I64" t="str">
            <v>SELF</v>
          </cell>
          <cell r="J64" t="str">
            <v>SELF</v>
          </cell>
          <cell r="K64" t="str">
            <v>OV</v>
          </cell>
          <cell r="L64" t="str">
            <v>NE</v>
          </cell>
          <cell r="M64">
            <v>5</v>
          </cell>
          <cell r="O64" t="str">
            <v>14,3</v>
          </cell>
          <cell r="P64" t="str">
            <v>Wirk- und Strickwaren</v>
          </cell>
          <cell r="Q64">
            <v>35.357939999999999</v>
          </cell>
          <cell r="R64">
            <v>34.825159999999997</v>
          </cell>
          <cell r="S64">
            <v>38.945210000000003</v>
          </cell>
          <cell r="T64">
            <v>39.51782</v>
          </cell>
          <cell r="U64">
            <v>38.46913</v>
          </cell>
          <cell r="V64">
            <v>37.849319999999999</v>
          </cell>
          <cell r="W64">
            <v>38.356369999999998</v>
          </cell>
          <cell r="X64">
            <v>37.027979999999999</v>
          </cell>
          <cell r="Y64">
            <v>37.013010000000001</v>
          </cell>
          <cell r="Z64">
            <v>37.832590000000003</v>
          </cell>
          <cell r="AA64">
            <v>34.587899999999998</v>
          </cell>
          <cell r="AB64">
            <v>30.715810000000001</v>
          </cell>
          <cell r="AC64">
            <v>32.557549999999999</v>
          </cell>
          <cell r="AD64">
            <v>1.8417399999999979</v>
          </cell>
        </row>
        <row r="65">
          <cell r="A65" t="str">
            <v>DataSpec</v>
          </cell>
          <cell r="B65" t="str">
            <v>Data</v>
          </cell>
          <cell r="C65" t="str">
            <v>Rating</v>
          </cell>
          <cell r="D65" t="str">
            <v>Rating</v>
          </cell>
          <cell r="E65" t="str">
            <v>Q134KUV_15</v>
          </cell>
          <cell r="F65" t="str">
            <v>NONE</v>
          </cell>
          <cell r="G65">
            <v>15</v>
          </cell>
          <cell r="H65" t="str">
            <v xml:space="preserve">    Leder, Lederwaren und Schuhe</v>
          </cell>
          <cell r="I65" t="str">
            <v>SELF</v>
          </cell>
          <cell r="J65" t="str">
            <v>SELF</v>
          </cell>
          <cell r="K65" t="str">
            <v>OV</v>
          </cell>
          <cell r="L65" t="str">
            <v>NE</v>
          </cell>
          <cell r="M65">
            <v>5</v>
          </cell>
          <cell r="O65">
            <v>15</v>
          </cell>
          <cell r="P65" t="str">
            <v>Leder, Lederwaren und Schuhe</v>
          </cell>
          <cell r="Q65">
            <v>46.241990000000001</v>
          </cell>
          <cell r="R65">
            <v>43.900239999999997</v>
          </cell>
          <cell r="S65">
            <v>45.551110000000001</v>
          </cell>
          <cell r="T65">
            <v>42.803269999999998</v>
          </cell>
          <cell r="U65">
            <v>43.126629999999999</v>
          </cell>
          <cell r="V65">
            <v>47.241320000000002</v>
          </cell>
          <cell r="W65">
            <v>43.219760000000001</v>
          </cell>
          <cell r="X65">
            <v>46.275509999999997</v>
          </cell>
          <cell r="Y65">
            <v>46.005139999999997</v>
          </cell>
          <cell r="Z65">
            <v>45.344070000000002</v>
          </cell>
          <cell r="AA65">
            <v>44.494579999999999</v>
          </cell>
          <cell r="AB65">
            <v>42.725850000000001</v>
          </cell>
          <cell r="AC65">
            <v>41.908700000000003</v>
          </cell>
          <cell r="AD65">
            <v>-0.81714999999999804</v>
          </cell>
        </row>
        <row r="66">
          <cell r="A66" t="str">
            <v>DataSpec</v>
          </cell>
          <cell r="B66" t="str">
            <v>Data</v>
          </cell>
          <cell r="C66" t="str">
            <v>Rating</v>
          </cell>
          <cell r="D66" t="str">
            <v>Rating</v>
          </cell>
          <cell r="E66" t="str">
            <v>Q134KUV_151</v>
          </cell>
          <cell r="F66" t="str">
            <v>NONE</v>
          </cell>
          <cell r="G66">
            <v>15.1</v>
          </cell>
          <cell r="H66" t="str">
            <v xml:space="preserve">      Leder und Lederwaren (ohne Bekleidung)</v>
          </cell>
          <cell r="I66" t="str">
            <v>SELF</v>
          </cell>
          <cell r="J66" t="str">
            <v>SELF</v>
          </cell>
          <cell r="K66" t="str">
            <v>OV</v>
          </cell>
          <cell r="L66" t="str">
            <v>NE</v>
          </cell>
          <cell r="M66">
            <v>5</v>
          </cell>
          <cell r="O66" t="str">
            <v>15,1</v>
          </cell>
          <cell r="P66" t="str">
            <v>Leder und Lederwaren (ohne Bekleidung)</v>
          </cell>
          <cell r="Q66">
            <v>46.322240000000001</v>
          </cell>
          <cell r="R66">
            <v>45.817369999999997</v>
          </cell>
          <cell r="S66">
            <v>43.367899999999999</v>
          </cell>
          <cell r="T66">
            <v>36.129249999999999</v>
          </cell>
          <cell r="U66">
            <v>38.64611</v>
          </cell>
          <cell r="V66">
            <v>46.64611</v>
          </cell>
          <cell r="W66">
            <v>45.089939999999999</v>
          </cell>
          <cell r="X66">
            <v>47.018569999999997</v>
          </cell>
          <cell r="Y66">
            <v>46.874960000000002</v>
          </cell>
          <cell r="Z66">
            <v>45.034489999999998</v>
          </cell>
          <cell r="AA66">
            <v>45.839390000000002</v>
          </cell>
          <cell r="AB66">
            <v>44.907829999999997</v>
          </cell>
          <cell r="AC66">
            <v>42.570189999999997</v>
          </cell>
          <cell r="AD66">
            <v>-2.3376400000000004</v>
          </cell>
        </row>
        <row r="67">
          <cell r="A67" t="str">
            <v>DataSpec</v>
          </cell>
          <cell r="B67" t="str">
            <v>Data</v>
          </cell>
          <cell r="C67" t="str">
            <v>Rating</v>
          </cell>
          <cell r="D67" t="str">
            <v>Rating</v>
          </cell>
          <cell r="E67" t="str">
            <v>Q134KUV_152</v>
          </cell>
          <cell r="F67" t="str">
            <v>NONE</v>
          </cell>
          <cell r="G67">
            <v>15.2</v>
          </cell>
          <cell r="H67" t="str">
            <v xml:space="preserve">      Schuhe</v>
          </cell>
          <cell r="I67" t="str">
            <v>SELF</v>
          </cell>
          <cell r="J67" t="str">
            <v>SELF</v>
          </cell>
          <cell r="K67" t="str">
            <v>OV</v>
          </cell>
          <cell r="L67" t="str">
            <v>NE</v>
          </cell>
          <cell r="M67">
            <v>5</v>
          </cell>
          <cell r="O67" t="str">
            <v>15,2</v>
          </cell>
          <cell r="P67" t="str">
            <v>Schuhe</v>
          </cell>
          <cell r="Q67">
            <v>46.117809999999999</v>
          </cell>
          <cell r="R67">
            <v>40.933540000000001</v>
          </cell>
          <cell r="S67">
            <v>48.933540000000001</v>
          </cell>
          <cell r="T67">
            <v>53.12715</v>
          </cell>
          <cell r="U67">
            <v>50.361579999999996</v>
          </cell>
          <cell r="V67">
            <v>48.201819999999998</v>
          </cell>
          <cell r="W67">
            <v>40.201819999999998</v>
          </cell>
          <cell r="X67">
            <v>45.076430000000002</v>
          </cell>
          <cell r="Y67">
            <v>44.601509999999998</v>
          </cell>
          <cell r="Z67">
            <v>45.843640000000001</v>
          </cell>
          <cell r="AA67">
            <v>42.203879999999998</v>
          </cell>
          <cell r="AB67">
            <v>39.005670000000002</v>
          </cell>
          <cell r="AC67">
            <v>40.755549999999999</v>
          </cell>
          <cell r="AD67">
            <v>1.7498799999999974</v>
          </cell>
        </row>
        <row r="68">
          <cell r="A68" t="str">
            <v>DataSpec</v>
          </cell>
          <cell r="B68" t="str">
            <v>Data</v>
          </cell>
          <cell r="C68" t="str">
            <v>Rating</v>
          </cell>
          <cell r="D68" t="str">
            <v>Rating</v>
          </cell>
          <cell r="E68" t="str">
            <v>Q134KUV_16</v>
          </cell>
          <cell r="F68" t="str">
            <v>NONE</v>
          </cell>
          <cell r="G68">
            <v>16</v>
          </cell>
          <cell r="H68" t="str">
            <v xml:space="preserve">    Holz-, Flecht-, Korb- und Korkwaren</v>
          </cell>
          <cell r="I68" t="str">
            <v>SELF</v>
          </cell>
          <cell r="J68" t="str">
            <v>SELF</v>
          </cell>
          <cell r="K68" t="str">
            <v>OV</v>
          </cell>
          <cell r="L68" t="str">
            <v>NE</v>
          </cell>
          <cell r="M68">
            <v>5</v>
          </cell>
          <cell r="O68">
            <v>16</v>
          </cell>
          <cell r="P68" t="str">
            <v>Holz-, Flecht-, Korb- und Korkwaren</v>
          </cell>
          <cell r="Q68">
            <v>48.554600000000001</v>
          </cell>
          <cell r="R68">
            <v>43.318019999999997</v>
          </cell>
          <cell r="S68">
            <v>51.312089999999998</v>
          </cell>
          <cell r="T68">
            <v>45.502299999999998</v>
          </cell>
          <cell r="U68">
            <v>46.4664</v>
          </cell>
          <cell r="V68">
            <v>53.42915</v>
          </cell>
          <cell r="W68">
            <v>54.416919999999998</v>
          </cell>
          <cell r="X68">
            <v>46.416919999999998</v>
          </cell>
          <cell r="Y68">
            <v>44.190620000000003</v>
          </cell>
          <cell r="Z68">
            <v>44.319560000000003</v>
          </cell>
          <cell r="AA68">
            <v>48.126550000000002</v>
          </cell>
          <cell r="AB68">
            <v>53.655230000000003</v>
          </cell>
          <cell r="AC68">
            <v>48.984639999999999</v>
          </cell>
          <cell r="AD68">
            <v>-4.6705900000000042</v>
          </cell>
        </row>
        <row r="69">
          <cell r="A69" t="str">
            <v>DataSpec</v>
          </cell>
          <cell r="B69" t="str">
            <v>Data</v>
          </cell>
          <cell r="C69" t="str">
            <v>Rating</v>
          </cell>
          <cell r="D69" t="str">
            <v>Rating</v>
          </cell>
          <cell r="E69" t="str">
            <v>Q134KUV_161</v>
          </cell>
          <cell r="F69" t="str">
            <v>NONE</v>
          </cell>
          <cell r="G69">
            <v>16.100000000000001</v>
          </cell>
          <cell r="H69" t="str">
            <v xml:space="preserve">      Säge-, Hobel- und Holzimprägnierwerke</v>
          </cell>
          <cell r="I69" t="str">
            <v>SELF</v>
          </cell>
          <cell r="J69" t="str">
            <v>SELF</v>
          </cell>
          <cell r="K69" t="str">
            <v>OV</v>
          </cell>
          <cell r="L69" t="str">
            <v>NE</v>
          </cell>
          <cell r="M69">
            <v>5</v>
          </cell>
          <cell r="O69" t="str">
            <v>16,1</v>
          </cell>
          <cell r="P69" t="str">
            <v>Säge-, Hobel- und Holzimprägnierwerke</v>
          </cell>
          <cell r="Q69">
            <v>52.077719999999999</v>
          </cell>
          <cell r="R69">
            <v>54.281089999999999</v>
          </cell>
          <cell r="S69">
            <v>62.281089999999999</v>
          </cell>
          <cell r="T69">
            <v>59.396279999999997</v>
          </cell>
          <cell r="U69">
            <v>60.681930000000001</v>
          </cell>
          <cell r="V69">
            <v>68.681929999999994</v>
          </cell>
          <cell r="W69">
            <v>71.715580000000003</v>
          </cell>
          <cell r="X69">
            <v>63.715580000000003</v>
          </cell>
          <cell r="Y69">
            <v>60.427149999999997</v>
          </cell>
          <cell r="Z69">
            <v>60.533839999999998</v>
          </cell>
          <cell r="AA69">
            <v>56.205359999999999</v>
          </cell>
          <cell r="AB69">
            <v>59.903579999999998</v>
          </cell>
          <cell r="AC69">
            <v>53.903579999999998</v>
          </cell>
          <cell r="AD69">
            <v>-6</v>
          </cell>
        </row>
        <row r="70">
          <cell r="A70" t="str">
            <v>DataSpec</v>
          </cell>
          <cell r="B70" t="str">
            <v>Data</v>
          </cell>
          <cell r="C70" t="str">
            <v>Rating</v>
          </cell>
          <cell r="D70" t="str">
            <v>Rating</v>
          </cell>
          <cell r="E70" t="str">
            <v>Q134KUV_162</v>
          </cell>
          <cell r="F70" t="str">
            <v>NONE</v>
          </cell>
          <cell r="G70">
            <v>16.2</v>
          </cell>
          <cell r="H70" t="str">
            <v xml:space="preserve">      Sonstige Holz-, und Korbwaren</v>
          </cell>
          <cell r="I70" t="str">
            <v>SELF</v>
          </cell>
          <cell r="J70" t="str">
            <v>SELF</v>
          </cell>
          <cell r="K70" t="str">
            <v>OV</v>
          </cell>
          <cell r="L70" t="str">
            <v>NE</v>
          </cell>
          <cell r="M70">
            <v>5</v>
          </cell>
          <cell r="O70" t="str">
            <v>16,2</v>
          </cell>
          <cell r="P70" t="str">
            <v>Sonstige Holz-, und Korbwaren</v>
          </cell>
          <cell r="Q70">
            <v>47.599710000000002</v>
          </cell>
          <cell r="R70">
            <v>40.346620000000001</v>
          </cell>
          <cell r="S70">
            <v>48.346620000000001</v>
          </cell>
          <cell r="T70">
            <v>41.746459999999999</v>
          </cell>
          <cell r="U70">
            <v>42.71772</v>
          </cell>
          <cell r="V70">
            <v>49.406950000000002</v>
          </cell>
          <cell r="W70">
            <v>49.85521</v>
          </cell>
          <cell r="X70">
            <v>41.85521</v>
          </cell>
          <cell r="Y70">
            <v>39.908619999999999</v>
          </cell>
          <cell r="Z70">
            <v>40.043439999999997</v>
          </cell>
          <cell r="AA70">
            <v>46.043439999999997</v>
          </cell>
          <cell r="AB70">
            <v>52.043439999999997</v>
          </cell>
          <cell r="AC70">
            <v>47.719250000000002</v>
          </cell>
          <cell r="AD70">
            <v>-4.3241899999999944</v>
          </cell>
        </row>
        <row r="71">
          <cell r="A71" t="str">
            <v>DataSpec</v>
          </cell>
          <cell r="B71" t="str">
            <v>Data</v>
          </cell>
          <cell r="C71" t="str">
            <v>Rating</v>
          </cell>
          <cell r="D71" t="str">
            <v>Rating</v>
          </cell>
          <cell r="E71" t="str">
            <v>Q134KUV_1621</v>
          </cell>
          <cell r="F71" t="str">
            <v>NONE</v>
          </cell>
          <cell r="G71">
            <v>16.21</v>
          </cell>
          <cell r="H71" t="str">
            <v xml:space="preserve">        Furnier- und Holzplatten</v>
          </cell>
          <cell r="I71" t="str">
            <v>SELF</v>
          </cell>
          <cell r="J71" t="str">
            <v>SELF</v>
          </cell>
          <cell r="K71" t="str">
            <v>OV</v>
          </cell>
          <cell r="L71" t="str">
            <v>NE</v>
          </cell>
          <cell r="M71">
            <v>5</v>
          </cell>
          <cell r="O71" t="str">
            <v>16,21</v>
          </cell>
          <cell r="P71" t="str">
            <v>Furnier- und Holzplatten</v>
          </cell>
          <cell r="Q71">
            <v>48.226819999999996</v>
          </cell>
          <cell r="R71">
            <v>44.16572</v>
          </cell>
          <cell r="S71">
            <v>52.16572</v>
          </cell>
          <cell r="T71">
            <v>44.16572</v>
          </cell>
          <cell r="U71">
            <v>44.644930000000002</v>
          </cell>
          <cell r="V71">
            <v>52.644930000000002</v>
          </cell>
          <cell r="W71">
            <v>54.693240000000003</v>
          </cell>
          <cell r="X71">
            <v>47.220500000000001</v>
          </cell>
          <cell r="Y71">
            <v>44.819920000000003</v>
          </cell>
          <cell r="Z71">
            <v>44.916260000000001</v>
          </cell>
          <cell r="AA71">
            <v>50.916260000000001</v>
          </cell>
          <cell r="AB71">
            <v>56.916260000000001</v>
          </cell>
          <cell r="AC71">
            <v>60.110219999999998</v>
          </cell>
          <cell r="AD71">
            <v>3.193959999999997</v>
          </cell>
        </row>
        <row r="72">
          <cell r="A72" t="str">
            <v>DataSpec</v>
          </cell>
          <cell r="B72" t="str">
            <v>Data</v>
          </cell>
          <cell r="C72" t="str">
            <v>Rating</v>
          </cell>
          <cell r="D72" t="str">
            <v>Rating</v>
          </cell>
          <cell r="E72" t="str">
            <v>Q134KUV_1622</v>
          </cell>
          <cell r="F72" t="str">
            <v>NONE</v>
          </cell>
          <cell r="G72">
            <v>16.22</v>
          </cell>
          <cell r="H72" t="str">
            <v xml:space="preserve">        Parketttafeln</v>
          </cell>
          <cell r="I72" t="str">
            <v>SELF</v>
          </cell>
          <cell r="J72" t="str">
            <v>SELF</v>
          </cell>
          <cell r="K72" t="str">
            <v>OV</v>
          </cell>
          <cell r="L72" t="str">
            <v>NE</v>
          </cell>
          <cell r="M72">
            <v>5</v>
          </cell>
          <cell r="O72" t="str">
            <v>16,22</v>
          </cell>
          <cell r="P72" t="str">
            <v>Parketttafeln</v>
          </cell>
          <cell r="Q72">
            <v>25.59121</v>
          </cell>
          <cell r="R72">
            <v>29.901679999999999</v>
          </cell>
          <cell r="S72">
            <v>37.901679999999999</v>
          </cell>
          <cell r="T72">
            <v>34.449719999999999</v>
          </cell>
          <cell r="U72">
            <v>42.449719999999999</v>
          </cell>
          <cell r="V72">
            <v>50.449719999999999</v>
          </cell>
          <cell r="W72">
            <v>55.448819999999998</v>
          </cell>
          <cell r="X72">
            <v>60.95964</v>
          </cell>
          <cell r="Y72">
            <v>57.334530000000001</v>
          </cell>
          <cell r="Z72">
            <v>57.438519999999997</v>
          </cell>
          <cell r="AA72">
            <v>54.746839999999999</v>
          </cell>
          <cell r="AB72">
            <v>55.727960000000003</v>
          </cell>
          <cell r="AC72">
            <v>49.727960000000003</v>
          </cell>
          <cell r="AD72">
            <v>-6</v>
          </cell>
        </row>
        <row r="73">
          <cell r="A73" t="str">
            <v>DataSpec</v>
          </cell>
          <cell r="B73" t="str">
            <v>Data</v>
          </cell>
          <cell r="C73" t="str">
            <v>Rating</v>
          </cell>
          <cell r="D73" t="str">
            <v>Rating</v>
          </cell>
          <cell r="E73" t="str">
            <v>Q134KUV_1623</v>
          </cell>
          <cell r="F73" t="str">
            <v>NONE</v>
          </cell>
          <cell r="G73">
            <v>16.23</v>
          </cell>
          <cell r="H73" t="str">
            <v xml:space="preserve">        Fertigbauteile und Ausbauelemente</v>
          </cell>
          <cell r="I73" t="str">
            <v>SELF</v>
          </cell>
          <cell r="J73" t="str">
            <v>SELF</v>
          </cell>
          <cell r="K73" t="str">
            <v>OV</v>
          </cell>
          <cell r="L73" t="str">
            <v>NE</v>
          </cell>
          <cell r="M73">
            <v>5</v>
          </cell>
          <cell r="O73" t="str">
            <v>16,23</v>
          </cell>
          <cell r="P73" t="str">
            <v>Fertigbauteile und Ausbauelemente</v>
          </cell>
          <cell r="Q73">
            <v>45.861049999999999</v>
          </cell>
          <cell r="R73">
            <v>37.861049999999999</v>
          </cell>
          <cell r="S73">
            <v>41.27272</v>
          </cell>
          <cell r="T73">
            <v>37.160519999999998</v>
          </cell>
          <cell r="U73">
            <v>38.285539999999997</v>
          </cell>
          <cell r="V73">
            <v>44.439369999999997</v>
          </cell>
          <cell r="W73">
            <v>44.136769999999999</v>
          </cell>
          <cell r="X73">
            <v>36.136769999999999</v>
          </cell>
          <cell r="Y73">
            <v>33.510550000000002</v>
          </cell>
          <cell r="Z73">
            <v>33.771599999999999</v>
          </cell>
          <cell r="AA73">
            <v>39.771599999999999</v>
          </cell>
          <cell r="AB73">
            <v>45.771599999999999</v>
          </cell>
          <cell r="AC73">
            <v>39.771599999999999</v>
          </cell>
          <cell r="AD73">
            <v>-6</v>
          </cell>
        </row>
        <row r="74">
          <cell r="A74" t="str">
            <v>DataSpec</v>
          </cell>
          <cell r="B74" t="str">
            <v>Data</v>
          </cell>
          <cell r="C74" t="str">
            <v>Rating</v>
          </cell>
          <cell r="D74" t="str">
            <v>Rating</v>
          </cell>
          <cell r="E74" t="str">
            <v>Q134KUV_1624</v>
          </cell>
          <cell r="F74" t="str">
            <v>NONE</v>
          </cell>
          <cell r="G74">
            <v>16.239999999999998</v>
          </cell>
          <cell r="H74" t="str">
            <v xml:space="preserve">        Verpackungsmittel aus Holz</v>
          </cell>
          <cell r="I74" t="str">
            <v>SELF</v>
          </cell>
          <cell r="J74" t="str">
            <v>SELF</v>
          </cell>
          <cell r="K74" t="str">
            <v>OV</v>
          </cell>
          <cell r="L74" t="str">
            <v>NE</v>
          </cell>
          <cell r="M74">
            <v>5</v>
          </cell>
          <cell r="O74" t="str">
            <v>16,24</v>
          </cell>
          <cell r="P74" t="str">
            <v>Verpackungsmittel aus Holz</v>
          </cell>
          <cell r="Q74">
            <v>48.228409999999997</v>
          </cell>
          <cell r="R74">
            <v>40.228409999999997</v>
          </cell>
          <cell r="S74">
            <v>45.122140000000002</v>
          </cell>
          <cell r="T74">
            <v>37.669069999999998</v>
          </cell>
          <cell r="U74">
            <v>40.281579999999998</v>
          </cell>
          <cell r="V74">
            <v>41.269869999999997</v>
          </cell>
          <cell r="W74">
            <v>43.285769999999999</v>
          </cell>
          <cell r="X74">
            <v>35.285769999999999</v>
          </cell>
          <cell r="Y74">
            <v>32.998220000000003</v>
          </cell>
          <cell r="Z74">
            <v>32.92586</v>
          </cell>
          <cell r="AA74">
            <v>38.92586</v>
          </cell>
          <cell r="AB74">
            <v>44.92586</v>
          </cell>
          <cell r="AC74">
            <v>44.268839999999997</v>
          </cell>
          <cell r="AD74">
            <v>-0.65702000000000282</v>
          </cell>
        </row>
        <row r="75">
          <cell r="A75" t="str">
            <v>DataSpec</v>
          </cell>
          <cell r="B75" t="str">
            <v>Data</v>
          </cell>
          <cell r="C75" t="str">
            <v>Rating</v>
          </cell>
          <cell r="D75" t="str">
            <v>Rating</v>
          </cell>
          <cell r="E75" t="str">
            <v>Q134KUV_1629</v>
          </cell>
          <cell r="F75" t="str">
            <v>NONE</v>
          </cell>
          <cell r="G75">
            <v>16.29</v>
          </cell>
          <cell r="H75" t="str">
            <v xml:space="preserve">        Gebrauchswaren aus Holz (o. Möbel)</v>
          </cell>
          <cell r="I75" t="str">
            <v>SELF</v>
          </cell>
          <cell r="J75" t="str">
            <v>SELF</v>
          </cell>
          <cell r="K75" t="str">
            <v>OV</v>
          </cell>
          <cell r="L75" t="str">
            <v>NE</v>
          </cell>
          <cell r="M75">
            <v>5</v>
          </cell>
          <cell r="O75" t="str">
            <v>16,29</v>
          </cell>
          <cell r="P75" t="str">
            <v>Gebrauchswaren aus Holz (o. Möbel)</v>
          </cell>
          <cell r="Q75">
            <v>52.122340000000001</v>
          </cell>
          <cell r="R75">
            <v>53.221319999999999</v>
          </cell>
          <cell r="S75">
            <v>61.221319999999999</v>
          </cell>
          <cell r="T75">
            <v>63.453870000000002</v>
          </cell>
          <cell r="U75">
            <v>57.811439999999997</v>
          </cell>
          <cell r="V75">
            <v>65.811440000000005</v>
          </cell>
          <cell r="W75">
            <v>63.891100000000002</v>
          </cell>
          <cell r="X75">
            <v>55.891100000000002</v>
          </cell>
          <cell r="Y75">
            <v>55.20438</v>
          </cell>
          <cell r="Z75">
            <v>55.216410000000003</v>
          </cell>
          <cell r="AA75">
            <v>61.050370000000001</v>
          </cell>
          <cell r="AB75">
            <v>60.470129999999997</v>
          </cell>
          <cell r="AC75">
            <v>54.470129999999997</v>
          </cell>
          <cell r="AD75">
            <v>-6</v>
          </cell>
        </row>
        <row r="76">
          <cell r="A76" t="str">
            <v>DataSpec</v>
          </cell>
          <cell r="B76" t="str">
            <v>Data</v>
          </cell>
          <cell r="C76" t="str">
            <v>Rating</v>
          </cell>
          <cell r="D76" t="str">
            <v>Rating</v>
          </cell>
          <cell r="E76" t="str">
            <v>Q134KUV_17</v>
          </cell>
          <cell r="F76" t="str">
            <v>NONE</v>
          </cell>
          <cell r="G76">
            <v>17</v>
          </cell>
          <cell r="H76" t="str">
            <v xml:space="preserve">    Papiergewerbe</v>
          </cell>
          <cell r="I76" t="str">
            <v>SELF</v>
          </cell>
          <cell r="J76" t="str">
            <v>SELF</v>
          </cell>
          <cell r="K76" t="str">
            <v>OV</v>
          </cell>
          <cell r="L76" t="str">
            <v>NE</v>
          </cell>
          <cell r="M76">
            <v>5</v>
          </cell>
          <cell r="O76">
            <v>17</v>
          </cell>
          <cell r="P76" t="str">
            <v>Papiergewerbe</v>
          </cell>
          <cell r="Q76">
            <v>43.559249999999999</v>
          </cell>
          <cell r="R76">
            <v>37.450899999999997</v>
          </cell>
          <cell r="S76">
            <v>44.983199999999997</v>
          </cell>
          <cell r="T76">
            <v>36.98462</v>
          </cell>
          <cell r="U76">
            <v>39.408949999999997</v>
          </cell>
          <cell r="V76">
            <v>45.3108</v>
          </cell>
          <cell r="W76">
            <v>45.863280000000003</v>
          </cell>
          <cell r="X76">
            <v>40.165709999999997</v>
          </cell>
          <cell r="Y76">
            <v>37.621780000000001</v>
          </cell>
          <cell r="Z76">
            <v>38.368259999999999</v>
          </cell>
          <cell r="AA76">
            <v>42.595350000000003</v>
          </cell>
          <cell r="AB76">
            <v>45.35971</v>
          </cell>
          <cell r="AC76">
            <v>41.847819999999999</v>
          </cell>
          <cell r="AD76">
            <v>-3.5118900000000011</v>
          </cell>
        </row>
        <row r="77">
          <cell r="A77" t="str">
            <v>DataSpec</v>
          </cell>
          <cell r="B77" t="str">
            <v>Data</v>
          </cell>
          <cell r="C77" t="str">
            <v>Rating</v>
          </cell>
          <cell r="D77" t="str">
            <v>Rating</v>
          </cell>
          <cell r="E77" t="str">
            <v>Q134KUV_171</v>
          </cell>
          <cell r="F77" t="str">
            <v>NONE</v>
          </cell>
          <cell r="G77">
            <v>17.100000000000001</v>
          </cell>
          <cell r="H77" t="str">
            <v xml:space="preserve">      Zellstoff, Papier und Pappe</v>
          </cell>
          <cell r="I77" t="str">
            <v>SELF</v>
          </cell>
          <cell r="J77" t="str">
            <v>SELF</v>
          </cell>
          <cell r="K77" t="str">
            <v>OV</v>
          </cell>
          <cell r="L77" t="str">
            <v>NE</v>
          </cell>
          <cell r="M77">
            <v>5</v>
          </cell>
          <cell r="O77" t="str">
            <v>17,1</v>
          </cell>
          <cell r="P77" t="str">
            <v>Zellstoff, Papier und Pappe</v>
          </cell>
          <cell r="Q77">
            <v>46.284059999999997</v>
          </cell>
          <cell r="R77">
            <v>42.338810000000002</v>
          </cell>
          <cell r="S77">
            <v>48.40314</v>
          </cell>
          <cell r="T77">
            <v>40.40314</v>
          </cell>
          <cell r="U77">
            <v>43.309199999999997</v>
          </cell>
          <cell r="V77">
            <v>51.309199999999997</v>
          </cell>
          <cell r="W77">
            <v>52.478279999999998</v>
          </cell>
          <cell r="X77">
            <v>49.234059999999999</v>
          </cell>
          <cell r="Y77">
            <v>46.132379999999998</v>
          </cell>
          <cell r="Z77">
            <v>44.09075</v>
          </cell>
          <cell r="AA77">
            <v>42.482689999999998</v>
          </cell>
          <cell r="AB77">
            <v>43.805540000000001</v>
          </cell>
          <cell r="AC77">
            <v>45.644329999999997</v>
          </cell>
          <cell r="AD77">
            <v>1.8387899999999959</v>
          </cell>
        </row>
        <row r="78">
          <cell r="A78" t="str">
            <v>DataSpec</v>
          </cell>
          <cell r="B78" t="str">
            <v>Data</v>
          </cell>
          <cell r="C78" t="str">
            <v>Rating</v>
          </cell>
          <cell r="D78" t="str">
            <v>Rating</v>
          </cell>
          <cell r="E78" t="str">
            <v>Q134KUV_1711</v>
          </cell>
          <cell r="F78" t="str">
            <v>NONE</v>
          </cell>
          <cell r="G78">
            <v>17.11</v>
          </cell>
          <cell r="H78" t="str">
            <v xml:space="preserve">        Holz- und Zellstoff</v>
          </cell>
          <cell r="I78" t="str">
            <v>SELF</v>
          </cell>
          <cell r="J78" t="str">
            <v>SELF</v>
          </cell>
          <cell r="K78" t="str">
            <v>OV</v>
          </cell>
          <cell r="L78" t="str">
            <v>NE</v>
          </cell>
          <cell r="M78">
            <v>5</v>
          </cell>
          <cell r="O78" t="str">
            <v>17,11</v>
          </cell>
          <cell r="P78" t="str">
            <v>Holz- und Zellstoff</v>
          </cell>
          <cell r="Q78">
            <v>46.411279999999998</v>
          </cell>
          <cell r="R78">
            <v>38.567369999999997</v>
          </cell>
          <cell r="S78">
            <v>43.599379999999996</v>
          </cell>
          <cell r="T78">
            <v>35.599379999999996</v>
          </cell>
          <cell r="U78">
            <v>40.630740000000003</v>
          </cell>
          <cell r="V78">
            <v>48.630740000000003</v>
          </cell>
          <cell r="W78">
            <v>50.596679999999999</v>
          </cell>
          <cell r="X78">
            <v>42.596679999999999</v>
          </cell>
          <cell r="Y78">
            <v>41.068199999999997</v>
          </cell>
          <cell r="Z78">
            <v>35.807690000000001</v>
          </cell>
          <cell r="AA78">
            <v>29.807690000000001</v>
          </cell>
          <cell r="AB78">
            <v>28.22879</v>
          </cell>
          <cell r="AC78">
            <v>34.228789999999996</v>
          </cell>
          <cell r="AD78">
            <v>5.9999999999999964</v>
          </cell>
        </row>
        <row r="79">
          <cell r="A79" t="str">
            <v>DataSpec</v>
          </cell>
          <cell r="B79" t="str">
            <v>Data</v>
          </cell>
          <cell r="C79" t="str">
            <v>Rating</v>
          </cell>
          <cell r="D79" t="str">
            <v>Rating</v>
          </cell>
          <cell r="E79" t="str">
            <v>Q134KUV_1712</v>
          </cell>
          <cell r="F79" t="str">
            <v>NONE</v>
          </cell>
          <cell r="G79">
            <v>17.12</v>
          </cell>
          <cell r="H79" t="str">
            <v xml:space="preserve">        Papier, Karton und Pappe</v>
          </cell>
          <cell r="I79" t="str">
            <v>SELF</v>
          </cell>
          <cell r="J79" t="str">
            <v>SELF</v>
          </cell>
          <cell r="K79" t="str">
            <v>OV</v>
          </cell>
          <cell r="L79" t="str">
            <v>NE</v>
          </cell>
          <cell r="M79">
            <v>5</v>
          </cell>
          <cell r="O79" t="str">
            <v>17,12</v>
          </cell>
          <cell r="P79" t="str">
            <v>Papier, Karton und Pappe</v>
          </cell>
          <cell r="Q79">
            <v>46.217109999999998</v>
          </cell>
          <cell r="R79">
            <v>42.22748</v>
          </cell>
          <cell r="S79">
            <v>48.540610000000001</v>
          </cell>
          <cell r="T79">
            <v>40.540610000000001</v>
          </cell>
          <cell r="U79">
            <v>43.702579999999998</v>
          </cell>
          <cell r="V79">
            <v>51.702579999999998</v>
          </cell>
          <cell r="W79">
            <v>52.754629999999999</v>
          </cell>
          <cell r="X79">
            <v>50.208889999999997</v>
          </cell>
          <cell r="Y79">
            <v>46.876150000000003</v>
          </cell>
          <cell r="Z79">
            <v>45.307270000000003</v>
          </cell>
          <cell r="AA79">
            <v>44.44182</v>
          </cell>
          <cell r="AB79">
            <v>46.224510000000002</v>
          </cell>
          <cell r="AC79">
            <v>47.519739999999999</v>
          </cell>
          <cell r="AD79">
            <v>1.2952299999999966</v>
          </cell>
        </row>
        <row r="80">
          <cell r="A80" t="str">
            <v>DataSpec</v>
          </cell>
          <cell r="B80" t="str">
            <v>Data</v>
          </cell>
          <cell r="C80" t="str">
            <v>Rating</v>
          </cell>
          <cell r="D80" t="str">
            <v>Rating</v>
          </cell>
          <cell r="E80" t="str">
            <v>Q134KUV_172</v>
          </cell>
          <cell r="F80" t="str">
            <v>NONE</v>
          </cell>
          <cell r="G80">
            <v>17.2</v>
          </cell>
          <cell r="H80" t="str">
            <v xml:space="preserve">      Waren aus Papier, Karton und Pappe</v>
          </cell>
          <cell r="I80" t="str">
            <v>SELF</v>
          </cell>
          <cell r="J80" t="str">
            <v>SELF</v>
          </cell>
          <cell r="K80" t="str">
            <v>OV</v>
          </cell>
          <cell r="L80" t="str">
            <v>NE</v>
          </cell>
          <cell r="M80">
            <v>5</v>
          </cell>
          <cell r="O80" t="str">
            <v>17,2</v>
          </cell>
          <cell r="P80" t="str">
            <v>Waren aus Papier, Karton und Pappe</v>
          </cell>
          <cell r="Q80">
            <v>42.694459999999999</v>
          </cell>
          <cell r="R80">
            <v>35.899590000000003</v>
          </cell>
          <cell r="S80">
            <v>43.899590000000003</v>
          </cell>
          <cell r="T80">
            <v>35.899590000000003</v>
          </cell>
          <cell r="U80">
            <v>38.22007</v>
          </cell>
          <cell r="V80">
            <v>43.487589999999997</v>
          </cell>
          <cell r="W80">
            <v>43.85266</v>
          </cell>
          <cell r="X80">
            <v>37.409390000000002</v>
          </cell>
          <cell r="Y80">
            <v>35.034979999999997</v>
          </cell>
          <cell r="Z80">
            <v>36.628909999999998</v>
          </cell>
          <cell r="AA80">
            <v>42.628909999999998</v>
          </cell>
          <cell r="AB80">
            <v>45.90269</v>
          </cell>
          <cell r="AC80">
            <v>40.716500000000003</v>
          </cell>
          <cell r="AD80">
            <v>-5.1861899999999963</v>
          </cell>
        </row>
        <row r="81">
          <cell r="A81" t="str">
            <v>DataSpec</v>
          </cell>
          <cell r="B81" t="str">
            <v>Data</v>
          </cell>
          <cell r="C81" t="str">
            <v>Rating</v>
          </cell>
          <cell r="D81" t="str">
            <v>Rating</v>
          </cell>
          <cell r="E81" t="str">
            <v>Q134KUV_1721</v>
          </cell>
          <cell r="F81" t="str">
            <v>NONE</v>
          </cell>
          <cell r="G81">
            <v>17.21</v>
          </cell>
          <cell r="H81" t="str">
            <v xml:space="preserve">        Wellpappe, Verpackungsmittel aus Pappe</v>
          </cell>
          <cell r="I81" t="str">
            <v>SELF</v>
          </cell>
          <cell r="J81" t="str">
            <v>SELF</v>
          </cell>
          <cell r="K81" t="str">
            <v>OV</v>
          </cell>
          <cell r="L81" t="str">
            <v>NE</v>
          </cell>
          <cell r="M81">
            <v>5</v>
          </cell>
          <cell r="O81" t="str">
            <v>17,21</v>
          </cell>
          <cell r="P81" t="str">
            <v>Wellpappe, Verpackungsmittel aus Pappe</v>
          </cell>
          <cell r="Q81">
            <v>40.747669999999999</v>
          </cell>
          <cell r="R81">
            <v>34.066369999999999</v>
          </cell>
          <cell r="S81">
            <v>42.066369999999999</v>
          </cell>
          <cell r="T81">
            <v>34.066369999999999</v>
          </cell>
          <cell r="U81">
            <v>39.144829999999999</v>
          </cell>
          <cell r="V81">
            <v>43.701189999999997</v>
          </cell>
          <cell r="W81">
            <v>43.740229999999997</v>
          </cell>
          <cell r="X81">
            <v>37.574199999999998</v>
          </cell>
          <cell r="Y81">
            <v>33.856389999999998</v>
          </cell>
          <cell r="Z81">
            <v>35.366459999999996</v>
          </cell>
          <cell r="AA81">
            <v>41.366459999999996</v>
          </cell>
          <cell r="AB81">
            <v>45.748649999999998</v>
          </cell>
          <cell r="AC81">
            <v>40.698720000000002</v>
          </cell>
          <cell r="AD81">
            <v>-5.0499299999999963</v>
          </cell>
        </row>
        <row r="82">
          <cell r="A82" t="str">
            <v>DataSpec</v>
          </cell>
          <cell r="B82" t="str">
            <v>Data</v>
          </cell>
          <cell r="C82" t="str">
            <v>Rating</v>
          </cell>
          <cell r="D82" t="str">
            <v>Rating</v>
          </cell>
          <cell r="E82" t="str">
            <v>Q134KUV_1722</v>
          </cell>
          <cell r="F82" t="str">
            <v>NONE</v>
          </cell>
          <cell r="G82">
            <v>17.22</v>
          </cell>
          <cell r="H82" t="str">
            <v xml:space="preserve">        Haushalts-, Hygiene-, Toilettenartikel</v>
          </cell>
          <cell r="I82" t="str">
            <v>SELF</v>
          </cell>
          <cell r="J82" t="str">
            <v>SELF</v>
          </cell>
          <cell r="K82" t="str">
            <v>OV</v>
          </cell>
          <cell r="L82" t="str">
            <v>NE</v>
          </cell>
          <cell r="M82">
            <v>5</v>
          </cell>
          <cell r="O82" t="str">
            <v>17,22</v>
          </cell>
          <cell r="P82" t="str">
            <v>Haushalts-, Hygiene-, Toilettenartikel</v>
          </cell>
          <cell r="Q82">
            <v>44.709539999999997</v>
          </cell>
          <cell r="R82">
            <v>38.284109999999998</v>
          </cell>
          <cell r="S82">
            <v>45.362079999999999</v>
          </cell>
          <cell r="T82">
            <v>37.362079999999999</v>
          </cell>
          <cell r="U82">
            <v>35.021810000000002</v>
          </cell>
          <cell r="V82">
            <v>40.585189999999997</v>
          </cell>
          <cell r="W82">
            <v>42.116379999999999</v>
          </cell>
          <cell r="X82">
            <v>36.754930000000002</v>
          </cell>
          <cell r="Y82">
            <v>35.343069999999997</v>
          </cell>
          <cell r="Z82">
            <v>36.959890000000001</v>
          </cell>
          <cell r="AA82">
            <v>42.959890000000001</v>
          </cell>
          <cell r="AB82">
            <v>48.959890000000001</v>
          </cell>
          <cell r="AC82">
            <v>44.156289999999998</v>
          </cell>
          <cell r="AD82">
            <v>-4.803600000000003</v>
          </cell>
        </row>
        <row r="83">
          <cell r="A83" t="str">
            <v>DataSpec</v>
          </cell>
          <cell r="B83" t="str">
            <v>Data</v>
          </cell>
          <cell r="C83" t="str">
            <v>Rating</v>
          </cell>
          <cell r="D83" t="str">
            <v>Rating</v>
          </cell>
          <cell r="E83" t="str">
            <v>Q134KUV_1723</v>
          </cell>
          <cell r="F83" t="str">
            <v>NONE</v>
          </cell>
          <cell r="G83">
            <v>17.23</v>
          </cell>
          <cell r="H83" t="str">
            <v xml:space="preserve">        Schreibwaren und Bürobedarf aus Papier</v>
          </cell>
          <cell r="I83" t="str">
            <v>SELF</v>
          </cell>
          <cell r="J83" t="str">
            <v>SELF</v>
          </cell>
          <cell r="K83" t="str">
            <v>OV</v>
          </cell>
          <cell r="L83" t="str">
            <v>NE</v>
          </cell>
          <cell r="M83">
            <v>5</v>
          </cell>
          <cell r="O83" t="str">
            <v>17,23</v>
          </cell>
          <cell r="P83" t="str">
            <v>Schreibwaren und Bürobedarf aus Papier</v>
          </cell>
          <cell r="Q83">
            <v>42.743479999999998</v>
          </cell>
          <cell r="R83">
            <v>36.23912</v>
          </cell>
          <cell r="S83">
            <v>44.23912</v>
          </cell>
          <cell r="T83">
            <v>39.297400000000003</v>
          </cell>
          <cell r="U83">
            <v>38.593240000000002</v>
          </cell>
          <cell r="V83">
            <v>46.593240000000002</v>
          </cell>
          <cell r="W83">
            <v>48.5075</v>
          </cell>
          <cell r="X83">
            <v>44.240940000000002</v>
          </cell>
          <cell r="Y83">
            <v>42.795090000000002</v>
          </cell>
          <cell r="Z83">
            <v>41.880780000000001</v>
          </cell>
          <cell r="AA83">
            <v>35.880780000000001</v>
          </cell>
          <cell r="AB83">
            <v>29.880780000000001</v>
          </cell>
          <cell r="AC83">
            <v>33.131979999999999</v>
          </cell>
          <cell r="AD83">
            <v>3.2511999999999972</v>
          </cell>
        </row>
        <row r="84">
          <cell r="A84" t="str">
            <v>DataSpec</v>
          </cell>
          <cell r="B84" t="str">
            <v>Data</v>
          </cell>
          <cell r="C84" t="str">
            <v>Rating</v>
          </cell>
          <cell r="D84" t="str">
            <v>Rating</v>
          </cell>
          <cell r="E84" t="str">
            <v>Q134KUV_1724</v>
          </cell>
          <cell r="F84" t="str">
            <v>NONE</v>
          </cell>
          <cell r="G84">
            <v>17.239999999999998</v>
          </cell>
          <cell r="H84" t="str">
            <v xml:space="preserve">        Tapeten</v>
          </cell>
          <cell r="I84" t="str">
            <v>SELF</v>
          </cell>
          <cell r="J84" t="str">
            <v>SELF</v>
          </cell>
          <cell r="K84" t="str">
            <v>OV</v>
          </cell>
          <cell r="L84" t="str">
            <v>NE</v>
          </cell>
          <cell r="M84">
            <v>5</v>
          </cell>
          <cell r="O84" t="str">
            <v>17,24</v>
          </cell>
          <cell r="P84" t="str">
            <v>Tapeten</v>
          </cell>
          <cell r="Q84">
            <v>45.487879999999997</v>
          </cell>
          <cell r="R84">
            <v>38.997950000000003</v>
          </cell>
          <cell r="S84">
            <v>46.997950000000003</v>
          </cell>
          <cell r="T84">
            <v>38.997950000000003</v>
          </cell>
          <cell r="U84">
            <v>38.350099999999998</v>
          </cell>
          <cell r="V84">
            <v>46.350099999999998</v>
          </cell>
          <cell r="W84">
            <v>45.838349999999998</v>
          </cell>
          <cell r="X84">
            <v>41.394660000000002</v>
          </cell>
          <cell r="Y84">
            <v>41.181690000000003</v>
          </cell>
          <cell r="Z84">
            <v>41.905839999999998</v>
          </cell>
          <cell r="AA84">
            <v>40.866669999999999</v>
          </cell>
          <cell r="AB84">
            <v>34.866669999999999</v>
          </cell>
          <cell r="AC84">
            <v>40.866669999999999</v>
          </cell>
          <cell r="AD84">
            <v>6</v>
          </cell>
        </row>
        <row r="85">
          <cell r="A85" t="str">
            <v>DataSpec</v>
          </cell>
          <cell r="B85" t="str">
            <v>Data</v>
          </cell>
          <cell r="C85" t="str">
            <v>Rating</v>
          </cell>
          <cell r="D85" t="str">
            <v>Rating</v>
          </cell>
          <cell r="E85" t="str">
            <v>Q134KUV_1729</v>
          </cell>
          <cell r="F85" t="str">
            <v>NONE</v>
          </cell>
          <cell r="G85">
            <v>17.29</v>
          </cell>
          <cell r="H85" t="str">
            <v xml:space="preserve">        Sonstige Waren aus Papier, Karton, Pappe</v>
          </cell>
          <cell r="I85" t="str">
            <v>SELF</v>
          </cell>
          <cell r="J85" t="str">
            <v>SELF</v>
          </cell>
          <cell r="K85" t="str">
            <v>OV</v>
          </cell>
          <cell r="L85" t="str">
            <v>NE</v>
          </cell>
          <cell r="M85">
            <v>5</v>
          </cell>
          <cell r="O85" t="str">
            <v>17,29</v>
          </cell>
          <cell r="P85" t="str">
            <v>Sonstige Waren aus Papier, Karton, Pappe</v>
          </cell>
          <cell r="Q85">
            <v>45.222499999999997</v>
          </cell>
          <cell r="R85">
            <v>37.399009999999997</v>
          </cell>
          <cell r="S85">
            <v>42.649290000000001</v>
          </cell>
          <cell r="T85">
            <v>37.240160000000003</v>
          </cell>
          <cell r="U85">
            <v>40.152459999999998</v>
          </cell>
          <cell r="V85">
            <v>44.253590000000003</v>
          </cell>
          <cell r="W85">
            <v>44.247950000000003</v>
          </cell>
          <cell r="X85">
            <v>36.247950000000003</v>
          </cell>
          <cell r="Y85">
            <v>34.149479999999997</v>
          </cell>
          <cell r="Z85">
            <v>36.994790000000002</v>
          </cell>
          <cell r="AA85">
            <v>42.994790000000002</v>
          </cell>
          <cell r="AB85">
            <v>42.264830000000003</v>
          </cell>
          <cell r="AC85">
            <v>40.274250000000002</v>
          </cell>
          <cell r="AD85">
            <v>-1.9905800000000013</v>
          </cell>
        </row>
        <row r="86">
          <cell r="A86" t="str">
            <v>DataSpec</v>
          </cell>
          <cell r="B86" t="str">
            <v>Data</v>
          </cell>
          <cell r="C86" t="str">
            <v>Rating</v>
          </cell>
          <cell r="D86" t="str">
            <v>Rating</v>
          </cell>
          <cell r="E86" t="str">
            <v>Q134KUV_18</v>
          </cell>
          <cell r="F86" t="str">
            <v>NONE</v>
          </cell>
          <cell r="G86">
            <v>18</v>
          </cell>
          <cell r="H86" t="str">
            <v xml:space="preserve">    Druckerzeugnisse; Vervielfältigung</v>
          </cell>
          <cell r="I86" t="str">
            <v>SELF</v>
          </cell>
          <cell r="J86" t="str">
            <v>SELF</v>
          </cell>
          <cell r="K86" t="str">
            <v>OV</v>
          </cell>
          <cell r="L86" t="str">
            <v>NE</v>
          </cell>
          <cell r="M86">
            <v>5</v>
          </cell>
          <cell r="O86">
            <v>18</v>
          </cell>
          <cell r="P86" t="str">
            <v>Druckerzeugnisse; Vervielfältigung</v>
          </cell>
          <cell r="Q86">
            <v>52.338859999999997</v>
          </cell>
          <cell r="R86">
            <v>45.812640000000002</v>
          </cell>
          <cell r="S86">
            <v>42.24879</v>
          </cell>
          <cell r="T86">
            <v>41.262680000000003</v>
          </cell>
          <cell r="U86">
            <v>41.501629999999999</v>
          </cell>
          <cell r="V86">
            <v>41.668129999999998</v>
          </cell>
          <cell r="W86">
            <v>39.314500000000002</v>
          </cell>
          <cell r="X86">
            <v>40.529339999999998</v>
          </cell>
          <cell r="Y86">
            <v>40.614820000000002</v>
          </cell>
          <cell r="Z86">
            <v>41.281550000000003</v>
          </cell>
          <cell r="AA86">
            <v>47.794629999999998</v>
          </cell>
          <cell r="AB86">
            <v>50.012560000000001</v>
          </cell>
          <cell r="AC86">
            <v>51.75752</v>
          </cell>
          <cell r="AD86">
            <v>1.744959999999999</v>
          </cell>
        </row>
        <row r="87">
          <cell r="A87" t="str">
            <v>DataSpec</v>
          </cell>
          <cell r="B87" t="str">
            <v>Data</v>
          </cell>
          <cell r="C87" t="str">
            <v>Rating</v>
          </cell>
          <cell r="D87" t="str">
            <v>Rating</v>
          </cell>
          <cell r="E87" t="str">
            <v>Q134KUV_181</v>
          </cell>
          <cell r="F87" t="str">
            <v>NONE</v>
          </cell>
          <cell r="G87">
            <v>18.100000000000001</v>
          </cell>
          <cell r="H87" t="str">
            <v xml:space="preserve">      Druckerzeugnisse</v>
          </cell>
          <cell r="I87" t="str">
            <v>SELF</v>
          </cell>
          <cell r="J87" t="str">
            <v>SELF</v>
          </cell>
          <cell r="K87" t="str">
            <v>OV</v>
          </cell>
          <cell r="L87" t="str">
            <v>NE</v>
          </cell>
          <cell r="M87">
            <v>5</v>
          </cell>
          <cell r="O87" t="str">
            <v>18,1</v>
          </cell>
          <cell r="P87" t="str">
            <v>Druckerzeugnisse</v>
          </cell>
          <cell r="Q87">
            <v>51.763190000000002</v>
          </cell>
          <cell r="R87">
            <v>44.944850000000002</v>
          </cell>
          <cell r="S87">
            <v>41.338850000000001</v>
          </cell>
          <cell r="T87">
            <v>40.582520000000002</v>
          </cell>
          <cell r="U87">
            <v>40.785679999999999</v>
          </cell>
          <cell r="V87">
            <v>40.897069999999999</v>
          </cell>
          <cell r="W87">
            <v>38.607489999999999</v>
          </cell>
          <cell r="X87">
            <v>39.979930000000003</v>
          </cell>
          <cell r="Y87">
            <v>39.974319999999999</v>
          </cell>
          <cell r="Z87">
            <v>40.491520000000001</v>
          </cell>
          <cell r="AA87">
            <v>47.636870000000002</v>
          </cell>
          <cell r="AB87">
            <v>50.158389999999997</v>
          </cell>
          <cell r="AC87">
            <v>52.212069999999997</v>
          </cell>
          <cell r="AD87">
            <v>2.0536799999999999</v>
          </cell>
        </row>
        <row r="88">
          <cell r="A88" t="str">
            <v>DataSpec</v>
          </cell>
          <cell r="B88" t="str">
            <v>Data</v>
          </cell>
          <cell r="C88" t="str">
            <v>Rating</v>
          </cell>
          <cell r="D88" t="str">
            <v>Rating</v>
          </cell>
          <cell r="E88" t="str">
            <v>Q134KUV_1811</v>
          </cell>
          <cell r="F88" t="str">
            <v>NONE</v>
          </cell>
          <cell r="G88">
            <v>18.11</v>
          </cell>
          <cell r="H88" t="str">
            <v xml:space="preserve">        Drucken von Zeitungen</v>
          </cell>
          <cell r="I88" t="str">
            <v>SELF</v>
          </cell>
          <cell r="J88" t="str">
            <v>SELF</v>
          </cell>
          <cell r="K88" t="str">
            <v>OV</v>
          </cell>
          <cell r="L88" t="str">
            <v>NE</v>
          </cell>
          <cell r="M88">
            <v>5</v>
          </cell>
          <cell r="O88" t="str">
            <v>18,11</v>
          </cell>
          <cell r="P88" t="str">
            <v>Drucken von Zeitungen</v>
          </cell>
          <cell r="Q88">
            <v>42.55086</v>
          </cell>
          <cell r="R88">
            <v>37.611409999999999</v>
          </cell>
          <cell r="S88">
            <v>34.363579999999999</v>
          </cell>
          <cell r="T88">
            <v>38.31859</v>
          </cell>
          <cell r="U88">
            <v>37.988660000000003</v>
          </cell>
          <cell r="V88">
            <v>35.877189999999999</v>
          </cell>
          <cell r="W88">
            <v>32.809280000000001</v>
          </cell>
          <cell r="X88">
            <v>30.772349999999999</v>
          </cell>
          <cell r="Y88">
            <v>34.174239999999998</v>
          </cell>
          <cell r="Z88">
            <v>34.634419999999999</v>
          </cell>
          <cell r="AA88">
            <v>36.912750000000003</v>
          </cell>
          <cell r="AB88">
            <v>35.974220000000003</v>
          </cell>
          <cell r="AC88">
            <v>37.072150000000001</v>
          </cell>
          <cell r="AD88">
            <v>1.0979299999999981</v>
          </cell>
        </row>
        <row r="89">
          <cell r="A89" t="str">
            <v>DataSpec</v>
          </cell>
          <cell r="B89" t="str">
            <v>Data</v>
          </cell>
          <cell r="C89" t="str">
            <v>Rating</v>
          </cell>
          <cell r="D89" t="str">
            <v>Rating</v>
          </cell>
          <cell r="E89" t="str">
            <v>Q134KUV_1812</v>
          </cell>
          <cell r="F89" t="str">
            <v>NONE</v>
          </cell>
          <cell r="G89">
            <v>18.12</v>
          </cell>
          <cell r="H89" t="str">
            <v xml:space="preserve">        Drucken (ohne Zeitungen)</v>
          </cell>
          <cell r="I89" t="str">
            <v>SELF</v>
          </cell>
          <cell r="J89" t="str">
            <v>SELF</v>
          </cell>
          <cell r="K89" t="str">
            <v>OV</v>
          </cell>
          <cell r="L89" t="str">
            <v>NE</v>
          </cell>
          <cell r="M89">
            <v>5</v>
          </cell>
          <cell r="O89" t="str">
            <v>18,12</v>
          </cell>
          <cell r="P89" t="str">
            <v>Drucken (ohne Zeitungen)</v>
          </cell>
          <cell r="Q89">
            <v>54.798229999999997</v>
          </cell>
          <cell r="R89">
            <v>46.798229999999997</v>
          </cell>
          <cell r="S89">
            <v>40.202860000000001</v>
          </cell>
          <cell r="T89">
            <v>38.66986</v>
          </cell>
          <cell r="U89">
            <v>39.540509999999998</v>
          </cell>
          <cell r="V89">
            <v>39.897120000000001</v>
          </cell>
          <cell r="W89">
            <v>37.706699999999998</v>
          </cell>
          <cell r="X89">
            <v>40.554609999999997</v>
          </cell>
          <cell r="Y89">
            <v>39.421590000000002</v>
          </cell>
          <cell r="Z89">
            <v>39.13514</v>
          </cell>
          <cell r="AA89">
            <v>45.13514</v>
          </cell>
          <cell r="AB89">
            <v>51.13514</v>
          </cell>
          <cell r="AC89">
            <v>52.039470000000001</v>
          </cell>
          <cell r="AD89">
            <v>0.90433000000000163</v>
          </cell>
        </row>
        <row r="90">
          <cell r="A90" t="str">
            <v>DataSpec</v>
          </cell>
          <cell r="B90" t="str">
            <v>Data</v>
          </cell>
          <cell r="C90" t="str">
            <v>Rating</v>
          </cell>
          <cell r="D90" t="str">
            <v>Rating</v>
          </cell>
          <cell r="E90" t="str">
            <v>Q134KUV_1813</v>
          </cell>
          <cell r="F90" t="str">
            <v>NONE</v>
          </cell>
          <cell r="G90">
            <v>18.13</v>
          </cell>
          <cell r="H90" t="str">
            <v xml:space="preserve">        Druck- und Medienvorstufe</v>
          </cell>
          <cell r="I90" t="str">
            <v>SELF</v>
          </cell>
          <cell r="J90" t="str">
            <v>SELF</v>
          </cell>
          <cell r="K90" t="str">
            <v>OV</v>
          </cell>
          <cell r="L90" t="str">
            <v>NE</v>
          </cell>
          <cell r="M90">
            <v>5</v>
          </cell>
          <cell r="O90" t="str">
            <v>18,13</v>
          </cell>
          <cell r="P90" t="str">
            <v>Druck- und Medienvorstufe</v>
          </cell>
          <cell r="Q90">
            <v>34.27543</v>
          </cell>
          <cell r="R90">
            <v>41.920999999999999</v>
          </cell>
          <cell r="S90">
            <v>49.920999999999999</v>
          </cell>
          <cell r="T90">
            <v>53.318040000000003</v>
          </cell>
          <cell r="U90">
            <v>48.017069999999997</v>
          </cell>
          <cell r="V90">
            <v>43.278530000000003</v>
          </cell>
          <cell r="W90">
            <v>40.392490000000002</v>
          </cell>
          <cell r="X90">
            <v>34.410220000000002</v>
          </cell>
          <cell r="Y90">
            <v>42.410220000000002</v>
          </cell>
          <cell r="Z90">
            <v>50.410220000000002</v>
          </cell>
          <cell r="AA90">
            <v>53.999549999999999</v>
          </cell>
          <cell r="AB90">
            <v>47.999549999999999</v>
          </cell>
          <cell r="AC90">
            <v>51.688389999999998</v>
          </cell>
          <cell r="AD90">
            <v>3.688839999999999</v>
          </cell>
        </row>
        <row r="91">
          <cell r="A91" t="str">
            <v>DataSpec</v>
          </cell>
          <cell r="B91" t="str">
            <v>Data</v>
          </cell>
          <cell r="C91" t="str">
            <v>Rating</v>
          </cell>
          <cell r="D91" t="str">
            <v>Rating</v>
          </cell>
          <cell r="E91" t="str">
            <v>Q134KUV_1814</v>
          </cell>
          <cell r="F91" t="str">
            <v>NONE</v>
          </cell>
          <cell r="G91">
            <v>18.14</v>
          </cell>
          <cell r="H91" t="str">
            <v xml:space="preserve">        Binden von Druckerzeugnissen u.a.</v>
          </cell>
          <cell r="I91" t="str">
            <v>SELF</v>
          </cell>
          <cell r="J91" t="str">
            <v>SELF</v>
          </cell>
          <cell r="K91" t="str">
            <v>OV</v>
          </cell>
          <cell r="L91" t="str">
            <v>NE</v>
          </cell>
          <cell r="M91">
            <v>5</v>
          </cell>
          <cell r="O91" t="str">
            <v>18,14</v>
          </cell>
          <cell r="P91" t="str">
            <v>Binden von Druckerzeugnissen u.a.</v>
          </cell>
          <cell r="Q91">
            <v>43.709359999999997</v>
          </cell>
          <cell r="R91">
            <v>42.831789999999998</v>
          </cell>
          <cell r="S91">
            <v>50.831789999999998</v>
          </cell>
          <cell r="T91">
            <v>50.424309999999998</v>
          </cell>
          <cell r="U91">
            <v>50.569339999999997</v>
          </cell>
          <cell r="V91">
            <v>53.587530000000001</v>
          </cell>
          <cell r="W91">
            <v>51.648400000000002</v>
          </cell>
          <cell r="X91">
            <v>43.648400000000002</v>
          </cell>
          <cell r="Y91">
            <v>39.666919999999998</v>
          </cell>
          <cell r="Z91">
            <v>44.309260000000002</v>
          </cell>
          <cell r="AA91">
            <v>50.309260000000002</v>
          </cell>
          <cell r="AB91">
            <v>56.309260000000002</v>
          </cell>
          <cell r="AC91">
            <v>62.309260000000002</v>
          </cell>
          <cell r="AD91">
            <v>6</v>
          </cell>
        </row>
        <row r="92">
          <cell r="A92" t="str">
            <v>DataSpec</v>
          </cell>
          <cell r="B92" t="str">
            <v>Data</v>
          </cell>
          <cell r="C92" t="str">
            <v>Rating</v>
          </cell>
          <cell r="D92" t="str">
            <v>Rating</v>
          </cell>
          <cell r="E92" t="str">
            <v>Q134KUV_182</v>
          </cell>
          <cell r="F92" t="str">
            <v>NONE</v>
          </cell>
          <cell r="G92">
            <v>18.2</v>
          </cell>
          <cell r="H92" t="str">
            <v xml:space="preserve">      Vervielfältigung</v>
          </cell>
          <cell r="I92" t="str">
            <v>SELF</v>
          </cell>
          <cell r="J92" t="str">
            <v>SELF</v>
          </cell>
          <cell r="K92" t="str">
            <v>OV</v>
          </cell>
          <cell r="L92" t="str">
            <v>NE</v>
          </cell>
          <cell r="M92">
            <v>5</v>
          </cell>
          <cell r="O92" t="str">
            <v>18,2</v>
          </cell>
          <cell r="P92" t="str">
            <v>Vervielfältigung</v>
          </cell>
          <cell r="Q92">
            <v>61.747790000000002</v>
          </cell>
          <cell r="R92">
            <v>60.09337</v>
          </cell>
          <cell r="S92">
            <v>57.115250000000003</v>
          </cell>
          <cell r="T92">
            <v>52.372239999999998</v>
          </cell>
          <cell r="U92">
            <v>53.572229999999998</v>
          </cell>
          <cell r="V92">
            <v>54.663849999999996</v>
          </cell>
          <cell r="W92">
            <v>51.230739999999997</v>
          </cell>
          <cell r="X92">
            <v>49.789239999999999</v>
          </cell>
          <cell r="Y92">
            <v>51.410020000000003</v>
          </cell>
          <cell r="Z92">
            <v>54.597009999999997</v>
          </cell>
          <cell r="AA92">
            <v>50.33878</v>
          </cell>
          <cell r="AB92">
            <v>47.662390000000002</v>
          </cell>
          <cell r="AC92">
            <v>44.205930000000002</v>
          </cell>
          <cell r="AD92">
            <v>-3.4564599999999999</v>
          </cell>
        </row>
        <row r="93">
          <cell r="A93" t="str">
            <v>DataSpec</v>
          </cell>
          <cell r="B93" t="str">
            <v>Data</v>
          </cell>
          <cell r="C93" t="str">
            <v>Rating</v>
          </cell>
          <cell r="D93" t="str">
            <v>Rating</v>
          </cell>
          <cell r="E93" t="str">
            <v>Q134KUV_19</v>
          </cell>
          <cell r="F93" t="str">
            <v>NONE</v>
          </cell>
          <cell r="G93">
            <v>19</v>
          </cell>
          <cell r="H93" t="str">
            <v xml:space="preserve">    Kokerei und Mineralölverarbeitung</v>
          </cell>
          <cell r="I93" t="str">
            <v>SELF</v>
          </cell>
          <cell r="J93" t="str">
            <v>SELF</v>
          </cell>
          <cell r="K93" t="str">
            <v>OV</v>
          </cell>
          <cell r="L93" t="str">
            <v>NE</v>
          </cell>
          <cell r="M93">
            <v>5</v>
          </cell>
          <cell r="O93">
            <v>19</v>
          </cell>
          <cell r="P93" t="str">
            <v>Kokerei und Mineralölverarbeitung</v>
          </cell>
          <cell r="Q93">
            <v>41.298909999999999</v>
          </cell>
          <cell r="R93">
            <v>42.753430000000002</v>
          </cell>
          <cell r="S93">
            <v>40.802610000000001</v>
          </cell>
          <cell r="T93">
            <v>39.035980000000002</v>
          </cell>
          <cell r="U93">
            <v>41.604419999999998</v>
          </cell>
          <cell r="V93">
            <v>40.227820000000001</v>
          </cell>
          <cell r="W93">
            <v>36.649650000000001</v>
          </cell>
          <cell r="X93">
            <v>40.66339</v>
          </cell>
          <cell r="Y93">
            <v>40.049810000000001</v>
          </cell>
          <cell r="Z93">
            <v>40.383980000000001</v>
          </cell>
          <cell r="AA93">
            <v>46.383980000000001</v>
          </cell>
          <cell r="AB93">
            <v>52.383980000000001</v>
          </cell>
          <cell r="AC93">
            <v>55.729239999999997</v>
          </cell>
          <cell r="AD93">
            <v>3.3452599999999961</v>
          </cell>
        </row>
        <row r="94">
          <cell r="A94" t="str">
            <v>DataSpec</v>
          </cell>
          <cell r="B94" t="str">
            <v>Data</v>
          </cell>
          <cell r="C94" t="str">
            <v>Rating</v>
          </cell>
          <cell r="D94" t="str">
            <v>Rating</v>
          </cell>
          <cell r="E94" t="str">
            <v>Q134KUV_20</v>
          </cell>
          <cell r="F94" t="str">
            <v>NONE</v>
          </cell>
          <cell r="G94">
            <v>20</v>
          </cell>
          <cell r="H94" t="str">
            <v xml:space="preserve">    Chemie</v>
          </cell>
          <cell r="I94" t="str">
            <v>SELF</v>
          </cell>
          <cell r="J94" t="str">
            <v>SELF</v>
          </cell>
          <cell r="K94" t="str">
            <v>OV</v>
          </cell>
          <cell r="L94" t="str">
            <v>NE</v>
          </cell>
          <cell r="M94">
            <v>5</v>
          </cell>
          <cell r="O94">
            <v>20</v>
          </cell>
          <cell r="P94" t="str">
            <v>Chemie</v>
          </cell>
          <cell r="Q94">
            <v>45.24727</v>
          </cell>
          <cell r="R94">
            <v>40.017780000000002</v>
          </cell>
          <cell r="S94">
            <v>44.334580000000003</v>
          </cell>
          <cell r="T94">
            <v>37.84252</v>
          </cell>
          <cell r="U94">
            <v>40.754539999999999</v>
          </cell>
          <cell r="V94">
            <v>44.625410000000002</v>
          </cell>
          <cell r="W94">
            <v>44.917630000000003</v>
          </cell>
          <cell r="X94">
            <v>42.943689999999997</v>
          </cell>
          <cell r="Y94">
            <v>39.972619999999999</v>
          </cell>
          <cell r="Z94">
            <v>41.220660000000002</v>
          </cell>
          <cell r="AA94">
            <v>41.019210000000001</v>
          </cell>
          <cell r="AB94">
            <v>43.884309999999999</v>
          </cell>
          <cell r="AC94">
            <v>44.057810000000003</v>
          </cell>
          <cell r="AD94">
            <v>0.17350000000000421</v>
          </cell>
        </row>
        <row r="95">
          <cell r="A95" t="str">
            <v>DataSpec</v>
          </cell>
          <cell r="B95" t="str">
            <v>Data</v>
          </cell>
          <cell r="C95" t="str">
            <v>Rating</v>
          </cell>
          <cell r="D95" t="str">
            <v>Rating</v>
          </cell>
          <cell r="E95" t="str">
            <v>Q134KUV_201</v>
          </cell>
          <cell r="F95" t="str">
            <v>NONE</v>
          </cell>
          <cell r="G95">
            <v>20.100000000000001</v>
          </cell>
          <cell r="H95" t="str">
            <v xml:space="preserve">      Chemische Grundstoffe</v>
          </cell>
          <cell r="I95" t="str">
            <v>SELF</v>
          </cell>
          <cell r="J95" t="str">
            <v>SELF</v>
          </cell>
          <cell r="K95" t="str">
            <v>OV</v>
          </cell>
          <cell r="L95" t="str">
            <v>NE</v>
          </cell>
          <cell r="M95">
            <v>5</v>
          </cell>
          <cell r="O95" t="str">
            <v>20,1</v>
          </cell>
          <cell r="P95" t="str">
            <v>Chemische Grundstoffe</v>
          </cell>
          <cell r="Q95">
            <v>36.485050000000001</v>
          </cell>
          <cell r="R95">
            <v>30.291720000000002</v>
          </cell>
          <cell r="S95">
            <v>38.291719999999998</v>
          </cell>
          <cell r="T95">
            <v>32.009630000000001</v>
          </cell>
          <cell r="U95">
            <v>40.009630000000001</v>
          </cell>
          <cell r="V95">
            <v>43.68844</v>
          </cell>
          <cell r="W95">
            <v>43.103679999999997</v>
          </cell>
          <cell r="X95">
            <v>43.830419999999997</v>
          </cell>
          <cell r="Y95">
            <v>38.193460000000002</v>
          </cell>
          <cell r="Z95">
            <v>39.468380000000003</v>
          </cell>
          <cell r="AA95">
            <v>45.468380000000003</v>
          </cell>
          <cell r="AB95">
            <v>51.468380000000003</v>
          </cell>
          <cell r="AC95">
            <v>56.105469999999997</v>
          </cell>
          <cell r="AD95">
            <v>4.6370899999999935</v>
          </cell>
        </row>
        <row r="96">
          <cell r="A96" t="str">
            <v>DataSpec</v>
          </cell>
          <cell r="B96" t="str">
            <v>Data</v>
          </cell>
          <cell r="C96" t="str">
            <v>Rating</v>
          </cell>
          <cell r="D96" t="str">
            <v>Rating</v>
          </cell>
          <cell r="E96" t="str">
            <v>Q134KUV_202</v>
          </cell>
          <cell r="F96" t="str">
            <v>NONE</v>
          </cell>
          <cell r="G96">
            <v>20.2</v>
          </cell>
          <cell r="H96" t="str">
            <v xml:space="preserve">      Schädlingsbekämpfungs-, Pflanzenschutzmittel</v>
          </cell>
          <cell r="I96" t="str">
            <v>SELF</v>
          </cell>
          <cell r="J96" t="str">
            <v>SELF</v>
          </cell>
          <cell r="K96" t="str">
            <v>OV</v>
          </cell>
          <cell r="L96" t="str">
            <v>NE</v>
          </cell>
          <cell r="M96">
            <v>5</v>
          </cell>
          <cell r="O96" t="str">
            <v>20,2</v>
          </cell>
          <cell r="P96" t="str">
            <v>Schädlingsbekämpfungs-, Pflanzenschutzmittel</v>
          </cell>
          <cell r="Q96">
            <v>33.207850000000001</v>
          </cell>
          <cell r="R96">
            <v>32.683950000000003</v>
          </cell>
          <cell r="S96">
            <v>40.683950000000003</v>
          </cell>
          <cell r="T96">
            <v>44.839599999999997</v>
          </cell>
          <cell r="U96">
            <v>43.600450000000002</v>
          </cell>
          <cell r="V96">
            <v>36.193689999999997</v>
          </cell>
          <cell r="W96">
            <v>31.685549999999999</v>
          </cell>
          <cell r="X96">
            <v>38.521030000000003</v>
          </cell>
          <cell r="Y96">
            <v>39.424239999999998</v>
          </cell>
          <cell r="Z96">
            <v>34.853589999999997</v>
          </cell>
          <cell r="AA96">
            <v>38.531230000000001</v>
          </cell>
          <cell r="AB96">
            <v>33.120010000000001</v>
          </cell>
          <cell r="AC96">
            <v>39.120010000000001</v>
          </cell>
          <cell r="AD96">
            <v>6</v>
          </cell>
        </row>
        <row r="97">
          <cell r="A97" t="str">
            <v>DataSpec</v>
          </cell>
          <cell r="B97" t="str">
            <v>Data</v>
          </cell>
          <cell r="C97" t="str">
            <v>Rating</v>
          </cell>
          <cell r="D97" t="str">
            <v>Rating</v>
          </cell>
          <cell r="E97" t="str">
            <v>Q134KUV_203</v>
          </cell>
          <cell r="F97" t="str">
            <v>NONE</v>
          </cell>
          <cell r="G97">
            <v>20.3</v>
          </cell>
          <cell r="H97" t="str">
            <v xml:space="preserve">      Anstrichmittel, Druckfarben</v>
          </cell>
          <cell r="I97" t="str">
            <v>SELF</v>
          </cell>
          <cell r="J97" t="str">
            <v>SELF</v>
          </cell>
          <cell r="K97" t="str">
            <v>OV</v>
          </cell>
          <cell r="L97" t="str">
            <v>NE</v>
          </cell>
          <cell r="M97">
            <v>5</v>
          </cell>
          <cell r="O97" t="str">
            <v>20,3</v>
          </cell>
          <cell r="P97" t="str">
            <v>Anstrichmittel, Druckfarben</v>
          </cell>
          <cell r="Q97">
            <v>42.816859999999998</v>
          </cell>
          <cell r="R97">
            <v>42.242820000000002</v>
          </cell>
          <cell r="S97">
            <v>44.80294</v>
          </cell>
          <cell r="T97">
            <v>43.386299999999999</v>
          </cell>
          <cell r="U97">
            <v>43.174039999999998</v>
          </cell>
          <cell r="V97">
            <v>41.883969999999998</v>
          </cell>
          <cell r="W97">
            <v>40.809220000000003</v>
          </cell>
          <cell r="X97">
            <v>40.606160000000003</v>
          </cell>
          <cell r="Y97">
            <v>40.206710000000001</v>
          </cell>
          <cell r="Z97">
            <v>41.134410000000003</v>
          </cell>
          <cell r="AA97">
            <v>38.211559999999999</v>
          </cell>
          <cell r="AB97">
            <v>35.455710000000003</v>
          </cell>
          <cell r="AC97">
            <v>35.389629999999997</v>
          </cell>
          <cell r="AD97">
            <v>-6.6080000000006578E-2</v>
          </cell>
        </row>
        <row r="98">
          <cell r="A98" t="str">
            <v>DataSpec</v>
          </cell>
          <cell r="B98" t="str">
            <v>Data</v>
          </cell>
          <cell r="C98" t="str">
            <v>Rating</v>
          </cell>
          <cell r="D98" t="str">
            <v>Rating</v>
          </cell>
          <cell r="E98" t="str">
            <v>Q134KUV_204</v>
          </cell>
          <cell r="F98" t="str">
            <v>NONE</v>
          </cell>
          <cell r="G98">
            <v>20.399999999999999</v>
          </cell>
          <cell r="H98" t="str">
            <v xml:space="preserve">      Seifen, Wasch- und Körperpflegemittel</v>
          </cell>
          <cell r="I98" t="str">
            <v>SELF</v>
          </cell>
          <cell r="J98" t="str">
            <v>SELF</v>
          </cell>
          <cell r="K98" t="str">
            <v>OV</v>
          </cell>
          <cell r="L98" t="str">
            <v>NE</v>
          </cell>
          <cell r="M98">
            <v>5</v>
          </cell>
          <cell r="O98" t="str">
            <v>20,4</v>
          </cell>
          <cell r="P98" t="str">
            <v>Seifen, Wasch- und Körperpflegemittel</v>
          </cell>
          <cell r="Q98">
            <v>51.82949</v>
          </cell>
          <cell r="R98">
            <v>47.020429999999998</v>
          </cell>
          <cell r="S98">
            <v>48.608440000000002</v>
          </cell>
          <cell r="T98">
            <v>40.59966</v>
          </cell>
          <cell r="U98">
            <v>42.463000000000001</v>
          </cell>
          <cell r="V98">
            <v>49.441130000000001</v>
          </cell>
          <cell r="W98">
            <v>50.903080000000003</v>
          </cell>
          <cell r="X98">
            <v>47.15005</v>
          </cell>
          <cell r="Y98">
            <v>45.602469999999997</v>
          </cell>
          <cell r="Z98">
            <v>47.01444</v>
          </cell>
          <cell r="AA98">
            <v>43.554720000000003</v>
          </cell>
          <cell r="AB98">
            <v>42.182000000000002</v>
          </cell>
          <cell r="AC98">
            <v>39.130679999999998</v>
          </cell>
          <cell r="AD98">
            <v>-3.051320000000004</v>
          </cell>
        </row>
        <row r="99">
          <cell r="A99" t="str">
            <v>DataSpec</v>
          </cell>
          <cell r="B99" t="str">
            <v>Data</v>
          </cell>
          <cell r="C99" t="str">
            <v>Rating</v>
          </cell>
          <cell r="D99" t="str">
            <v>Rating</v>
          </cell>
          <cell r="E99" t="str">
            <v>Q134KUV_2041</v>
          </cell>
          <cell r="F99" t="str">
            <v>NONE</v>
          </cell>
          <cell r="G99">
            <v>20.41</v>
          </cell>
          <cell r="H99" t="str">
            <v xml:space="preserve">        Seifen, Wasch-, Reinigungs-, Poliermittel</v>
          </cell>
          <cell r="I99" t="str">
            <v>SELF</v>
          </cell>
          <cell r="J99" t="str">
            <v>SELF</v>
          </cell>
          <cell r="K99" t="str">
            <v>OV</v>
          </cell>
          <cell r="L99" t="str">
            <v>NE</v>
          </cell>
          <cell r="M99">
            <v>5</v>
          </cell>
          <cell r="O99" t="str">
            <v>20,41</v>
          </cell>
          <cell r="P99" t="str">
            <v>Seifen, Wasch-, Reinigungs-, Poliermittel</v>
          </cell>
          <cell r="Q99">
            <v>62.232709999999997</v>
          </cell>
          <cell r="R99">
            <v>63.29721</v>
          </cell>
          <cell r="S99">
            <v>57.552880000000002</v>
          </cell>
          <cell r="T99">
            <v>49.552880000000002</v>
          </cell>
          <cell r="U99">
            <v>49.172040000000003</v>
          </cell>
          <cell r="V99">
            <v>57.172040000000003</v>
          </cell>
          <cell r="W99">
            <v>58.470019999999998</v>
          </cell>
          <cell r="X99">
            <v>59.185079999999999</v>
          </cell>
          <cell r="Y99">
            <v>56.531149999999997</v>
          </cell>
          <cell r="Z99">
            <v>57.02496</v>
          </cell>
          <cell r="AA99">
            <v>51.02496</v>
          </cell>
          <cell r="AB99">
            <v>45.02496</v>
          </cell>
          <cell r="AC99">
            <v>42.317630000000001</v>
          </cell>
          <cell r="AD99">
            <v>-2.7073299999999989</v>
          </cell>
        </row>
        <row r="100">
          <cell r="A100" t="str">
            <v>DataSpec</v>
          </cell>
          <cell r="B100" t="str">
            <v>Data</v>
          </cell>
          <cell r="C100" t="str">
            <v>Rating</v>
          </cell>
          <cell r="D100" t="str">
            <v>Rating</v>
          </cell>
          <cell r="E100" t="str">
            <v>Q134KUV_2042</v>
          </cell>
          <cell r="F100" t="str">
            <v>NONE</v>
          </cell>
          <cell r="G100">
            <v>20.420000000000002</v>
          </cell>
          <cell r="H100" t="str">
            <v xml:space="preserve">        Körperpflegemittel, Duftstoffe</v>
          </cell>
          <cell r="I100" t="str">
            <v>SELF</v>
          </cell>
          <cell r="J100" t="str">
            <v>SELF</v>
          </cell>
          <cell r="K100" t="str">
            <v>OV</v>
          </cell>
          <cell r="L100" t="str">
            <v>NE</v>
          </cell>
          <cell r="M100">
            <v>5</v>
          </cell>
          <cell r="O100" t="str">
            <v>20,42</v>
          </cell>
          <cell r="P100" t="str">
            <v>Körperpflegemittel, Duftstoffe</v>
          </cell>
          <cell r="Q100">
            <v>46.324640000000002</v>
          </cell>
          <cell r="R100">
            <v>38.407600000000002</v>
          </cell>
          <cell r="S100">
            <v>43.833590000000001</v>
          </cell>
          <cell r="T100">
            <v>35.833590000000001</v>
          </cell>
          <cell r="U100">
            <v>38.864240000000002</v>
          </cell>
          <cell r="V100">
            <v>45.302819999999997</v>
          </cell>
          <cell r="W100">
            <v>46.852539999999998</v>
          </cell>
          <cell r="X100">
            <v>40.707769999999996</v>
          </cell>
          <cell r="Y100">
            <v>39.752409999999998</v>
          </cell>
          <cell r="Z100">
            <v>41.655859999999997</v>
          </cell>
          <cell r="AA100">
            <v>39.318899999999999</v>
          </cell>
          <cell r="AB100">
            <v>40.57056</v>
          </cell>
          <cell r="AC100">
            <v>37.348309999999998</v>
          </cell>
          <cell r="AD100">
            <v>-3.2222500000000025</v>
          </cell>
        </row>
        <row r="101">
          <cell r="A101" t="str">
            <v>DataSpec</v>
          </cell>
          <cell r="B101" t="str">
            <v>Data</v>
          </cell>
          <cell r="C101" t="str">
            <v>Rating</v>
          </cell>
          <cell r="D101" t="str">
            <v>Rating</v>
          </cell>
          <cell r="E101" t="str">
            <v>Q134KUV_205</v>
          </cell>
          <cell r="F101" t="str">
            <v>NONE</v>
          </cell>
          <cell r="G101">
            <v>20.5</v>
          </cell>
          <cell r="H101" t="str">
            <v xml:space="preserve">      Klebstoffe, etherische Öle u.a.</v>
          </cell>
          <cell r="I101" t="str">
            <v>SELF</v>
          </cell>
          <cell r="J101" t="str">
            <v>SELF</v>
          </cell>
          <cell r="K101" t="str">
            <v>OV</v>
          </cell>
          <cell r="L101" t="str">
            <v>NE</v>
          </cell>
          <cell r="M101">
            <v>5</v>
          </cell>
          <cell r="O101" t="str">
            <v>20,5</v>
          </cell>
          <cell r="P101" t="str">
            <v>Klebstoffe, etherische Öle u.a.</v>
          </cell>
          <cell r="Q101">
            <v>50.296010000000003</v>
          </cell>
          <cell r="R101">
            <v>43.806989999999999</v>
          </cell>
          <cell r="S101">
            <v>46.761620000000001</v>
          </cell>
          <cell r="T101">
            <v>38.761620000000001</v>
          </cell>
          <cell r="U101">
            <v>39.224919999999997</v>
          </cell>
          <cell r="V101">
            <v>43.407580000000003</v>
          </cell>
          <cell r="W101">
            <v>44.31888</v>
          </cell>
          <cell r="X101">
            <v>40.329090000000001</v>
          </cell>
          <cell r="Y101">
            <v>37.985680000000002</v>
          </cell>
          <cell r="Z101">
            <v>39.338900000000002</v>
          </cell>
          <cell r="AA101">
            <v>36.258049999999997</v>
          </cell>
          <cell r="AB101">
            <v>42.258049999999997</v>
          </cell>
          <cell r="AC101">
            <v>40.174340000000001</v>
          </cell>
          <cell r="AD101">
            <v>-2.0837099999999964</v>
          </cell>
        </row>
        <row r="102">
          <cell r="A102" t="str">
            <v>DataSpec</v>
          </cell>
          <cell r="B102" t="str">
            <v>Data</v>
          </cell>
          <cell r="C102" t="str">
            <v>Rating</v>
          </cell>
          <cell r="D102" t="str">
            <v>Rating</v>
          </cell>
          <cell r="E102" t="str">
            <v>Q134KUV_206</v>
          </cell>
          <cell r="F102" t="str">
            <v>NONE</v>
          </cell>
          <cell r="G102">
            <v>20.6</v>
          </cell>
          <cell r="H102" t="str">
            <v xml:space="preserve">      Chemiefasern</v>
          </cell>
          <cell r="I102" t="str">
            <v>SELF</v>
          </cell>
          <cell r="J102" t="str">
            <v>SELF</v>
          </cell>
          <cell r="K102" t="str">
            <v>OV</v>
          </cell>
          <cell r="L102" t="str">
            <v>NE</v>
          </cell>
          <cell r="M102">
            <v>5</v>
          </cell>
          <cell r="O102" t="str">
            <v>20,6</v>
          </cell>
          <cell r="P102" t="str">
            <v>Chemiefasern</v>
          </cell>
          <cell r="Q102">
            <v>43.985100000000003</v>
          </cell>
          <cell r="R102">
            <v>37.93909</v>
          </cell>
          <cell r="S102">
            <v>45.93909</v>
          </cell>
          <cell r="T102">
            <v>40.611780000000003</v>
          </cell>
          <cell r="U102">
            <v>38.829659999999997</v>
          </cell>
          <cell r="V102">
            <v>38.177869999999999</v>
          </cell>
          <cell r="W102">
            <v>38.93629</v>
          </cell>
          <cell r="X102">
            <v>32.068280000000001</v>
          </cell>
          <cell r="Y102">
            <v>25.028400000000001</v>
          </cell>
          <cell r="Z102">
            <v>29.029160000000001</v>
          </cell>
          <cell r="AA102">
            <v>32.234029999999997</v>
          </cell>
          <cell r="AB102">
            <v>26.234030000000001</v>
          </cell>
          <cell r="AC102">
            <v>29.713529999999999</v>
          </cell>
          <cell r="AD102">
            <v>3.479499999999998</v>
          </cell>
        </row>
        <row r="103">
          <cell r="A103" t="str">
            <v>DataSpec</v>
          </cell>
          <cell r="B103" t="str">
            <v>Data</v>
          </cell>
          <cell r="C103" t="str">
            <v>Rating</v>
          </cell>
          <cell r="D103" t="str">
            <v>Rating</v>
          </cell>
          <cell r="E103" t="str">
            <v>Q134KUV_21</v>
          </cell>
          <cell r="F103" t="str">
            <v>NONE</v>
          </cell>
          <cell r="G103">
            <v>21</v>
          </cell>
          <cell r="H103" t="str">
            <v xml:space="preserve">    Pharmazeutika</v>
          </cell>
          <cell r="I103" t="str">
            <v>SELF</v>
          </cell>
          <cell r="J103" t="str">
            <v>SELF</v>
          </cell>
          <cell r="K103" t="str">
            <v>OV</v>
          </cell>
          <cell r="L103" t="str">
            <v>NE</v>
          </cell>
          <cell r="M103">
            <v>5</v>
          </cell>
          <cell r="O103">
            <v>21</v>
          </cell>
          <cell r="P103" t="str">
            <v>Pharmazeutika</v>
          </cell>
          <cell r="Q103">
            <v>41.587420000000002</v>
          </cell>
          <cell r="R103">
            <v>33.587420000000002</v>
          </cell>
          <cell r="S103">
            <v>38.494570000000003</v>
          </cell>
          <cell r="T103">
            <v>37.667520000000003</v>
          </cell>
          <cell r="U103">
            <v>38.245930000000001</v>
          </cell>
          <cell r="V103">
            <v>30.81784</v>
          </cell>
          <cell r="W103">
            <v>27.879529999999999</v>
          </cell>
          <cell r="X103">
            <v>24.368690000000001</v>
          </cell>
          <cell r="Y103">
            <v>23.351900000000001</v>
          </cell>
          <cell r="Z103">
            <v>24.221409999999999</v>
          </cell>
          <cell r="AA103">
            <v>30.221409999999999</v>
          </cell>
          <cell r="AB103">
            <v>36.221409999999999</v>
          </cell>
          <cell r="AC103">
            <v>42.221409999999999</v>
          </cell>
          <cell r="AD103">
            <v>6</v>
          </cell>
        </row>
        <row r="104">
          <cell r="A104" t="str">
            <v>DataSpec</v>
          </cell>
          <cell r="B104" t="str">
            <v>Data</v>
          </cell>
          <cell r="C104" t="str">
            <v>Rating</v>
          </cell>
          <cell r="D104" t="str">
            <v>Rating</v>
          </cell>
          <cell r="E104" t="str">
            <v>Q134KUV_22</v>
          </cell>
          <cell r="F104" t="str">
            <v>NONE</v>
          </cell>
          <cell r="G104">
            <v>22</v>
          </cell>
          <cell r="H104" t="str">
            <v xml:space="preserve">    Gummi- und Kunststoffwaren</v>
          </cell>
          <cell r="I104" t="str">
            <v>SELF</v>
          </cell>
          <cell r="J104" t="str">
            <v>SELF</v>
          </cell>
          <cell r="K104" t="str">
            <v>OV</v>
          </cell>
          <cell r="L104" t="str">
            <v>NE</v>
          </cell>
          <cell r="M104">
            <v>5</v>
          </cell>
          <cell r="O104">
            <v>22</v>
          </cell>
          <cell r="P104" t="str">
            <v>Gummi- und Kunststoffwaren</v>
          </cell>
          <cell r="Q104">
            <v>43.74203</v>
          </cell>
          <cell r="R104">
            <v>37.34348</v>
          </cell>
          <cell r="S104">
            <v>41.431289999999997</v>
          </cell>
          <cell r="T104">
            <v>34.830829999999999</v>
          </cell>
          <cell r="U104">
            <v>39.951120000000003</v>
          </cell>
          <cell r="V104">
            <v>44.974440000000001</v>
          </cell>
          <cell r="W104">
            <v>44.685780000000001</v>
          </cell>
          <cell r="X104">
            <v>43.3752</v>
          </cell>
          <cell r="Y104">
            <v>40.678220000000003</v>
          </cell>
          <cell r="Z104">
            <v>41.32884</v>
          </cell>
          <cell r="AA104">
            <v>47.060479999999998</v>
          </cell>
          <cell r="AB104">
            <v>48.832850000000001</v>
          </cell>
          <cell r="AC104">
            <v>47.479599999999998</v>
          </cell>
          <cell r="AD104">
            <v>-1.3532500000000027</v>
          </cell>
        </row>
        <row r="105">
          <cell r="A105" t="str">
            <v>DataSpec</v>
          </cell>
          <cell r="B105" t="str">
            <v>Data</v>
          </cell>
          <cell r="C105" t="str">
            <v>Rating</v>
          </cell>
          <cell r="D105" t="str">
            <v>Rating</v>
          </cell>
          <cell r="E105" t="str">
            <v>Q134KUV_221</v>
          </cell>
          <cell r="F105" t="str">
            <v>NONE</v>
          </cell>
          <cell r="G105">
            <v>22.1</v>
          </cell>
          <cell r="H105" t="str">
            <v xml:space="preserve">      Gummiwaren</v>
          </cell>
          <cell r="I105" t="str">
            <v>SELF</v>
          </cell>
          <cell r="J105" t="str">
            <v>SELF</v>
          </cell>
          <cell r="K105" t="str">
            <v>OV</v>
          </cell>
          <cell r="L105" t="str">
            <v>NE</v>
          </cell>
          <cell r="M105">
            <v>5</v>
          </cell>
          <cell r="O105" t="str">
            <v>22,1</v>
          </cell>
          <cell r="P105" t="str">
            <v>Gummiwaren</v>
          </cell>
          <cell r="Q105">
            <v>36.045409999999997</v>
          </cell>
          <cell r="R105">
            <v>30.470230000000001</v>
          </cell>
          <cell r="S105">
            <v>37.799889999999998</v>
          </cell>
          <cell r="T105">
            <v>29.860949999999999</v>
          </cell>
          <cell r="U105">
            <v>33.657600000000002</v>
          </cell>
          <cell r="V105">
            <v>41.657609999999998</v>
          </cell>
          <cell r="W105">
            <v>41.755929999999999</v>
          </cell>
          <cell r="X105">
            <v>36.161160000000002</v>
          </cell>
          <cell r="Y105">
            <v>32.43092</v>
          </cell>
          <cell r="Z105">
            <v>34.18347</v>
          </cell>
          <cell r="AA105">
            <v>40.232750000000003</v>
          </cell>
          <cell r="AB105">
            <v>46.232750000000003</v>
          </cell>
          <cell r="AC105">
            <v>40.242660000000001</v>
          </cell>
          <cell r="AD105">
            <v>-5.9900900000000021</v>
          </cell>
        </row>
        <row r="106">
          <cell r="A106" t="str">
            <v>DataSpec</v>
          </cell>
          <cell r="B106" t="str">
            <v>Data</v>
          </cell>
          <cell r="C106" t="str">
            <v>Rating</v>
          </cell>
          <cell r="D106" t="str">
            <v>Rating</v>
          </cell>
          <cell r="E106" t="str">
            <v>Q134KUV_2211</v>
          </cell>
          <cell r="F106" t="str">
            <v>NONE</v>
          </cell>
          <cell r="G106">
            <v>22.11</v>
          </cell>
          <cell r="H106" t="str">
            <v xml:space="preserve">        Reifen inkl. Runderneuerung</v>
          </cell>
          <cell r="I106" t="str">
            <v>SELF</v>
          </cell>
          <cell r="J106" t="str">
            <v>SELF</v>
          </cell>
          <cell r="K106" t="str">
            <v>OV</v>
          </cell>
          <cell r="L106" t="str">
            <v>NE</v>
          </cell>
          <cell r="M106">
            <v>5</v>
          </cell>
          <cell r="O106" t="str">
            <v>22,11</v>
          </cell>
          <cell r="P106" t="str">
            <v>Reifen inkl. Runderneuerung</v>
          </cell>
          <cell r="Q106">
            <v>39.092350000000003</v>
          </cell>
          <cell r="R106">
            <v>31.09235</v>
          </cell>
          <cell r="S106">
            <v>37.417549999999999</v>
          </cell>
          <cell r="T106">
            <v>29.417549999999999</v>
          </cell>
          <cell r="U106">
            <v>31.298860000000001</v>
          </cell>
          <cell r="V106">
            <v>39.298859999999998</v>
          </cell>
          <cell r="W106">
            <v>40.899079999999998</v>
          </cell>
          <cell r="X106">
            <v>33.130710000000001</v>
          </cell>
          <cell r="Y106">
            <v>29.987359999999999</v>
          </cell>
          <cell r="Z106">
            <v>31.627759999999999</v>
          </cell>
          <cell r="AA106">
            <v>37.627760000000002</v>
          </cell>
          <cell r="AB106">
            <v>43.627760000000002</v>
          </cell>
          <cell r="AC106">
            <v>37.627760000000002</v>
          </cell>
          <cell r="AD106">
            <v>-6</v>
          </cell>
        </row>
        <row r="107">
          <cell r="A107" t="str">
            <v>DataSpec</v>
          </cell>
          <cell r="B107" t="str">
            <v>Data</v>
          </cell>
          <cell r="C107" t="str">
            <v>Rating</v>
          </cell>
          <cell r="D107" t="str">
            <v>Rating</v>
          </cell>
          <cell r="E107" t="str">
            <v>Q134KUV_2219</v>
          </cell>
          <cell r="F107" t="str">
            <v>NONE</v>
          </cell>
          <cell r="G107">
            <v>22.19</v>
          </cell>
          <cell r="H107" t="str">
            <v xml:space="preserve">        Gummiwaren (ohne Reifen)</v>
          </cell>
          <cell r="I107" t="str">
            <v>SELF</v>
          </cell>
          <cell r="J107" t="str">
            <v>SELF</v>
          </cell>
          <cell r="K107" t="str">
            <v>OV</v>
          </cell>
          <cell r="L107" t="str">
            <v>NE</v>
          </cell>
          <cell r="M107">
            <v>5</v>
          </cell>
          <cell r="O107" t="str">
            <v>22,19</v>
          </cell>
          <cell r="P107" t="str">
            <v>Gummiwaren (ohne Reifen)</v>
          </cell>
          <cell r="Q107">
            <v>34.002740000000003</v>
          </cell>
          <cell r="R107">
            <v>30.053149999999999</v>
          </cell>
          <cell r="S107">
            <v>38.053150000000002</v>
          </cell>
          <cell r="T107">
            <v>30.15513</v>
          </cell>
          <cell r="U107">
            <v>35.152479999999997</v>
          </cell>
          <cell r="V107">
            <v>43.152479999999997</v>
          </cell>
          <cell r="W107">
            <v>42.298969999999997</v>
          </cell>
          <cell r="X107">
            <v>38.081740000000003</v>
          </cell>
          <cell r="Y107">
            <v>33.979550000000003</v>
          </cell>
          <cell r="Z107">
            <v>35.803170000000001</v>
          </cell>
          <cell r="AA107">
            <v>41.803170000000001</v>
          </cell>
          <cell r="AB107">
            <v>47.803170000000001</v>
          </cell>
          <cell r="AC107">
            <v>41.803170000000001</v>
          </cell>
          <cell r="AD107">
            <v>-6</v>
          </cell>
        </row>
        <row r="108">
          <cell r="A108" t="str">
            <v>DataSpec</v>
          </cell>
          <cell r="B108" t="str">
            <v>Data</v>
          </cell>
          <cell r="C108" t="str">
            <v>Rating</v>
          </cell>
          <cell r="D108" t="str">
            <v>Rating</v>
          </cell>
          <cell r="E108" t="str">
            <v>Q134KUV_222</v>
          </cell>
          <cell r="F108" t="str">
            <v>NONE</v>
          </cell>
          <cell r="G108">
            <v>22.2</v>
          </cell>
          <cell r="H108" t="str">
            <v xml:space="preserve">      Kunststoffwaren</v>
          </cell>
          <cell r="I108" t="str">
            <v>SELF</v>
          </cell>
          <cell r="J108" t="str">
            <v>SELF</v>
          </cell>
          <cell r="K108" t="str">
            <v>OV</v>
          </cell>
          <cell r="L108" t="str">
            <v>NE</v>
          </cell>
          <cell r="M108">
            <v>5</v>
          </cell>
          <cell r="O108" t="str">
            <v>22,2</v>
          </cell>
          <cell r="P108" t="str">
            <v>Kunststoffwaren</v>
          </cell>
          <cell r="Q108">
            <v>44.912669999999999</v>
          </cell>
          <cell r="R108">
            <v>38.388890000000004</v>
          </cell>
          <cell r="S108">
            <v>41.982669999999999</v>
          </cell>
          <cell r="T108">
            <v>35.585039999999999</v>
          </cell>
          <cell r="U108">
            <v>40.885449999999999</v>
          </cell>
          <cell r="V108">
            <v>45.466850000000001</v>
          </cell>
          <cell r="W108">
            <v>45.120739999999998</v>
          </cell>
          <cell r="X108">
            <v>44.446190000000001</v>
          </cell>
          <cell r="Y108">
            <v>41.9026</v>
          </cell>
          <cell r="Z108">
            <v>42.389629999999997</v>
          </cell>
          <cell r="AA108">
            <v>48.062429999999999</v>
          </cell>
          <cell r="AB108">
            <v>49.21331</v>
          </cell>
          <cell r="AC108">
            <v>48.533369999999998</v>
          </cell>
          <cell r="AD108">
            <v>-0.67994000000000199</v>
          </cell>
        </row>
        <row r="109">
          <cell r="A109" t="str">
            <v>DataSpec</v>
          </cell>
          <cell r="B109" t="str">
            <v>Data</v>
          </cell>
          <cell r="C109" t="str">
            <v>Rating</v>
          </cell>
          <cell r="D109" t="str">
            <v>Rating</v>
          </cell>
          <cell r="E109" t="str">
            <v>Q134KUV_2221</v>
          </cell>
          <cell r="F109" t="str">
            <v>NONE</v>
          </cell>
          <cell r="G109">
            <v>22.21</v>
          </cell>
          <cell r="H109" t="str">
            <v xml:space="preserve">        Platten, Folien, Schläuche, Profile</v>
          </cell>
          <cell r="I109" t="str">
            <v>SELF</v>
          </cell>
          <cell r="J109" t="str">
            <v>SELF</v>
          </cell>
          <cell r="K109" t="str">
            <v>OV</v>
          </cell>
          <cell r="L109" t="str">
            <v>NE</v>
          </cell>
          <cell r="M109">
            <v>5</v>
          </cell>
          <cell r="O109" t="str">
            <v>22,21</v>
          </cell>
          <cell r="P109" t="str">
            <v>Platten, Folien, Schläuche, Profile</v>
          </cell>
          <cell r="Q109">
            <v>45.19585</v>
          </cell>
          <cell r="R109">
            <v>39.112299999999998</v>
          </cell>
          <cell r="S109">
            <v>42.398119999999999</v>
          </cell>
          <cell r="T109">
            <v>34.398119999999999</v>
          </cell>
          <cell r="U109">
            <v>41.922989999999999</v>
          </cell>
          <cell r="V109">
            <v>43.481729999999999</v>
          </cell>
          <cell r="W109">
            <v>43.401179999999997</v>
          </cell>
          <cell r="X109">
            <v>42.53754</v>
          </cell>
          <cell r="Y109">
            <v>39.621180000000003</v>
          </cell>
          <cell r="Z109">
            <v>38.961950000000002</v>
          </cell>
          <cell r="AA109">
            <v>44.961950000000002</v>
          </cell>
          <cell r="AB109">
            <v>49.734679999999997</v>
          </cell>
          <cell r="AC109">
            <v>48.304250000000003</v>
          </cell>
          <cell r="AD109">
            <v>-1.4304299999999941</v>
          </cell>
        </row>
        <row r="110">
          <cell r="A110" t="str">
            <v>DataSpec</v>
          </cell>
          <cell r="B110" t="str">
            <v>Data</v>
          </cell>
          <cell r="C110" t="str">
            <v>Rating</v>
          </cell>
          <cell r="D110" t="str">
            <v>Rating</v>
          </cell>
          <cell r="E110" t="str">
            <v>Q134KUV_2222</v>
          </cell>
          <cell r="F110" t="str">
            <v>NONE</v>
          </cell>
          <cell r="G110">
            <v>22.22</v>
          </cell>
          <cell r="H110" t="str">
            <v xml:space="preserve">        Verpackungsmittel aus Kunststoff</v>
          </cell>
          <cell r="I110" t="str">
            <v>SELF</v>
          </cell>
          <cell r="J110" t="str">
            <v>SELF</v>
          </cell>
          <cell r="K110" t="str">
            <v>OV</v>
          </cell>
          <cell r="L110" t="str">
            <v>NE</v>
          </cell>
          <cell r="M110">
            <v>5</v>
          </cell>
          <cell r="O110" t="str">
            <v>22,22</v>
          </cell>
          <cell r="P110" t="str">
            <v>Verpackungsmittel aus Kunststoff</v>
          </cell>
          <cell r="Q110">
            <v>43.436990000000002</v>
          </cell>
          <cell r="R110">
            <v>40.582700000000003</v>
          </cell>
          <cell r="S110">
            <v>44.762799999999999</v>
          </cell>
          <cell r="T110">
            <v>41.83813</v>
          </cell>
          <cell r="U110">
            <v>44.301439999999999</v>
          </cell>
          <cell r="V110">
            <v>49.854140000000001</v>
          </cell>
          <cell r="W110">
            <v>50.78257</v>
          </cell>
          <cell r="X110">
            <v>47.98415</v>
          </cell>
          <cell r="Y110">
            <v>45.81165</v>
          </cell>
          <cell r="Z110">
            <v>46.961179999999999</v>
          </cell>
          <cell r="AA110">
            <v>52.961179999999999</v>
          </cell>
          <cell r="AB110">
            <v>55.879179999999998</v>
          </cell>
          <cell r="AC110">
            <v>52.734470000000002</v>
          </cell>
          <cell r="AD110">
            <v>-3.1447099999999963</v>
          </cell>
        </row>
        <row r="111">
          <cell r="A111" t="str">
            <v>DataSpec</v>
          </cell>
          <cell r="B111" t="str">
            <v>Data</v>
          </cell>
          <cell r="C111" t="str">
            <v>Rating</v>
          </cell>
          <cell r="D111" t="str">
            <v>Rating</v>
          </cell>
          <cell r="E111" t="str">
            <v>Q134KUV_2223</v>
          </cell>
          <cell r="F111" t="str">
            <v>NONE</v>
          </cell>
          <cell r="G111">
            <v>22.23</v>
          </cell>
          <cell r="H111" t="str">
            <v xml:space="preserve">        Baubedarfsartikel aus Kunststoff</v>
          </cell>
          <cell r="I111" t="str">
            <v>SELF</v>
          </cell>
          <cell r="J111" t="str">
            <v>SELF</v>
          </cell>
          <cell r="K111" t="str">
            <v>OV</v>
          </cell>
          <cell r="L111" t="str">
            <v>NE</v>
          </cell>
          <cell r="M111">
            <v>5</v>
          </cell>
          <cell r="O111" t="str">
            <v>22,23</v>
          </cell>
          <cell r="P111" t="str">
            <v>Baubedarfsartikel aus Kunststoff</v>
          </cell>
          <cell r="Q111">
            <v>43.653039999999997</v>
          </cell>
          <cell r="R111">
            <v>37.145240000000001</v>
          </cell>
          <cell r="S111">
            <v>41.3748</v>
          </cell>
          <cell r="T111">
            <v>34.459609999999998</v>
          </cell>
          <cell r="U111">
            <v>37.662930000000003</v>
          </cell>
          <cell r="V111">
            <v>41.749009999999998</v>
          </cell>
          <cell r="W111">
            <v>43.445979999999999</v>
          </cell>
          <cell r="X111">
            <v>45.43927</v>
          </cell>
          <cell r="Y111">
            <v>43.89067</v>
          </cell>
          <cell r="Z111">
            <v>43.603400000000001</v>
          </cell>
          <cell r="AA111">
            <v>46.2864</v>
          </cell>
          <cell r="AB111">
            <v>42.82208</v>
          </cell>
          <cell r="AC111">
            <v>44.407550000000001</v>
          </cell>
          <cell r="AD111">
            <v>1.5854700000000008</v>
          </cell>
        </row>
        <row r="112">
          <cell r="A112" t="str">
            <v>DataSpec</v>
          </cell>
          <cell r="B112" t="str">
            <v>Data</v>
          </cell>
          <cell r="C112" t="str">
            <v>Rating</v>
          </cell>
          <cell r="D112" t="str">
            <v>Rating</v>
          </cell>
          <cell r="E112" t="str">
            <v>Q134KUV_2229</v>
          </cell>
          <cell r="F112" t="str">
            <v>NONE</v>
          </cell>
          <cell r="G112">
            <v>22.29</v>
          </cell>
          <cell r="H112" t="str">
            <v xml:space="preserve">        Haushaltsartikel, techn. Kunststoffwaren</v>
          </cell>
          <cell r="I112" t="str">
            <v>SELF</v>
          </cell>
          <cell r="J112" t="str">
            <v>SELF</v>
          </cell>
          <cell r="K112" t="str">
            <v>OV</v>
          </cell>
          <cell r="L112" t="str">
            <v>NE</v>
          </cell>
          <cell r="M112">
            <v>5</v>
          </cell>
          <cell r="O112" t="str">
            <v>22,29</v>
          </cell>
          <cell r="P112" t="str">
            <v>Haushaltsartikel, techn. Kunststoffwaren</v>
          </cell>
          <cell r="Q112">
            <v>46.343870000000003</v>
          </cell>
          <cell r="R112">
            <v>38.343870000000003</v>
          </cell>
          <cell r="S112">
            <v>41.612670000000001</v>
          </cell>
          <cell r="T112">
            <v>35.761569999999999</v>
          </cell>
          <cell r="U112">
            <v>40.469459999999998</v>
          </cell>
          <cell r="V112">
            <v>45.307279999999999</v>
          </cell>
          <cell r="W112">
            <v>43.690939999999998</v>
          </cell>
          <cell r="X112">
            <v>43.206290000000003</v>
          </cell>
          <cell r="Y112">
            <v>40.454599999999999</v>
          </cell>
          <cell r="Z112">
            <v>41.689109999999999</v>
          </cell>
          <cell r="AA112">
            <v>44.087989999999998</v>
          </cell>
          <cell r="AB112">
            <v>45.920830000000002</v>
          </cell>
          <cell r="AC112">
            <v>46.962220000000002</v>
          </cell>
          <cell r="AD112">
            <v>1.0413899999999998</v>
          </cell>
        </row>
        <row r="113">
          <cell r="A113" t="str">
            <v>DataSpec</v>
          </cell>
          <cell r="B113" t="str">
            <v>Data</v>
          </cell>
          <cell r="C113" t="str">
            <v>Rating</v>
          </cell>
          <cell r="D113" t="str">
            <v>Rating</v>
          </cell>
          <cell r="E113" t="str">
            <v>Q134KUV_23</v>
          </cell>
          <cell r="F113" t="str">
            <v>NONE</v>
          </cell>
          <cell r="G113">
            <v>23</v>
          </cell>
          <cell r="H113" t="str">
            <v xml:space="preserve">    Glas, Keramik, Baustoffe</v>
          </cell>
          <cell r="I113" t="str">
            <v>SELF</v>
          </cell>
          <cell r="J113" t="str">
            <v>SELF</v>
          </cell>
          <cell r="K113" t="str">
            <v>OV</v>
          </cell>
          <cell r="L113" t="str">
            <v>NE</v>
          </cell>
          <cell r="M113">
            <v>5</v>
          </cell>
          <cell r="O113">
            <v>23</v>
          </cell>
          <cell r="P113" t="str">
            <v>Glas, Keramik, Baustoffe</v>
          </cell>
          <cell r="Q113">
            <v>43.4101</v>
          </cell>
          <cell r="R113">
            <v>43.10848</v>
          </cell>
          <cell r="S113">
            <v>46.741329999999998</v>
          </cell>
          <cell r="T113">
            <v>44.504130000000004</v>
          </cell>
          <cell r="U113">
            <v>42.356630000000003</v>
          </cell>
          <cell r="V113">
            <v>49.326999999999998</v>
          </cell>
          <cell r="W113">
            <v>46.200209999999998</v>
          </cell>
          <cell r="X113">
            <v>47.268380000000001</v>
          </cell>
          <cell r="Y113">
            <v>46.022019999999998</v>
          </cell>
          <cell r="Z113">
            <v>46.794240000000002</v>
          </cell>
          <cell r="AA113">
            <v>49.112520000000004</v>
          </cell>
          <cell r="AB113">
            <v>52.839039999999997</v>
          </cell>
          <cell r="AC113">
            <v>47.782600000000002</v>
          </cell>
          <cell r="AD113">
            <v>-5.0564399999999949</v>
          </cell>
        </row>
        <row r="114">
          <cell r="A114" t="str">
            <v>DataSpec</v>
          </cell>
          <cell r="B114" t="str">
            <v>Data</v>
          </cell>
          <cell r="C114" t="str">
            <v>Rating</v>
          </cell>
          <cell r="D114" t="str">
            <v>Rating</v>
          </cell>
          <cell r="E114" t="str">
            <v>Q134KUV_231</v>
          </cell>
          <cell r="F114" t="str">
            <v>NONE</v>
          </cell>
          <cell r="G114">
            <v>23.1</v>
          </cell>
          <cell r="H114" t="str">
            <v xml:space="preserve">      Glas und Glaswaren</v>
          </cell>
          <cell r="I114" t="str">
            <v>SELF</v>
          </cell>
          <cell r="J114" t="str">
            <v>SELF</v>
          </cell>
          <cell r="K114" t="str">
            <v>OV</v>
          </cell>
          <cell r="L114" t="str">
            <v>NE</v>
          </cell>
          <cell r="M114">
            <v>5</v>
          </cell>
          <cell r="O114" t="str">
            <v>23,1</v>
          </cell>
          <cell r="P114" t="str">
            <v>Glas und Glaswaren</v>
          </cell>
          <cell r="Q114">
            <v>42.434460000000001</v>
          </cell>
          <cell r="R114">
            <v>41.50065</v>
          </cell>
          <cell r="S114">
            <v>46.861879999999999</v>
          </cell>
          <cell r="T114">
            <v>45.539839999999998</v>
          </cell>
          <cell r="U114">
            <v>46.614800000000002</v>
          </cell>
          <cell r="V114">
            <v>49.352020000000003</v>
          </cell>
          <cell r="W114">
            <v>47.647939999999998</v>
          </cell>
          <cell r="X114">
            <v>49.133690000000001</v>
          </cell>
          <cell r="Y114">
            <v>49.075009999999999</v>
          </cell>
          <cell r="Z114">
            <v>49.53349</v>
          </cell>
          <cell r="AA114">
            <v>50.326300000000003</v>
          </cell>
          <cell r="AB114">
            <v>49.659860000000002</v>
          </cell>
          <cell r="AC114">
            <v>48.94632</v>
          </cell>
          <cell r="AD114">
            <v>-0.71354000000000184</v>
          </cell>
        </row>
        <row r="115">
          <cell r="A115" t="str">
            <v>DataSpec</v>
          </cell>
          <cell r="B115" t="str">
            <v>Data</v>
          </cell>
          <cell r="C115" t="str">
            <v>Rating</v>
          </cell>
          <cell r="D115" t="str">
            <v>Rating</v>
          </cell>
          <cell r="E115" t="str">
            <v>Q134KUV_2311</v>
          </cell>
          <cell r="F115" t="str">
            <v>NONE</v>
          </cell>
          <cell r="G115">
            <v>23.11</v>
          </cell>
          <cell r="H115" t="str">
            <v xml:space="preserve">        Flachglas</v>
          </cell>
          <cell r="I115" t="str">
            <v>SELF</v>
          </cell>
          <cell r="J115" t="str">
            <v>SELF</v>
          </cell>
          <cell r="K115" t="str">
            <v>OV</v>
          </cell>
          <cell r="L115" t="str">
            <v>NE</v>
          </cell>
          <cell r="M115">
            <v>5</v>
          </cell>
          <cell r="O115" t="str">
            <v>23,11</v>
          </cell>
          <cell r="P115" t="str">
            <v>Flachglas</v>
          </cell>
          <cell r="Q115">
            <v>41.658360000000002</v>
          </cell>
          <cell r="R115">
            <v>49.658360000000002</v>
          </cell>
          <cell r="S115">
            <v>57.658360000000002</v>
          </cell>
          <cell r="T115">
            <v>58.605490000000003</v>
          </cell>
          <cell r="U115">
            <v>55.436459999999997</v>
          </cell>
          <cell r="V115">
            <v>61.948369999999997</v>
          </cell>
          <cell r="W115">
            <v>62.260460000000002</v>
          </cell>
          <cell r="X115">
            <v>64.461860000000001</v>
          </cell>
          <cell r="Y115">
            <v>67.337130000000002</v>
          </cell>
          <cell r="Z115">
            <v>69.783109999999994</v>
          </cell>
          <cell r="AA115">
            <v>66.681870000000004</v>
          </cell>
          <cell r="AB115">
            <v>60.681870000000004</v>
          </cell>
          <cell r="AC115">
            <v>58.979210000000002</v>
          </cell>
          <cell r="AD115">
            <v>-1.7026600000000016</v>
          </cell>
        </row>
        <row r="116">
          <cell r="A116" t="str">
            <v>DataSpec</v>
          </cell>
          <cell r="B116" t="str">
            <v>Data</v>
          </cell>
          <cell r="C116" t="str">
            <v>Rating</v>
          </cell>
          <cell r="D116" t="str">
            <v>Rating</v>
          </cell>
          <cell r="E116" t="str">
            <v>Q134KUV_2312</v>
          </cell>
          <cell r="F116" t="str">
            <v>NONE</v>
          </cell>
          <cell r="G116">
            <v>23.12</v>
          </cell>
          <cell r="H116" t="str">
            <v xml:space="preserve">        Veredlung und Bearbeitung von Flachglas</v>
          </cell>
          <cell r="I116" t="str">
            <v>SELF</v>
          </cell>
          <cell r="J116" t="str">
            <v>SELF</v>
          </cell>
          <cell r="K116" t="str">
            <v>OV</v>
          </cell>
          <cell r="L116" t="str">
            <v>NE</v>
          </cell>
          <cell r="M116">
            <v>5</v>
          </cell>
          <cell r="O116" t="str">
            <v>23,12</v>
          </cell>
          <cell r="P116" t="str">
            <v>Veredlung und Bearbeitung von Flachglas</v>
          </cell>
          <cell r="Q116">
            <v>45.828620000000001</v>
          </cell>
          <cell r="R116">
            <v>45.434730000000002</v>
          </cell>
          <cell r="S116">
            <v>48.482170000000004</v>
          </cell>
          <cell r="T116">
            <v>45.893059999999998</v>
          </cell>
          <cell r="U116">
            <v>47.167009999999998</v>
          </cell>
          <cell r="V116">
            <v>55.167009999999998</v>
          </cell>
          <cell r="W116">
            <v>52.090719999999997</v>
          </cell>
          <cell r="X116">
            <v>53.927639999999997</v>
          </cell>
          <cell r="Y116">
            <v>52.61007</v>
          </cell>
          <cell r="Z116">
            <v>54.416580000000003</v>
          </cell>
          <cell r="AA116">
            <v>55.676180000000002</v>
          </cell>
          <cell r="AB116">
            <v>58.473820000000003</v>
          </cell>
          <cell r="AC116">
            <v>52.771270000000001</v>
          </cell>
          <cell r="AD116">
            <v>-5.7025500000000022</v>
          </cell>
        </row>
        <row r="117">
          <cell r="A117" t="str">
            <v>DataSpec</v>
          </cell>
          <cell r="B117" t="str">
            <v>Data</v>
          </cell>
          <cell r="C117" t="str">
            <v>Rating</v>
          </cell>
          <cell r="D117" t="str">
            <v>Rating</v>
          </cell>
          <cell r="E117" t="str">
            <v>Q134KUV_2313</v>
          </cell>
          <cell r="F117" t="str">
            <v>NONE</v>
          </cell>
          <cell r="G117">
            <v>23.13</v>
          </cell>
          <cell r="H117" t="str">
            <v xml:space="preserve">        Hohlglas</v>
          </cell>
          <cell r="I117" t="str">
            <v>SELF</v>
          </cell>
          <cell r="J117" t="str">
            <v>SELF</v>
          </cell>
          <cell r="K117" t="str">
            <v>OV</v>
          </cell>
          <cell r="L117" t="str">
            <v>NE</v>
          </cell>
          <cell r="M117">
            <v>5</v>
          </cell>
          <cell r="O117" t="str">
            <v>23,13</v>
          </cell>
          <cell r="P117" t="str">
            <v>Hohlglas</v>
          </cell>
          <cell r="Q117">
            <v>41.262590000000003</v>
          </cell>
          <cell r="R117">
            <v>40.148099999999999</v>
          </cell>
          <cell r="S117">
            <v>37.565260000000002</v>
          </cell>
          <cell r="T117">
            <v>39.295560000000002</v>
          </cell>
          <cell r="U117">
            <v>40.675989999999999</v>
          </cell>
          <cell r="V117">
            <v>42.4148</v>
          </cell>
          <cell r="W117">
            <v>42.073169999999998</v>
          </cell>
          <cell r="X117">
            <v>41.15278</v>
          </cell>
          <cell r="Y117">
            <v>42.183390000000003</v>
          </cell>
          <cell r="Z117">
            <v>42.028419999999997</v>
          </cell>
          <cell r="AA117">
            <v>48.028419999999997</v>
          </cell>
          <cell r="AB117">
            <v>45.926789999999997</v>
          </cell>
          <cell r="AC117">
            <v>45.335970000000003</v>
          </cell>
          <cell r="AD117">
            <v>-0.59081999999999368</v>
          </cell>
        </row>
        <row r="118">
          <cell r="A118" t="str">
            <v>DataSpec</v>
          </cell>
          <cell r="B118" t="str">
            <v>Data</v>
          </cell>
          <cell r="C118" t="str">
            <v>Rating</v>
          </cell>
          <cell r="D118" t="str">
            <v>Rating</v>
          </cell>
          <cell r="E118" t="str">
            <v>Q134KUV_2314</v>
          </cell>
          <cell r="F118" t="str">
            <v>NONE</v>
          </cell>
          <cell r="G118">
            <v>23.14</v>
          </cell>
          <cell r="H118" t="str">
            <v xml:space="preserve">        Glasfasern und Waren daraus</v>
          </cell>
          <cell r="I118" t="str">
            <v>SELF</v>
          </cell>
          <cell r="J118" t="str">
            <v>SELF</v>
          </cell>
          <cell r="K118" t="str">
            <v>OV</v>
          </cell>
          <cell r="L118" t="str">
            <v>NE</v>
          </cell>
          <cell r="M118">
            <v>5</v>
          </cell>
          <cell r="O118" t="str">
            <v>23,14</v>
          </cell>
          <cell r="P118" t="str">
            <v>Glasfasern und Waren daraus</v>
          </cell>
          <cell r="Q118">
            <v>41.075989999999997</v>
          </cell>
          <cell r="R118">
            <v>41.13646</v>
          </cell>
          <cell r="S118">
            <v>49.13646</v>
          </cell>
          <cell r="T118">
            <v>47.159840000000003</v>
          </cell>
          <cell r="U118">
            <v>48.773020000000002</v>
          </cell>
          <cell r="V118">
            <v>40.773020000000002</v>
          </cell>
          <cell r="W118">
            <v>39.876390000000001</v>
          </cell>
          <cell r="X118">
            <v>43.221620000000001</v>
          </cell>
          <cell r="Y118">
            <v>40.384650000000001</v>
          </cell>
          <cell r="Z118">
            <v>41.338030000000003</v>
          </cell>
          <cell r="AA118">
            <v>39.51699</v>
          </cell>
          <cell r="AB118">
            <v>39.643149999999999</v>
          </cell>
          <cell r="AC118">
            <v>44.801630000000003</v>
          </cell>
          <cell r="AD118">
            <v>5.1584800000000044</v>
          </cell>
        </row>
        <row r="119">
          <cell r="A119" t="str">
            <v>DataSpec</v>
          </cell>
          <cell r="B119" t="str">
            <v>Data</v>
          </cell>
          <cell r="C119" t="str">
            <v>Rating</v>
          </cell>
          <cell r="D119" t="str">
            <v>Rating</v>
          </cell>
          <cell r="E119" t="str">
            <v>Q134KUV_2319</v>
          </cell>
          <cell r="F119" t="str">
            <v>NONE</v>
          </cell>
          <cell r="G119">
            <v>23.19</v>
          </cell>
          <cell r="H119" t="str">
            <v xml:space="preserve">        Technische Glaswaren u.a.</v>
          </cell>
          <cell r="I119" t="str">
            <v>SELF</v>
          </cell>
          <cell r="J119" t="str">
            <v>SELF</v>
          </cell>
          <cell r="K119" t="str">
            <v>OV</v>
          </cell>
          <cell r="L119" t="str">
            <v>NE</v>
          </cell>
          <cell r="M119">
            <v>5</v>
          </cell>
          <cell r="O119" t="str">
            <v>23,19</v>
          </cell>
          <cell r="P119" t="str">
            <v>Technische Glaswaren u.a.</v>
          </cell>
          <cell r="Q119">
            <v>40.66348</v>
          </cell>
          <cell r="R119">
            <v>32.66348</v>
          </cell>
          <cell r="S119">
            <v>38.841009999999997</v>
          </cell>
          <cell r="T119">
            <v>39.886119999999998</v>
          </cell>
          <cell r="U119">
            <v>43.724299999999999</v>
          </cell>
          <cell r="V119">
            <v>36.632640000000002</v>
          </cell>
          <cell r="W119">
            <v>33.845320000000001</v>
          </cell>
          <cell r="X119">
            <v>35.616990000000001</v>
          </cell>
          <cell r="Y119">
            <v>36.057040000000001</v>
          </cell>
          <cell r="Z119">
            <v>34.908430000000003</v>
          </cell>
          <cell r="AA119">
            <v>38.70523</v>
          </cell>
          <cell r="AB119">
            <v>40.741570000000003</v>
          </cell>
          <cell r="AC119">
            <v>46.741570000000003</v>
          </cell>
          <cell r="AD119">
            <v>6</v>
          </cell>
        </row>
        <row r="120">
          <cell r="A120" t="str">
            <v>DataSpec</v>
          </cell>
          <cell r="B120" t="str">
            <v>Data</v>
          </cell>
          <cell r="C120" t="str">
            <v>Rating</v>
          </cell>
          <cell r="D120" t="str">
            <v>Rating</v>
          </cell>
          <cell r="E120" t="str">
            <v>Q134KUV_232</v>
          </cell>
          <cell r="F120" t="str">
            <v>NONE</v>
          </cell>
          <cell r="G120">
            <v>23.2</v>
          </cell>
          <cell r="H120" t="str">
            <v xml:space="preserve">      Feuerfeste keramische Werkstoffe</v>
          </cell>
          <cell r="I120" t="str">
            <v>SELF</v>
          </cell>
          <cell r="J120" t="str">
            <v>SELF</v>
          </cell>
          <cell r="K120" t="str">
            <v>OV</v>
          </cell>
          <cell r="L120" t="str">
            <v>NE</v>
          </cell>
          <cell r="M120">
            <v>5</v>
          </cell>
          <cell r="O120" t="str">
            <v>23,2</v>
          </cell>
          <cell r="P120" t="str">
            <v>Feuerfeste keramische Werkstoffe</v>
          </cell>
          <cell r="Q120">
            <v>45.805529999999997</v>
          </cell>
          <cell r="R120">
            <v>44.010590000000001</v>
          </cell>
          <cell r="S120">
            <v>52.010590000000001</v>
          </cell>
          <cell r="T120">
            <v>47.227910000000001</v>
          </cell>
          <cell r="U120">
            <v>44.303919999999998</v>
          </cell>
          <cell r="V120">
            <v>39.68432</v>
          </cell>
          <cell r="W120">
            <v>38.58914</v>
          </cell>
          <cell r="X120">
            <v>37.76925</v>
          </cell>
          <cell r="Y120">
            <v>37.580109999999998</v>
          </cell>
          <cell r="Z120">
            <v>39.122869999999999</v>
          </cell>
          <cell r="AA120">
            <v>33.122869999999999</v>
          </cell>
          <cell r="AB120">
            <v>27.338290000000001</v>
          </cell>
          <cell r="AC120">
            <v>33.338290000000001</v>
          </cell>
          <cell r="AD120">
            <v>6</v>
          </cell>
        </row>
        <row r="121">
          <cell r="A121" t="str">
            <v>DataSpec</v>
          </cell>
          <cell r="B121" t="str">
            <v>Data</v>
          </cell>
          <cell r="C121" t="str">
            <v>Rating</v>
          </cell>
          <cell r="D121" t="str">
            <v>Rating</v>
          </cell>
          <cell r="E121" t="str">
            <v>Q134KUV_233</v>
          </cell>
          <cell r="F121" t="str">
            <v>NONE</v>
          </cell>
          <cell r="G121">
            <v>23.3</v>
          </cell>
          <cell r="H121" t="str">
            <v xml:space="preserve">      Keramische Baumaterialien</v>
          </cell>
          <cell r="I121" t="str">
            <v>SELF</v>
          </cell>
          <cell r="J121" t="str">
            <v>SELF</v>
          </cell>
          <cell r="K121" t="str">
            <v>OV</v>
          </cell>
          <cell r="L121" t="str">
            <v>NE</v>
          </cell>
          <cell r="M121">
            <v>5</v>
          </cell>
          <cell r="O121" t="str">
            <v>23,3</v>
          </cell>
          <cell r="P121" t="str">
            <v>Keramische Baumaterialien</v>
          </cell>
          <cell r="Q121">
            <v>46.10528</v>
          </cell>
          <cell r="R121">
            <v>43.188139999999997</v>
          </cell>
          <cell r="S121">
            <v>51.2301</v>
          </cell>
          <cell r="T121">
            <v>43.19652</v>
          </cell>
          <cell r="U121">
            <v>48.644379999999998</v>
          </cell>
          <cell r="V121">
            <v>54.66751</v>
          </cell>
          <cell r="W121">
            <v>59.893129999999999</v>
          </cell>
          <cell r="X121">
            <v>58.069519999999997</v>
          </cell>
          <cell r="Y121">
            <v>54.453409999999998</v>
          </cell>
          <cell r="Z121">
            <v>54.580080000000002</v>
          </cell>
          <cell r="AA121">
            <v>57.547930000000001</v>
          </cell>
          <cell r="AB121">
            <v>62.173810000000003</v>
          </cell>
          <cell r="AC121">
            <v>56.216410000000003</v>
          </cell>
          <cell r="AD121">
            <v>-5.9573999999999998</v>
          </cell>
        </row>
        <row r="122">
          <cell r="A122" t="str">
            <v>DataSpec</v>
          </cell>
          <cell r="B122" t="str">
            <v>Data</v>
          </cell>
          <cell r="C122" t="str">
            <v>Rating</v>
          </cell>
          <cell r="D122" t="str">
            <v>Rating</v>
          </cell>
          <cell r="E122" t="str">
            <v>Q134KUV_2331</v>
          </cell>
          <cell r="F122" t="str">
            <v>NONE</v>
          </cell>
          <cell r="G122">
            <v>23.31</v>
          </cell>
          <cell r="H122" t="str">
            <v xml:space="preserve">        Keramische Fliesen</v>
          </cell>
          <cell r="I122" t="str">
            <v>SELF</v>
          </cell>
          <cell r="J122" t="str">
            <v>SELF</v>
          </cell>
          <cell r="K122" t="str">
            <v>OV</v>
          </cell>
          <cell r="L122" t="str">
            <v>NE</v>
          </cell>
          <cell r="M122">
            <v>5</v>
          </cell>
          <cell r="O122" t="str">
            <v>23,31</v>
          </cell>
          <cell r="P122" t="str">
            <v>Keramische Fliesen</v>
          </cell>
          <cell r="Q122">
            <v>48.293140000000001</v>
          </cell>
          <cell r="R122">
            <v>51.020330000000001</v>
          </cell>
          <cell r="S122">
            <v>59.020330000000001</v>
          </cell>
          <cell r="T122">
            <v>51.020330000000001</v>
          </cell>
          <cell r="U122">
            <v>54.821829999999999</v>
          </cell>
          <cell r="V122">
            <v>62.821829999999999</v>
          </cell>
          <cell r="W122">
            <v>70.821830000000006</v>
          </cell>
          <cell r="X122">
            <v>67.601640000000003</v>
          </cell>
          <cell r="Y122">
            <v>64.620230000000006</v>
          </cell>
          <cell r="Z122">
            <v>66.222409999999996</v>
          </cell>
          <cell r="AA122">
            <v>70.956320000000005</v>
          </cell>
          <cell r="AB122">
            <v>74.953019999999995</v>
          </cell>
          <cell r="AC122">
            <v>68.953019999999995</v>
          </cell>
          <cell r="AD122">
            <v>-6</v>
          </cell>
        </row>
        <row r="123">
          <cell r="A123" t="str">
            <v>DataSpec</v>
          </cell>
          <cell r="B123" t="str">
            <v>Data</v>
          </cell>
          <cell r="C123" t="str">
            <v>Rating</v>
          </cell>
          <cell r="D123" t="str">
            <v>Rating</v>
          </cell>
          <cell r="E123" t="str">
            <v>Q134KUV_2332</v>
          </cell>
          <cell r="F123" t="str">
            <v>NONE</v>
          </cell>
          <cell r="G123">
            <v>23.32</v>
          </cell>
          <cell r="H123" t="str">
            <v xml:space="preserve">        Ziegel</v>
          </cell>
          <cell r="I123" t="str">
            <v>SELF</v>
          </cell>
          <cell r="J123" t="str">
            <v>SELF</v>
          </cell>
          <cell r="K123" t="str">
            <v>OV</v>
          </cell>
          <cell r="L123" t="str">
            <v>NE</v>
          </cell>
          <cell r="M123">
            <v>5</v>
          </cell>
          <cell r="O123" t="str">
            <v>23,32</v>
          </cell>
          <cell r="P123" t="str">
            <v>Ziegel</v>
          </cell>
          <cell r="Q123">
            <v>44.31606</v>
          </cell>
          <cell r="R123">
            <v>36.783009999999997</v>
          </cell>
          <cell r="S123">
            <v>44.783009999999997</v>
          </cell>
          <cell r="T123">
            <v>36.783009999999997</v>
          </cell>
          <cell r="U123">
            <v>43.54128</v>
          </cell>
          <cell r="V123">
            <v>47.931330000000003</v>
          </cell>
          <cell r="W123">
            <v>50.865079999999999</v>
          </cell>
          <cell r="X123">
            <v>50.195149999999998</v>
          </cell>
          <cell r="Y123">
            <v>46.054729999999999</v>
          </cell>
          <cell r="Z123">
            <v>44.962510000000002</v>
          </cell>
          <cell r="AA123">
            <v>46.294460000000001</v>
          </cell>
          <cell r="AB123">
            <v>51.43927</v>
          </cell>
          <cell r="AC123">
            <v>45.43927</v>
          </cell>
          <cell r="AD123">
            <v>-6</v>
          </cell>
        </row>
        <row r="124">
          <cell r="A124" t="str">
            <v>DataSpec</v>
          </cell>
          <cell r="B124" t="str">
            <v>Data</v>
          </cell>
          <cell r="C124" t="str">
            <v>Rating</v>
          </cell>
          <cell r="D124" t="str">
            <v>Rating</v>
          </cell>
          <cell r="E124" t="str">
            <v>Q134KUV_234</v>
          </cell>
          <cell r="F124" t="str">
            <v>NONE</v>
          </cell>
          <cell r="G124">
            <v>23.4</v>
          </cell>
          <cell r="H124" t="str">
            <v xml:space="preserve">      Porzellan, Sanitärkeramik, technische Keramik</v>
          </cell>
          <cell r="I124" t="str">
            <v>SELF</v>
          </cell>
          <cell r="J124" t="str">
            <v>SELF</v>
          </cell>
          <cell r="K124" t="str">
            <v>OV</v>
          </cell>
          <cell r="L124" t="str">
            <v>NE</v>
          </cell>
          <cell r="M124">
            <v>5</v>
          </cell>
          <cell r="O124" t="str">
            <v>23,4</v>
          </cell>
          <cell r="P124" t="str">
            <v>Porzellan, Sanitärkeramik, technische Keramik</v>
          </cell>
          <cell r="Q124">
            <v>46.56823</v>
          </cell>
          <cell r="R124">
            <v>41.957729999999998</v>
          </cell>
          <cell r="S124">
            <v>49.08625</v>
          </cell>
          <cell r="T124">
            <v>46.445439999999998</v>
          </cell>
          <cell r="U124">
            <v>46.485340000000001</v>
          </cell>
          <cell r="V124">
            <v>52.5336</v>
          </cell>
          <cell r="W124">
            <v>49.561369999999997</v>
          </cell>
          <cell r="X124">
            <v>52.130600000000001</v>
          </cell>
          <cell r="Y124">
            <v>47.275170000000003</v>
          </cell>
          <cell r="Z124">
            <v>51.740340000000003</v>
          </cell>
          <cell r="AA124">
            <v>47.875639999999997</v>
          </cell>
          <cell r="AB124">
            <v>51.62724</v>
          </cell>
          <cell r="AC124">
            <v>46.820889999999999</v>
          </cell>
          <cell r="AD124">
            <v>-4.8063500000000019</v>
          </cell>
        </row>
        <row r="125">
          <cell r="A125" t="str">
            <v>DataSpec</v>
          </cell>
          <cell r="B125" t="str">
            <v>Data</v>
          </cell>
          <cell r="C125" t="str">
            <v>Rating</v>
          </cell>
          <cell r="D125" t="str">
            <v>Rating</v>
          </cell>
          <cell r="E125" t="str">
            <v>Q134KUV_2341</v>
          </cell>
          <cell r="F125" t="str">
            <v>NONE</v>
          </cell>
          <cell r="G125">
            <v>23.41</v>
          </cell>
          <cell r="H125" t="str">
            <v xml:space="preserve">        Porzellan, keramische Ziergegenstände</v>
          </cell>
          <cell r="I125" t="str">
            <v>SELF</v>
          </cell>
          <cell r="J125" t="str">
            <v>SELF</v>
          </cell>
          <cell r="K125" t="str">
            <v>OV</v>
          </cell>
          <cell r="L125" t="str">
            <v>NE</v>
          </cell>
          <cell r="M125">
            <v>5</v>
          </cell>
          <cell r="O125" t="str">
            <v>23,41</v>
          </cell>
          <cell r="P125" t="str">
            <v>Porzellan, keramische Ziergegenstände</v>
          </cell>
          <cell r="Q125">
            <v>59.591419999999999</v>
          </cell>
          <cell r="R125">
            <v>52.169179999999997</v>
          </cell>
          <cell r="S125">
            <v>49.681220000000003</v>
          </cell>
          <cell r="T125">
            <v>54.666080000000001</v>
          </cell>
          <cell r="U125">
            <v>50.836300000000001</v>
          </cell>
          <cell r="V125">
            <v>58.374890000000001</v>
          </cell>
          <cell r="W125">
            <v>52.597679999999997</v>
          </cell>
          <cell r="X125">
            <v>60.597679999999997</v>
          </cell>
          <cell r="Y125">
            <v>52.597679999999997</v>
          </cell>
          <cell r="Z125">
            <v>59.257150000000003</v>
          </cell>
          <cell r="AA125">
            <v>53.257150000000003</v>
          </cell>
          <cell r="AB125">
            <v>59.257150000000003</v>
          </cell>
          <cell r="AC125">
            <v>53.257150000000003</v>
          </cell>
          <cell r="AD125">
            <v>-6</v>
          </cell>
        </row>
        <row r="126">
          <cell r="A126" t="str">
            <v>DataSpec</v>
          </cell>
          <cell r="B126" t="str">
            <v>Data</v>
          </cell>
          <cell r="C126" t="str">
            <v>Rating</v>
          </cell>
          <cell r="D126" t="str">
            <v>Rating</v>
          </cell>
          <cell r="E126" t="str">
            <v>Q134KUV_2342</v>
          </cell>
          <cell r="F126" t="str">
            <v>NONE</v>
          </cell>
          <cell r="G126">
            <v>23.42</v>
          </cell>
          <cell r="H126" t="str">
            <v xml:space="preserve">        Sanitärkeramik</v>
          </cell>
          <cell r="I126" t="str">
            <v>SELF</v>
          </cell>
          <cell r="J126" t="str">
            <v>SELF</v>
          </cell>
          <cell r="K126" t="str">
            <v>OV</v>
          </cell>
          <cell r="L126" t="str">
            <v>NE</v>
          </cell>
          <cell r="M126">
            <v>5</v>
          </cell>
          <cell r="O126" t="str">
            <v>23,42</v>
          </cell>
          <cell r="P126" t="str">
            <v>Sanitärkeramik</v>
          </cell>
          <cell r="Q126">
            <v>43.899509999999999</v>
          </cell>
          <cell r="R126">
            <v>35.899509999999999</v>
          </cell>
          <cell r="S126">
            <v>36.552289999999999</v>
          </cell>
          <cell r="T126">
            <v>28.552289999999999</v>
          </cell>
          <cell r="U126">
            <v>29.547910000000002</v>
          </cell>
          <cell r="V126">
            <v>37.547910000000002</v>
          </cell>
          <cell r="W126">
            <v>39.570270000000001</v>
          </cell>
          <cell r="X126">
            <v>34.461100000000002</v>
          </cell>
          <cell r="Y126">
            <v>33.850029999999997</v>
          </cell>
          <cell r="Z126">
            <v>34.207129999999999</v>
          </cell>
          <cell r="AA126">
            <v>40.207129999999999</v>
          </cell>
          <cell r="AB126">
            <v>46.207129999999999</v>
          </cell>
          <cell r="AC126">
            <v>40.530450000000002</v>
          </cell>
          <cell r="AD126">
            <v>-5.6766799999999975</v>
          </cell>
        </row>
        <row r="127">
          <cell r="A127" t="str">
            <v>DataSpec</v>
          </cell>
          <cell r="B127" t="str">
            <v>Data</v>
          </cell>
          <cell r="C127" t="str">
            <v>Rating</v>
          </cell>
          <cell r="D127" t="str">
            <v>Rating</v>
          </cell>
          <cell r="E127" t="str">
            <v>Q134KUV_2343</v>
          </cell>
          <cell r="F127" t="str">
            <v>NONE</v>
          </cell>
          <cell r="G127">
            <v>23.43</v>
          </cell>
          <cell r="H127" t="str">
            <v xml:space="preserve">        Isolatoren, Isolierteile aus Keramik</v>
          </cell>
          <cell r="I127" t="str">
            <v>SELF</v>
          </cell>
          <cell r="J127" t="str">
            <v>SELF</v>
          </cell>
          <cell r="K127" t="str">
            <v>OV</v>
          </cell>
          <cell r="L127" t="str">
            <v>NE</v>
          </cell>
          <cell r="M127">
            <v>5</v>
          </cell>
          <cell r="O127" t="str">
            <v>23,43</v>
          </cell>
          <cell r="P127" t="str">
            <v>Isolatoren, Isolierteile aus Keramik</v>
          </cell>
          <cell r="Q127">
            <v>42.01829</v>
          </cell>
          <cell r="R127">
            <v>36.05301</v>
          </cell>
          <cell r="S127">
            <v>44.05301</v>
          </cell>
          <cell r="T127">
            <v>52.05301</v>
          </cell>
          <cell r="U127">
            <v>54.551349999999999</v>
          </cell>
          <cell r="V127">
            <v>58.185160000000003</v>
          </cell>
          <cell r="W127">
            <v>55.23762</v>
          </cell>
          <cell r="X127">
            <v>47.23762</v>
          </cell>
          <cell r="Y127">
            <v>39.23762</v>
          </cell>
          <cell r="Z127">
            <v>35.056069999999998</v>
          </cell>
          <cell r="AA127">
            <v>41.056069999999998</v>
          </cell>
          <cell r="AB127">
            <v>47.056069999999998</v>
          </cell>
          <cell r="AC127">
            <v>41.056069999999998</v>
          </cell>
          <cell r="AD127">
            <v>-6</v>
          </cell>
        </row>
        <row r="128">
          <cell r="A128" t="str">
            <v>DataSpec</v>
          </cell>
          <cell r="B128" t="str">
            <v>Data</v>
          </cell>
          <cell r="C128" t="str">
            <v>Rating</v>
          </cell>
          <cell r="D128" t="str">
            <v>Rating</v>
          </cell>
          <cell r="E128" t="str">
            <v>Q134KUV_2344</v>
          </cell>
          <cell r="F128" t="str">
            <v>NONE</v>
          </cell>
          <cell r="G128">
            <v>23.44</v>
          </cell>
          <cell r="H128" t="str">
            <v xml:space="preserve">        Keramik für Laboratorien</v>
          </cell>
          <cell r="I128" t="str">
            <v>SELF</v>
          </cell>
          <cell r="J128" t="str">
            <v>SELF</v>
          </cell>
          <cell r="K128" t="str">
            <v>OV</v>
          </cell>
          <cell r="L128" t="str">
            <v>NE</v>
          </cell>
          <cell r="M128">
            <v>5</v>
          </cell>
          <cell r="O128" t="str">
            <v>23,44</v>
          </cell>
          <cell r="P128" t="str">
            <v>Keramik für Laboratorien</v>
          </cell>
          <cell r="Q128">
            <v>34.984549999999999</v>
          </cell>
          <cell r="R128">
            <v>37.446100000000001</v>
          </cell>
          <cell r="S128">
            <v>45.446100000000001</v>
          </cell>
          <cell r="T128">
            <v>40.985169999999997</v>
          </cell>
          <cell r="U128">
            <v>43.265860000000004</v>
          </cell>
          <cell r="V128">
            <v>47.86318</v>
          </cell>
          <cell r="W128">
            <v>51.91818</v>
          </cell>
          <cell r="X128">
            <v>43.91818</v>
          </cell>
          <cell r="Y128">
            <v>37.520359999999997</v>
          </cell>
          <cell r="Z128">
            <v>38.337389999999999</v>
          </cell>
          <cell r="AA128">
            <v>32.337389999999999</v>
          </cell>
          <cell r="AB128">
            <v>36.276359999999997</v>
          </cell>
          <cell r="AC128">
            <v>42.276359999999997</v>
          </cell>
          <cell r="AD128">
            <v>6</v>
          </cell>
        </row>
        <row r="129">
          <cell r="A129" t="str">
            <v>DataSpec</v>
          </cell>
          <cell r="B129" t="str">
            <v>Data</v>
          </cell>
          <cell r="C129" t="str">
            <v>Rating</v>
          </cell>
          <cell r="D129" t="str">
            <v>Rating</v>
          </cell>
          <cell r="E129" t="str">
            <v>Q134KUV_2349</v>
          </cell>
          <cell r="F129" t="str">
            <v>NONE</v>
          </cell>
          <cell r="G129">
            <v>23.49</v>
          </cell>
          <cell r="H129" t="str">
            <v xml:space="preserve">        Keramische Verpackungsbehältnisse</v>
          </cell>
          <cell r="I129" t="str">
            <v>SELF</v>
          </cell>
          <cell r="J129" t="str">
            <v>SELF</v>
          </cell>
          <cell r="K129" t="str">
            <v>OV</v>
          </cell>
          <cell r="L129" t="str">
            <v>NE</v>
          </cell>
          <cell r="M129">
            <v>5</v>
          </cell>
          <cell r="O129" t="str">
            <v>23,49</v>
          </cell>
          <cell r="P129" t="str">
            <v>Keramische Verpackungsbehältnisse</v>
          </cell>
          <cell r="Q129">
            <v>44.298699999999997</v>
          </cell>
          <cell r="R129">
            <v>46.426139999999997</v>
          </cell>
          <cell r="S129">
            <v>53.327910000000003</v>
          </cell>
          <cell r="T129">
            <v>45.327910000000003</v>
          </cell>
          <cell r="U129">
            <v>45.219140000000003</v>
          </cell>
          <cell r="V129">
            <v>45.459139999999998</v>
          </cell>
          <cell r="W129">
            <v>44.73798</v>
          </cell>
          <cell r="X129">
            <v>40.557769999999998</v>
          </cell>
          <cell r="Y129">
            <v>44.68826</v>
          </cell>
          <cell r="Z129">
            <v>47.194569999999999</v>
          </cell>
          <cell r="AA129">
            <v>44.902630000000002</v>
          </cell>
          <cell r="AB129">
            <v>38.902630000000002</v>
          </cell>
          <cell r="AC129">
            <v>32.902630000000002</v>
          </cell>
          <cell r="AD129">
            <v>-6</v>
          </cell>
        </row>
        <row r="130">
          <cell r="A130" t="str">
            <v>DataSpec</v>
          </cell>
          <cell r="B130" t="str">
            <v>Data</v>
          </cell>
          <cell r="C130" t="str">
            <v>Rating</v>
          </cell>
          <cell r="D130" t="str">
            <v>Rating</v>
          </cell>
          <cell r="E130" t="str">
            <v>Q134KUV_235</v>
          </cell>
          <cell r="F130" t="str">
            <v>NONE</v>
          </cell>
          <cell r="G130">
            <v>23.5</v>
          </cell>
          <cell r="H130" t="str">
            <v xml:space="preserve">      Zement, Kalk, gebrannter Gips</v>
          </cell>
          <cell r="I130" t="str">
            <v>SELF</v>
          </cell>
          <cell r="J130" t="str">
            <v>SELF</v>
          </cell>
          <cell r="K130" t="str">
            <v>OV</v>
          </cell>
          <cell r="L130" t="str">
            <v>NE</v>
          </cell>
          <cell r="M130">
            <v>5</v>
          </cell>
          <cell r="O130" t="str">
            <v>23,5</v>
          </cell>
          <cell r="P130" t="str">
            <v>Zement, Kalk, gebrannter Gips</v>
          </cell>
          <cell r="Q130">
            <v>44.895220000000002</v>
          </cell>
          <cell r="R130">
            <v>36.895220000000002</v>
          </cell>
          <cell r="S130">
            <v>44.895220000000002</v>
          </cell>
          <cell r="T130">
            <v>43.503570000000003</v>
          </cell>
          <cell r="U130">
            <v>42.23883</v>
          </cell>
          <cell r="V130">
            <v>50.23883</v>
          </cell>
          <cell r="W130">
            <v>53.442369999999997</v>
          </cell>
          <cell r="X130">
            <v>47.396880000000003</v>
          </cell>
          <cell r="Y130">
            <v>48.045960000000001</v>
          </cell>
          <cell r="Z130">
            <v>51.613840000000003</v>
          </cell>
          <cell r="AA130">
            <v>45.613840000000003</v>
          </cell>
          <cell r="AB130">
            <v>39.613840000000003</v>
          </cell>
          <cell r="AC130">
            <v>39.389400000000002</v>
          </cell>
          <cell r="AD130">
            <v>-0.22444000000000131</v>
          </cell>
        </row>
        <row r="131">
          <cell r="A131" t="str">
            <v>DataSpec</v>
          </cell>
          <cell r="B131" t="str">
            <v>Data</v>
          </cell>
          <cell r="C131" t="str">
            <v>Rating</v>
          </cell>
          <cell r="D131" t="str">
            <v>Rating</v>
          </cell>
          <cell r="E131" t="str">
            <v>Q134KUV_236</v>
          </cell>
          <cell r="F131" t="str">
            <v>NONE</v>
          </cell>
          <cell r="G131">
            <v>23.6</v>
          </cell>
          <cell r="H131" t="str">
            <v xml:space="preserve">      Betonerzeugnisse</v>
          </cell>
          <cell r="I131" t="str">
            <v>SELF</v>
          </cell>
          <cell r="J131" t="str">
            <v>SELF</v>
          </cell>
          <cell r="K131" t="str">
            <v>OV</v>
          </cell>
          <cell r="L131" t="str">
            <v>NE</v>
          </cell>
          <cell r="M131">
            <v>5</v>
          </cell>
          <cell r="O131" t="str">
            <v>23,6</v>
          </cell>
          <cell r="P131" t="str">
            <v>Betonerzeugnisse</v>
          </cell>
          <cell r="Q131">
            <v>44.253810000000001</v>
          </cell>
          <cell r="R131">
            <v>40.436619999999998</v>
          </cell>
          <cell r="S131">
            <v>47.146030000000003</v>
          </cell>
          <cell r="T131">
            <v>39.146030000000003</v>
          </cell>
          <cell r="U131">
            <v>42.685470000000002</v>
          </cell>
          <cell r="V131">
            <v>50.685470000000002</v>
          </cell>
          <cell r="W131">
            <v>53.136940000000003</v>
          </cell>
          <cell r="X131">
            <v>54.12811</v>
          </cell>
          <cell r="Y131">
            <v>52.750799999999998</v>
          </cell>
          <cell r="Z131">
            <v>53.167789999999997</v>
          </cell>
          <cell r="AA131">
            <v>52.988990000000001</v>
          </cell>
          <cell r="AB131">
            <v>56.402810000000002</v>
          </cell>
          <cell r="AC131">
            <v>50.402810000000002</v>
          </cell>
          <cell r="AD131">
            <v>-6</v>
          </cell>
        </row>
        <row r="132">
          <cell r="A132" t="str">
            <v>DataSpec</v>
          </cell>
          <cell r="B132" t="str">
            <v>Data</v>
          </cell>
          <cell r="C132" t="str">
            <v>Rating</v>
          </cell>
          <cell r="D132" t="str">
            <v>Rating</v>
          </cell>
          <cell r="E132" t="str">
            <v>Q134KUV_237</v>
          </cell>
          <cell r="F132" t="str">
            <v>NONE</v>
          </cell>
          <cell r="G132">
            <v>23.7</v>
          </cell>
          <cell r="H132" t="str">
            <v xml:space="preserve">      Natursteine</v>
          </cell>
          <cell r="I132" t="str">
            <v>SELF</v>
          </cell>
          <cell r="J132" t="str">
            <v>SELF</v>
          </cell>
          <cell r="K132" t="str">
            <v>OV</v>
          </cell>
          <cell r="L132" t="str">
            <v>NE</v>
          </cell>
          <cell r="M132">
            <v>5</v>
          </cell>
          <cell r="O132" t="str">
            <v>23,7</v>
          </cell>
          <cell r="P132" t="str">
            <v>Natursteine</v>
          </cell>
          <cell r="Q132">
            <v>42.060209999999998</v>
          </cell>
          <cell r="R132">
            <v>45.965130000000002</v>
          </cell>
          <cell r="S132">
            <v>46.925240000000002</v>
          </cell>
          <cell r="T132">
            <v>48.336790000000001</v>
          </cell>
          <cell r="U132">
            <v>41.033029999999997</v>
          </cell>
          <cell r="V132">
            <v>49.033029999999997</v>
          </cell>
          <cell r="W132">
            <v>41.033029999999997</v>
          </cell>
          <cell r="X132">
            <v>41.937399999999997</v>
          </cell>
          <cell r="Y132">
            <v>40.959299999999999</v>
          </cell>
          <cell r="Z132">
            <v>41.568289999999998</v>
          </cell>
          <cell r="AA132">
            <v>47.568289999999998</v>
          </cell>
          <cell r="AB132">
            <v>53.568289999999998</v>
          </cell>
          <cell r="AC132">
            <v>47.568289999999998</v>
          </cell>
          <cell r="AD132">
            <v>-6</v>
          </cell>
        </row>
        <row r="133">
          <cell r="A133" t="str">
            <v>DataSpec</v>
          </cell>
          <cell r="B133" t="str">
            <v>Data</v>
          </cell>
          <cell r="C133" t="str">
            <v>Rating</v>
          </cell>
          <cell r="D133" t="str">
            <v>Rating</v>
          </cell>
          <cell r="E133" t="str">
            <v>Q134KUV_239</v>
          </cell>
          <cell r="F133" t="str">
            <v>NONE</v>
          </cell>
          <cell r="G133">
            <v>23.9</v>
          </cell>
          <cell r="H133" t="str">
            <v xml:space="preserve">      Schleifmittel; nichtmetall. Min'erzeugnisse</v>
          </cell>
          <cell r="I133" t="str">
            <v>SELF</v>
          </cell>
          <cell r="J133" t="str">
            <v>SELF</v>
          </cell>
          <cell r="K133" t="str">
            <v>OV</v>
          </cell>
          <cell r="L133" t="str">
            <v>NE</v>
          </cell>
          <cell r="M133">
            <v>5</v>
          </cell>
          <cell r="O133" t="str">
            <v>23,9</v>
          </cell>
          <cell r="P133" t="str">
            <v>Schleifmittel; nichtmetall. Min'erzeugnisse</v>
          </cell>
          <cell r="Q133">
            <v>45.069240000000001</v>
          </cell>
          <cell r="R133">
            <v>37.805079999999997</v>
          </cell>
          <cell r="S133">
            <v>31.96932</v>
          </cell>
          <cell r="T133">
            <v>30.374919999999999</v>
          </cell>
          <cell r="U133">
            <v>27.35689</v>
          </cell>
          <cell r="V133">
            <v>35.35689</v>
          </cell>
          <cell r="W133">
            <v>35.453769999999999</v>
          </cell>
          <cell r="X133">
            <v>38.350720000000003</v>
          </cell>
          <cell r="Y133">
            <v>40.616860000000003</v>
          </cell>
          <cell r="Z133">
            <v>38.20814</v>
          </cell>
          <cell r="AA133">
            <v>38.486989999999999</v>
          </cell>
          <cell r="AB133">
            <v>36.621549999999999</v>
          </cell>
          <cell r="AC133">
            <v>30.621549999999999</v>
          </cell>
          <cell r="AD133">
            <v>-6</v>
          </cell>
        </row>
        <row r="134">
          <cell r="A134" t="str">
            <v>DataSpec</v>
          </cell>
          <cell r="B134" t="str">
            <v>Data</v>
          </cell>
          <cell r="C134" t="str">
            <v>Rating</v>
          </cell>
          <cell r="D134" t="str">
            <v>Rating</v>
          </cell>
          <cell r="E134" t="str">
            <v>Q134KUV_24</v>
          </cell>
          <cell r="F134" t="str">
            <v>NONE</v>
          </cell>
          <cell r="G134">
            <v>24</v>
          </cell>
          <cell r="H134" t="str">
            <v xml:space="preserve">    Metallerzeugung, -bearbeitung</v>
          </cell>
          <cell r="I134" t="str">
            <v>SELF</v>
          </cell>
          <cell r="J134" t="str">
            <v>SELF</v>
          </cell>
          <cell r="K134" t="str">
            <v>OV</v>
          </cell>
          <cell r="L134" t="str">
            <v>NE</v>
          </cell>
          <cell r="M134">
            <v>5</v>
          </cell>
          <cell r="O134">
            <v>24</v>
          </cell>
          <cell r="P134" t="str">
            <v>Metallerzeugung, -bearbeitung</v>
          </cell>
          <cell r="Q134">
            <v>45.509230000000002</v>
          </cell>
          <cell r="R134">
            <v>39.923079999999999</v>
          </cell>
          <cell r="S134">
            <v>47.736849999999997</v>
          </cell>
          <cell r="T134">
            <v>41.066009999999999</v>
          </cell>
          <cell r="U134">
            <v>45.709429999999998</v>
          </cell>
          <cell r="V134">
            <v>51.225110000000001</v>
          </cell>
          <cell r="W134">
            <v>49.817929999999997</v>
          </cell>
          <cell r="X134">
            <v>46.174079999999996</v>
          </cell>
          <cell r="Y134">
            <v>41.100380000000001</v>
          </cell>
          <cell r="Z134">
            <v>44.960940000000001</v>
          </cell>
          <cell r="AA134">
            <v>47.77693</v>
          </cell>
          <cell r="AB134">
            <v>52.381830000000001</v>
          </cell>
          <cell r="AC134">
            <v>50.512079999999997</v>
          </cell>
          <cell r="AD134">
            <v>-1.8697500000000034</v>
          </cell>
        </row>
        <row r="135">
          <cell r="A135" t="str">
            <v>DataSpec</v>
          </cell>
          <cell r="B135" t="str">
            <v>Data</v>
          </cell>
          <cell r="C135" t="str">
            <v>Rating</v>
          </cell>
          <cell r="D135" t="str">
            <v>Rating</v>
          </cell>
          <cell r="E135" t="str">
            <v>Q134KUV_241</v>
          </cell>
          <cell r="F135" t="str">
            <v>NONE</v>
          </cell>
          <cell r="G135">
            <v>24.1</v>
          </cell>
          <cell r="H135" t="str">
            <v xml:space="preserve">      Roheisen, Stahl, Ferrolegierungen</v>
          </cell>
          <cell r="I135" t="str">
            <v>SELF</v>
          </cell>
          <cell r="J135" t="str">
            <v>SELF</v>
          </cell>
          <cell r="K135" t="str">
            <v>OV</v>
          </cell>
          <cell r="L135" t="str">
            <v>NE</v>
          </cell>
          <cell r="M135">
            <v>5</v>
          </cell>
          <cell r="O135" t="str">
            <v>24,1</v>
          </cell>
          <cell r="P135" t="str">
            <v>Roheisen, Stahl, Ferrolegierungen</v>
          </cell>
          <cell r="Q135">
            <v>43.193379999999998</v>
          </cell>
          <cell r="R135">
            <v>41.300330000000002</v>
          </cell>
          <cell r="S135">
            <v>49.300330000000002</v>
          </cell>
          <cell r="T135">
            <v>42.539470000000001</v>
          </cell>
          <cell r="U135">
            <v>50.539470000000001</v>
          </cell>
          <cell r="V135">
            <v>49.73901</v>
          </cell>
          <cell r="W135">
            <v>41.73901</v>
          </cell>
          <cell r="X135">
            <v>43.730559999999997</v>
          </cell>
          <cell r="Y135">
            <v>39.385669999999998</v>
          </cell>
          <cell r="Z135">
            <v>44.554279999999999</v>
          </cell>
          <cell r="AA135">
            <v>44.568350000000002</v>
          </cell>
          <cell r="AB135">
            <v>50.568350000000002</v>
          </cell>
          <cell r="AC135">
            <v>56.568350000000002</v>
          </cell>
          <cell r="AD135">
            <v>6</v>
          </cell>
        </row>
        <row r="136">
          <cell r="A136" t="str">
            <v>DataSpec</v>
          </cell>
          <cell r="B136" t="str">
            <v>Data</v>
          </cell>
          <cell r="C136" t="str">
            <v>Rating</v>
          </cell>
          <cell r="D136" t="str">
            <v>Rating</v>
          </cell>
          <cell r="E136" t="str">
            <v>Q134KUV_242</v>
          </cell>
          <cell r="F136" t="str">
            <v>NONE</v>
          </cell>
          <cell r="G136">
            <v>24.2</v>
          </cell>
          <cell r="H136" t="str">
            <v xml:space="preserve">      Stahlrohre</v>
          </cell>
          <cell r="I136" t="str">
            <v>SELF</v>
          </cell>
          <cell r="J136" t="str">
            <v>SELF</v>
          </cell>
          <cell r="K136" t="str">
            <v>OV</v>
          </cell>
          <cell r="L136" t="str">
            <v>NE</v>
          </cell>
          <cell r="M136">
            <v>5</v>
          </cell>
          <cell r="O136" t="str">
            <v>24,2</v>
          </cell>
          <cell r="P136" t="str">
            <v>Stahlrohre</v>
          </cell>
          <cell r="Q136">
            <v>44.855200000000004</v>
          </cell>
          <cell r="R136">
            <v>38.623109999999997</v>
          </cell>
          <cell r="S136">
            <v>46.623109999999997</v>
          </cell>
          <cell r="T136">
            <v>38.623109999999997</v>
          </cell>
          <cell r="U136">
            <v>41.931280000000001</v>
          </cell>
          <cell r="V136">
            <v>49.931280000000001</v>
          </cell>
          <cell r="W136">
            <v>50.021070000000002</v>
          </cell>
          <cell r="X136">
            <v>42.021070000000002</v>
          </cell>
          <cell r="Y136">
            <v>34.021070000000002</v>
          </cell>
          <cell r="Z136">
            <v>32.811990000000002</v>
          </cell>
          <cell r="AA136">
            <v>38.811990000000002</v>
          </cell>
          <cell r="AB136">
            <v>44.811990000000002</v>
          </cell>
          <cell r="AC136">
            <v>50.811990000000002</v>
          </cell>
          <cell r="AD136">
            <v>6</v>
          </cell>
        </row>
        <row r="137">
          <cell r="A137" t="str">
            <v>DataSpec</v>
          </cell>
          <cell r="B137" t="str">
            <v>Data</v>
          </cell>
          <cell r="C137" t="str">
            <v>Rating</v>
          </cell>
          <cell r="D137" t="str">
            <v>Rating</v>
          </cell>
          <cell r="E137" t="str">
            <v>Q134KUV_243</v>
          </cell>
          <cell r="F137" t="str">
            <v>NONE</v>
          </cell>
          <cell r="G137">
            <v>24.3</v>
          </cell>
          <cell r="H137" t="str">
            <v xml:space="preserve">      Blankstahl, Kaltband, -profile, kaltgezog. Draht</v>
          </cell>
          <cell r="I137" t="str">
            <v>SELF</v>
          </cell>
          <cell r="J137" t="str">
            <v>SELF</v>
          </cell>
          <cell r="K137" t="str">
            <v>OV</v>
          </cell>
          <cell r="L137" t="str">
            <v>NE</v>
          </cell>
          <cell r="M137">
            <v>5</v>
          </cell>
          <cell r="O137" t="str">
            <v>24,3</v>
          </cell>
          <cell r="P137" t="str">
            <v>Blankstahl, Kaltband, -profile, kaltgezog. Draht</v>
          </cell>
          <cell r="Q137">
            <v>48.134749999999997</v>
          </cell>
          <cell r="R137">
            <v>43.171759999999999</v>
          </cell>
          <cell r="S137">
            <v>51.007629999999999</v>
          </cell>
          <cell r="T137">
            <v>43.007629999999999</v>
          </cell>
          <cell r="U137">
            <v>48.081429999999997</v>
          </cell>
          <cell r="V137">
            <v>54.414439999999999</v>
          </cell>
          <cell r="W137">
            <v>57.635359999999999</v>
          </cell>
          <cell r="X137">
            <v>49.635359999999999</v>
          </cell>
          <cell r="Y137">
            <v>44.260390000000001</v>
          </cell>
          <cell r="Z137">
            <v>46.253959999999999</v>
          </cell>
          <cell r="AA137">
            <v>49.811320000000002</v>
          </cell>
          <cell r="AB137">
            <v>55.811320000000002</v>
          </cell>
          <cell r="AC137">
            <v>49.811320000000002</v>
          </cell>
          <cell r="AD137">
            <v>-6</v>
          </cell>
        </row>
        <row r="138">
          <cell r="A138" t="str">
            <v>DataSpec</v>
          </cell>
          <cell r="B138" t="str">
            <v>Data</v>
          </cell>
          <cell r="C138" t="str">
            <v>Rating</v>
          </cell>
          <cell r="D138" t="str">
            <v>Rating</v>
          </cell>
          <cell r="E138" t="str">
            <v>Q134KUV_244</v>
          </cell>
          <cell r="F138" t="str">
            <v>NONE</v>
          </cell>
          <cell r="G138">
            <v>24.4</v>
          </cell>
          <cell r="H138" t="str">
            <v xml:space="preserve">      NE-Metalle</v>
          </cell>
          <cell r="I138" t="str">
            <v>SELF</v>
          </cell>
          <cell r="J138" t="str">
            <v>SELF</v>
          </cell>
          <cell r="K138" t="str">
            <v>OV</v>
          </cell>
          <cell r="L138" t="str">
            <v>NE</v>
          </cell>
          <cell r="M138">
            <v>5</v>
          </cell>
          <cell r="O138" t="str">
            <v>24,4</v>
          </cell>
          <cell r="P138" t="str">
            <v>NE-Metalle</v>
          </cell>
          <cell r="Q138">
            <v>45.091880000000003</v>
          </cell>
          <cell r="R138">
            <v>37.091880000000003</v>
          </cell>
          <cell r="S138">
            <v>45.091880000000003</v>
          </cell>
          <cell r="T138">
            <v>38.453119999999998</v>
          </cell>
          <cell r="U138">
            <v>42.32884</v>
          </cell>
          <cell r="V138">
            <v>50.084789999999998</v>
          </cell>
          <cell r="W138">
            <v>46.481360000000002</v>
          </cell>
          <cell r="X138">
            <v>43.4602</v>
          </cell>
          <cell r="Y138">
            <v>40.158369999999998</v>
          </cell>
          <cell r="Z138">
            <v>46.125810000000001</v>
          </cell>
          <cell r="AA138">
            <v>52.125810000000001</v>
          </cell>
          <cell r="AB138">
            <v>58.125810000000001</v>
          </cell>
          <cell r="AC138">
            <v>52.125810000000001</v>
          </cell>
          <cell r="AD138">
            <v>-6</v>
          </cell>
        </row>
        <row r="139">
          <cell r="A139" t="str">
            <v>DataSpec</v>
          </cell>
          <cell r="B139" t="str">
            <v>Data</v>
          </cell>
          <cell r="C139" t="str">
            <v>Rating</v>
          </cell>
          <cell r="D139" t="str">
            <v>Rating</v>
          </cell>
          <cell r="E139" t="str">
            <v>Q134KUV_2441</v>
          </cell>
          <cell r="F139" t="str">
            <v>NONE</v>
          </cell>
          <cell r="G139">
            <v>24.41</v>
          </cell>
          <cell r="H139" t="str">
            <v xml:space="preserve">        Edelmetalle</v>
          </cell>
          <cell r="I139" t="str">
            <v>SELF</v>
          </cell>
          <cell r="J139" t="str">
            <v>SELF</v>
          </cell>
          <cell r="K139" t="str">
            <v>OV</v>
          </cell>
          <cell r="L139" t="str">
            <v>NE</v>
          </cell>
          <cell r="M139">
            <v>5</v>
          </cell>
          <cell r="O139" t="str">
            <v>24,41</v>
          </cell>
          <cell r="P139" t="str">
            <v>Edelmetalle</v>
          </cell>
          <cell r="Q139">
            <v>44.440339999999999</v>
          </cell>
          <cell r="R139">
            <v>36.440339999999999</v>
          </cell>
          <cell r="S139">
            <v>44.440339999999999</v>
          </cell>
          <cell r="T139">
            <v>38.59919</v>
          </cell>
          <cell r="U139">
            <v>38.106209999999997</v>
          </cell>
          <cell r="V139">
            <v>45.13879</v>
          </cell>
          <cell r="W139">
            <v>43.856360000000002</v>
          </cell>
          <cell r="X139">
            <v>37.345739999999999</v>
          </cell>
          <cell r="Y139">
            <v>34.775530000000003</v>
          </cell>
          <cell r="Z139">
            <v>41.007809999999999</v>
          </cell>
          <cell r="AA139">
            <v>47.007809999999999</v>
          </cell>
          <cell r="AB139">
            <v>53.007809999999999</v>
          </cell>
          <cell r="AC139">
            <v>47.007809999999999</v>
          </cell>
          <cell r="AD139">
            <v>-6</v>
          </cell>
        </row>
        <row r="140">
          <cell r="A140" t="str">
            <v>DataSpec</v>
          </cell>
          <cell r="B140" t="str">
            <v>Data</v>
          </cell>
          <cell r="C140" t="str">
            <v>Rating</v>
          </cell>
          <cell r="D140" t="str">
            <v>Rating</v>
          </cell>
          <cell r="E140" t="str">
            <v>Q134KUV_2442</v>
          </cell>
          <cell r="F140" t="str">
            <v>NONE</v>
          </cell>
          <cell r="G140">
            <v>24.42</v>
          </cell>
          <cell r="H140" t="str">
            <v xml:space="preserve">        Aluminium</v>
          </cell>
          <cell r="I140" t="str">
            <v>SELF</v>
          </cell>
          <cell r="J140" t="str">
            <v>SELF</v>
          </cell>
          <cell r="K140" t="str">
            <v>OV</v>
          </cell>
          <cell r="L140" t="str">
            <v>NE</v>
          </cell>
          <cell r="M140">
            <v>5</v>
          </cell>
          <cell r="O140" t="str">
            <v>24,42</v>
          </cell>
          <cell r="P140" t="str">
            <v>Aluminium</v>
          </cell>
          <cell r="Q140">
            <v>46.540509999999998</v>
          </cell>
          <cell r="R140">
            <v>38.540509999999998</v>
          </cell>
          <cell r="S140">
            <v>46.540509999999998</v>
          </cell>
          <cell r="T140">
            <v>38.954230000000003</v>
          </cell>
          <cell r="U140">
            <v>43.821689999999997</v>
          </cell>
          <cell r="V140">
            <v>48.849820000000001</v>
          </cell>
          <cell r="W140">
            <v>44.43074</v>
          </cell>
          <cell r="X140">
            <v>44.592579999999998</v>
          </cell>
          <cell r="Y140">
            <v>41.845930000000003</v>
          </cell>
          <cell r="Z140">
            <v>46.579990000000002</v>
          </cell>
          <cell r="AA140">
            <v>52.579990000000002</v>
          </cell>
          <cell r="AB140">
            <v>57.466740000000001</v>
          </cell>
          <cell r="AC140">
            <v>51.466740000000001</v>
          </cell>
          <cell r="AD140">
            <v>-6</v>
          </cell>
        </row>
        <row r="141">
          <cell r="A141" t="str">
            <v>DataSpec</v>
          </cell>
          <cell r="B141" t="str">
            <v>Data</v>
          </cell>
          <cell r="C141" t="str">
            <v>Rating</v>
          </cell>
          <cell r="D141" t="str">
            <v>Rating</v>
          </cell>
          <cell r="E141" t="str">
            <v>Q134KUV_2443</v>
          </cell>
          <cell r="F141" t="str">
            <v>NONE</v>
          </cell>
          <cell r="G141">
            <v>24.43</v>
          </cell>
          <cell r="H141" t="str">
            <v xml:space="preserve">        Blei, Zink und Zinn</v>
          </cell>
          <cell r="I141" t="str">
            <v>SELF</v>
          </cell>
          <cell r="J141" t="str">
            <v>SELF</v>
          </cell>
          <cell r="K141" t="str">
            <v>OV</v>
          </cell>
          <cell r="L141" t="str">
            <v>NE</v>
          </cell>
          <cell r="M141">
            <v>5</v>
          </cell>
          <cell r="O141" t="str">
            <v>24,43</v>
          </cell>
          <cell r="P141" t="str">
            <v>Blei, Zink und Zinn</v>
          </cell>
          <cell r="Q141">
            <v>42.6586</v>
          </cell>
          <cell r="R141">
            <v>34.6586</v>
          </cell>
          <cell r="S141">
            <v>42.6586</v>
          </cell>
          <cell r="T141">
            <v>36.069020000000002</v>
          </cell>
          <cell r="U141">
            <v>36.725239999999999</v>
          </cell>
          <cell r="V141">
            <v>44.725239999999999</v>
          </cell>
          <cell r="W141">
            <v>41.936579999999999</v>
          </cell>
          <cell r="X141">
            <v>40.261589999999998</v>
          </cell>
          <cell r="Y141">
            <v>34.052059999999997</v>
          </cell>
          <cell r="Z141">
            <v>42.052059999999997</v>
          </cell>
          <cell r="AA141">
            <v>48.052059999999997</v>
          </cell>
          <cell r="AB141">
            <v>54.052059999999997</v>
          </cell>
          <cell r="AC141">
            <v>50.32367</v>
          </cell>
          <cell r="AD141">
            <v>-3.7283899999999974</v>
          </cell>
        </row>
        <row r="142">
          <cell r="A142" t="str">
            <v>DataSpec</v>
          </cell>
          <cell r="B142" t="str">
            <v>Data</v>
          </cell>
          <cell r="C142" t="str">
            <v>Rating</v>
          </cell>
          <cell r="D142" t="str">
            <v>Rating</v>
          </cell>
          <cell r="E142" t="str">
            <v>Q134KUV_2444</v>
          </cell>
          <cell r="F142" t="str">
            <v>NONE</v>
          </cell>
          <cell r="G142">
            <v>24.44</v>
          </cell>
          <cell r="H142" t="str">
            <v xml:space="preserve">        Kupfer</v>
          </cell>
          <cell r="I142" t="str">
            <v>SELF</v>
          </cell>
          <cell r="J142" t="str">
            <v>SELF</v>
          </cell>
          <cell r="K142" t="str">
            <v>OV</v>
          </cell>
          <cell r="L142" t="str">
            <v>NE</v>
          </cell>
          <cell r="M142">
            <v>5</v>
          </cell>
          <cell r="O142" t="str">
            <v>24,44</v>
          </cell>
          <cell r="P142" t="str">
            <v>Kupfer</v>
          </cell>
          <cell r="Q142">
            <v>38.264600000000002</v>
          </cell>
          <cell r="R142">
            <v>30.264600000000002</v>
          </cell>
          <cell r="S142">
            <v>38.264600000000002</v>
          </cell>
          <cell r="T142">
            <v>35.352589999999999</v>
          </cell>
          <cell r="U142">
            <v>39.074860000000001</v>
          </cell>
          <cell r="V142">
            <v>47.074860000000001</v>
          </cell>
          <cell r="W142">
            <v>44.572760000000002</v>
          </cell>
          <cell r="X142">
            <v>39.650849999999998</v>
          </cell>
          <cell r="Y142">
            <v>35.89387</v>
          </cell>
          <cell r="Z142">
            <v>42.92859</v>
          </cell>
          <cell r="AA142">
            <v>48.92859</v>
          </cell>
          <cell r="AB142">
            <v>54.92859</v>
          </cell>
          <cell r="AC142">
            <v>50.756329999999998</v>
          </cell>
          <cell r="AD142">
            <v>-4.1722600000000014</v>
          </cell>
        </row>
        <row r="143">
          <cell r="A143" t="str">
            <v>DataSpec</v>
          </cell>
          <cell r="B143" t="str">
            <v>Data</v>
          </cell>
          <cell r="C143" t="str">
            <v>Rating</v>
          </cell>
          <cell r="D143" t="str">
            <v>Rating</v>
          </cell>
          <cell r="E143" t="str">
            <v>Q134KUV_2445</v>
          </cell>
          <cell r="F143" t="str">
            <v>NONE</v>
          </cell>
          <cell r="G143">
            <v>24.45</v>
          </cell>
          <cell r="H143" t="str">
            <v xml:space="preserve">        Sonstige NE-Metallen</v>
          </cell>
          <cell r="I143" t="str">
            <v>SELF</v>
          </cell>
          <cell r="J143" t="str">
            <v>SELF</v>
          </cell>
          <cell r="K143" t="str">
            <v>OV</v>
          </cell>
          <cell r="L143" t="str">
            <v>NE</v>
          </cell>
          <cell r="M143">
            <v>5</v>
          </cell>
          <cell r="O143" t="str">
            <v>24,45</v>
          </cell>
          <cell r="P143" t="str">
            <v>Sonstige NE-Metallen</v>
          </cell>
          <cell r="Q143">
            <v>59.981209999999997</v>
          </cell>
          <cell r="R143">
            <v>66.694280000000006</v>
          </cell>
          <cell r="S143">
            <v>66.527649999999994</v>
          </cell>
          <cell r="T143">
            <v>59.908639999999998</v>
          </cell>
          <cell r="U143">
            <v>66.144099999999995</v>
          </cell>
          <cell r="V143">
            <v>74.144099999999995</v>
          </cell>
          <cell r="W143">
            <v>70.779939999999996</v>
          </cell>
          <cell r="X143">
            <v>62.779940000000003</v>
          </cell>
          <cell r="Y143">
            <v>55.097720000000002</v>
          </cell>
          <cell r="Z143">
            <v>58.507350000000002</v>
          </cell>
          <cell r="AA143">
            <v>64.507350000000002</v>
          </cell>
          <cell r="AB143">
            <v>70.507350000000002</v>
          </cell>
          <cell r="AC143">
            <v>76.507350000000002</v>
          </cell>
          <cell r="AD143">
            <v>6</v>
          </cell>
        </row>
        <row r="144">
          <cell r="A144" t="str">
            <v>DataSpec</v>
          </cell>
          <cell r="B144" t="str">
            <v>Data</v>
          </cell>
          <cell r="C144" t="str">
            <v>Rating</v>
          </cell>
          <cell r="D144" t="str">
            <v>Rating</v>
          </cell>
          <cell r="E144" t="str">
            <v>Q134KUV_245</v>
          </cell>
          <cell r="F144" t="str">
            <v>NONE</v>
          </cell>
          <cell r="G144">
            <v>24.5</v>
          </cell>
          <cell r="H144" t="str">
            <v xml:space="preserve">      Gießereien</v>
          </cell>
          <cell r="I144" t="str">
            <v>SELF</v>
          </cell>
          <cell r="J144" t="str">
            <v>SELF</v>
          </cell>
          <cell r="K144" t="str">
            <v>OV</v>
          </cell>
          <cell r="L144" t="str">
            <v>NE</v>
          </cell>
          <cell r="M144">
            <v>5</v>
          </cell>
          <cell r="O144" t="str">
            <v>24,5</v>
          </cell>
          <cell r="P144" t="str">
            <v>Gießereien</v>
          </cell>
          <cell r="Q144">
            <v>47.946330000000003</v>
          </cell>
          <cell r="R144">
            <v>42.236960000000003</v>
          </cell>
          <cell r="S144">
            <v>49.54954</v>
          </cell>
          <cell r="T144">
            <v>44.048250000000003</v>
          </cell>
          <cell r="U144">
            <v>46.971960000000003</v>
          </cell>
          <cell r="V144">
            <v>54.008760000000002</v>
          </cell>
          <cell r="W144">
            <v>60.156379999999999</v>
          </cell>
          <cell r="X144">
            <v>53.520710000000001</v>
          </cell>
          <cell r="Y144">
            <v>46.687339999999999</v>
          </cell>
          <cell r="Z144">
            <v>49.268909999999998</v>
          </cell>
          <cell r="AA144">
            <v>48.649929999999998</v>
          </cell>
          <cell r="AB144">
            <v>48.685600000000001</v>
          </cell>
          <cell r="AC144">
            <v>42.757469999999998</v>
          </cell>
          <cell r="AD144">
            <v>-5.928130000000003</v>
          </cell>
        </row>
        <row r="145">
          <cell r="A145" t="str">
            <v>DataSpec</v>
          </cell>
          <cell r="B145" t="str">
            <v>Data</v>
          </cell>
          <cell r="C145" t="str">
            <v>Rating</v>
          </cell>
          <cell r="D145" t="str">
            <v>Rating</v>
          </cell>
          <cell r="E145" t="str">
            <v>Q134KUV_2451</v>
          </cell>
          <cell r="F145" t="str">
            <v>NONE</v>
          </cell>
          <cell r="G145">
            <v>24.51</v>
          </cell>
          <cell r="H145" t="str">
            <v xml:space="preserve">        Eisengießereien</v>
          </cell>
          <cell r="I145" t="str">
            <v>SELF</v>
          </cell>
          <cell r="J145" t="str">
            <v>SELF</v>
          </cell>
          <cell r="K145" t="str">
            <v>OV</v>
          </cell>
          <cell r="L145" t="str">
            <v>NE</v>
          </cell>
          <cell r="M145">
            <v>5</v>
          </cell>
          <cell r="O145" t="str">
            <v>24,51</v>
          </cell>
          <cell r="P145" t="str">
            <v>Eisengießereien</v>
          </cell>
          <cell r="Q145">
            <v>43.336080000000003</v>
          </cell>
          <cell r="R145">
            <v>38.96311</v>
          </cell>
          <cell r="S145">
            <v>46.96311</v>
          </cell>
          <cell r="T145">
            <v>41.04824</v>
          </cell>
          <cell r="U145">
            <v>47.973199999999999</v>
          </cell>
          <cell r="V145">
            <v>55.973199999999999</v>
          </cell>
          <cell r="W145">
            <v>63.973199999999999</v>
          </cell>
          <cell r="X145">
            <v>59.424160000000001</v>
          </cell>
          <cell r="Y145">
            <v>54.375050000000002</v>
          </cell>
          <cell r="Z145">
            <v>57.322380000000003</v>
          </cell>
          <cell r="AA145">
            <v>51.322380000000003</v>
          </cell>
          <cell r="AB145">
            <v>47.521160000000002</v>
          </cell>
          <cell r="AC145">
            <v>41.521160000000002</v>
          </cell>
          <cell r="AD145">
            <v>-6</v>
          </cell>
        </row>
        <row r="146">
          <cell r="A146" t="str">
            <v>DataSpec</v>
          </cell>
          <cell r="B146" t="str">
            <v>Data</v>
          </cell>
          <cell r="C146" t="str">
            <v>Rating</v>
          </cell>
          <cell r="D146" t="str">
            <v>Rating</v>
          </cell>
          <cell r="E146" t="str">
            <v>Q134KUV_2452</v>
          </cell>
          <cell r="F146" t="str">
            <v>NONE</v>
          </cell>
          <cell r="G146">
            <v>24.52</v>
          </cell>
          <cell r="H146" t="str">
            <v xml:space="preserve">        Stahlgießereien</v>
          </cell>
          <cell r="I146" t="str">
            <v>SELF</v>
          </cell>
          <cell r="J146" t="str">
            <v>SELF</v>
          </cell>
          <cell r="K146" t="str">
            <v>OV</v>
          </cell>
          <cell r="L146" t="str">
            <v>NE</v>
          </cell>
          <cell r="M146">
            <v>5</v>
          </cell>
          <cell r="O146" t="str">
            <v>24,52</v>
          </cell>
          <cell r="P146" t="str">
            <v>Stahlgießereien</v>
          </cell>
          <cell r="Q146">
            <v>36.533209999999997</v>
          </cell>
          <cell r="R146">
            <v>29.600059999999999</v>
          </cell>
          <cell r="S146">
            <v>37.600059999999999</v>
          </cell>
          <cell r="T146">
            <v>42.764189999999999</v>
          </cell>
          <cell r="U146">
            <v>42.963340000000002</v>
          </cell>
          <cell r="V146">
            <v>48.78783</v>
          </cell>
          <cell r="W146">
            <v>52.267850000000003</v>
          </cell>
          <cell r="X146">
            <v>44.267850000000003</v>
          </cell>
          <cell r="Y146">
            <v>36.267850000000003</v>
          </cell>
          <cell r="Z146">
            <v>35.618429999999996</v>
          </cell>
          <cell r="AA146">
            <v>41.618429999999996</v>
          </cell>
          <cell r="AB146">
            <v>47.618429999999996</v>
          </cell>
          <cell r="AC146">
            <v>43.030500000000004</v>
          </cell>
          <cell r="AD146">
            <v>-4.587929999999993</v>
          </cell>
        </row>
        <row r="147">
          <cell r="A147" t="str">
            <v>DataSpec</v>
          </cell>
          <cell r="B147" t="str">
            <v>Data</v>
          </cell>
          <cell r="C147" t="str">
            <v>Rating</v>
          </cell>
          <cell r="D147" t="str">
            <v>Rating</v>
          </cell>
          <cell r="E147" t="str">
            <v>Q134KUV_2453</v>
          </cell>
          <cell r="F147" t="str">
            <v>NONE</v>
          </cell>
          <cell r="G147">
            <v>24.53</v>
          </cell>
          <cell r="H147" t="str">
            <v xml:space="preserve">        Leichtmetallgießereien</v>
          </cell>
          <cell r="I147" t="str">
            <v>SELF</v>
          </cell>
          <cell r="J147" t="str">
            <v>SELF</v>
          </cell>
          <cell r="K147" t="str">
            <v>OV</v>
          </cell>
          <cell r="L147" t="str">
            <v>NE</v>
          </cell>
          <cell r="M147">
            <v>5</v>
          </cell>
          <cell r="O147" t="str">
            <v>24,53</v>
          </cell>
          <cell r="P147" t="str">
            <v>Leichtmetallgießereien</v>
          </cell>
          <cell r="Q147">
            <v>52.941980000000001</v>
          </cell>
          <cell r="R147">
            <v>44.941980000000001</v>
          </cell>
          <cell r="S147">
            <v>52.941980000000001</v>
          </cell>
          <cell r="T147">
            <v>44.941980000000001</v>
          </cell>
          <cell r="U147">
            <v>45.854640000000003</v>
          </cell>
          <cell r="V147">
            <v>52.011760000000002</v>
          </cell>
          <cell r="W147">
            <v>56.534880000000001</v>
          </cell>
          <cell r="X147">
            <v>48.534880000000001</v>
          </cell>
          <cell r="Y147">
            <v>40.534880000000001</v>
          </cell>
          <cell r="Z147">
            <v>43.941319999999997</v>
          </cell>
          <cell r="AA147">
            <v>45.894410000000001</v>
          </cell>
          <cell r="AB147">
            <v>46.828830000000004</v>
          </cell>
          <cell r="AC147">
            <v>40.828830000000004</v>
          </cell>
          <cell r="AD147">
            <v>-6</v>
          </cell>
        </row>
        <row r="148">
          <cell r="A148" t="str">
            <v>DataSpec</v>
          </cell>
          <cell r="B148" t="str">
            <v>Data</v>
          </cell>
          <cell r="C148" t="str">
            <v>Rating</v>
          </cell>
          <cell r="D148" t="str">
            <v>Rating</v>
          </cell>
          <cell r="E148" t="str">
            <v>Q134KUV_2454</v>
          </cell>
          <cell r="F148" t="str">
            <v>NONE</v>
          </cell>
          <cell r="G148">
            <v>24.54</v>
          </cell>
          <cell r="H148" t="str">
            <v xml:space="preserve">        Buntmetallgießereien</v>
          </cell>
          <cell r="I148" t="str">
            <v>SELF</v>
          </cell>
          <cell r="J148" t="str">
            <v>SELF</v>
          </cell>
          <cell r="K148" t="str">
            <v>OV</v>
          </cell>
          <cell r="L148" t="str">
            <v>NE</v>
          </cell>
          <cell r="M148">
            <v>5</v>
          </cell>
          <cell r="O148" t="str">
            <v>24,54</v>
          </cell>
          <cell r="P148" t="str">
            <v>Buntmetallgießereien</v>
          </cell>
          <cell r="Q148">
            <v>55.01726</v>
          </cell>
          <cell r="R148">
            <v>54.01726</v>
          </cell>
          <cell r="S148">
            <v>55.01726</v>
          </cell>
          <cell r="T148">
            <v>54.01726</v>
          </cell>
          <cell r="U148">
            <v>51.245420000000003</v>
          </cell>
          <cell r="V148">
            <v>59.245420000000003</v>
          </cell>
          <cell r="W148">
            <v>67.245419999999996</v>
          </cell>
          <cell r="X148">
            <v>59.245420000000003</v>
          </cell>
          <cell r="Y148">
            <v>51.245420000000003</v>
          </cell>
          <cell r="Z148">
            <v>51.563189999999999</v>
          </cell>
          <cell r="AA148">
            <v>55.506230000000002</v>
          </cell>
          <cell r="AB148">
            <v>61.506230000000002</v>
          </cell>
          <cell r="AC148">
            <v>55.506230000000002</v>
          </cell>
          <cell r="AD148">
            <v>-6</v>
          </cell>
        </row>
        <row r="149">
          <cell r="A149" t="str">
            <v>DataSpec</v>
          </cell>
          <cell r="B149" t="str">
            <v>Data</v>
          </cell>
          <cell r="C149" t="str">
            <v>Rating</v>
          </cell>
          <cell r="D149" t="str">
            <v>Rating</v>
          </cell>
          <cell r="E149" t="str">
            <v>Q134KUV_25</v>
          </cell>
          <cell r="F149" t="str">
            <v>NONE</v>
          </cell>
          <cell r="G149">
            <v>25</v>
          </cell>
          <cell r="H149" t="str">
            <v xml:space="preserve">     Metallerzeugnisse</v>
          </cell>
          <cell r="I149" t="str">
            <v>SELF</v>
          </cell>
          <cell r="J149" t="str">
            <v>SELF</v>
          </cell>
          <cell r="K149" t="str">
            <v>OV</v>
          </cell>
          <cell r="L149" t="str">
            <v>NE</v>
          </cell>
          <cell r="M149">
            <v>5</v>
          </cell>
          <cell r="O149">
            <v>25</v>
          </cell>
          <cell r="P149" t="str">
            <v>Metallerzeugnisse</v>
          </cell>
          <cell r="Q149">
            <v>42.37762</v>
          </cell>
          <cell r="R149">
            <v>37.37039</v>
          </cell>
          <cell r="S149">
            <v>45.050400000000003</v>
          </cell>
          <cell r="T149">
            <v>39.165280000000003</v>
          </cell>
          <cell r="U149">
            <v>42.820709999999998</v>
          </cell>
          <cell r="V149">
            <v>46.671280000000003</v>
          </cell>
          <cell r="W149">
            <v>49.770539999999997</v>
          </cell>
          <cell r="X149">
            <v>46.041339999999998</v>
          </cell>
          <cell r="Y149">
            <v>42.702060000000003</v>
          </cell>
          <cell r="Z149">
            <v>45.611139999999999</v>
          </cell>
          <cell r="AA149">
            <v>47.466140000000003</v>
          </cell>
          <cell r="AB149">
            <v>49.549660000000003</v>
          </cell>
          <cell r="AC149">
            <v>46.368130000000001</v>
          </cell>
          <cell r="AD149">
            <v>-3.1815300000000022</v>
          </cell>
        </row>
        <row r="150">
          <cell r="A150" t="str">
            <v>DataSpec</v>
          </cell>
          <cell r="B150" t="str">
            <v>Data</v>
          </cell>
          <cell r="C150" t="str">
            <v>Rating</v>
          </cell>
          <cell r="D150" t="str">
            <v>Rating</v>
          </cell>
          <cell r="E150" t="str">
            <v>Q134KUV_251</v>
          </cell>
          <cell r="F150" t="str">
            <v>NONE</v>
          </cell>
          <cell r="G150">
            <v>25.1</v>
          </cell>
          <cell r="H150" t="str">
            <v xml:space="preserve">      Stahl- und Leichtmetallbau</v>
          </cell>
          <cell r="I150" t="str">
            <v>SELF</v>
          </cell>
          <cell r="J150" t="str">
            <v>SELF</v>
          </cell>
          <cell r="K150" t="str">
            <v>OV</v>
          </cell>
          <cell r="L150" t="str">
            <v>NE</v>
          </cell>
          <cell r="M150">
            <v>5</v>
          </cell>
          <cell r="O150" t="str">
            <v>25,1</v>
          </cell>
          <cell r="P150" t="str">
            <v>Stahl- und Leichtmetallbau</v>
          </cell>
          <cell r="Q150">
            <v>40.687800000000003</v>
          </cell>
          <cell r="R150">
            <v>40.476289999999999</v>
          </cell>
          <cell r="S150">
            <v>48.116410000000002</v>
          </cell>
          <cell r="T150">
            <v>41.658360000000002</v>
          </cell>
          <cell r="U150">
            <v>46.345979999999997</v>
          </cell>
          <cell r="V150">
            <v>49.883319999999998</v>
          </cell>
          <cell r="W150">
            <v>52.277810000000002</v>
          </cell>
          <cell r="X150">
            <v>51.792940000000002</v>
          </cell>
          <cell r="Y150">
            <v>52.036810000000003</v>
          </cell>
          <cell r="Z150">
            <v>53.864350000000002</v>
          </cell>
          <cell r="AA150">
            <v>49.000329999999998</v>
          </cell>
          <cell r="AB150">
            <v>46.618369999999999</v>
          </cell>
          <cell r="AC150">
            <v>48.589320000000001</v>
          </cell>
          <cell r="AD150">
            <v>1.970950000000002</v>
          </cell>
        </row>
        <row r="151">
          <cell r="A151" t="str">
            <v>DataSpec</v>
          </cell>
          <cell r="B151" t="str">
            <v>Data</v>
          </cell>
          <cell r="C151" t="str">
            <v>Rating</v>
          </cell>
          <cell r="D151" t="str">
            <v>Rating</v>
          </cell>
          <cell r="E151" t="str">
            <v>Q134KUV_2511</v>
          </cell>
          <cell r="F151" t="str">
            <v>NONE</v>
          </cell>
          <cell r="G151">
            <v>25.11</v>
          </cell>
          <cell r="H151" t="str">
            <v xml:space="preserve">        Metallkonstruktionen</v>
          </cell>
          <cell r="I151" t="str">
            <v>SELF</v>
          </cell>
          <cell r="J151" t="str">
            <v>SELF</v>
          </cell>
          <cell r="K151" t="str">
            <v>OV</v>
          </cell>
          <cell r="L151" t="str">
            <v>NE</v>
          </cell>
          <cell r="M151">
            <v>5</v>
          </cell>
          <cell r="O151" t="str">
            <v>25,11</v>
          </cell>
          <cell r="P151" t="str">
            <v>Metallkonstruktionen</v>
          </cell>
          <cell r="Q151">
            <v>40.186619999999998</v>
          </cell>
          <cell r="R151">
            <v>41.215690000000002</v>
          </cell>
          <cell r="S151">
            <v>49.215690000000002</v>
          </cell>
          <cell r="T151">
            <v>43.610080000000004</v>
          </cell>
          <cell r="U151">
            <v>48.172130000000003</v>
          </cell>
          <cell r="V151">
            <v>51.499139999999997</v>
          </cell>
          <cell r="W151">
            <v>53.663119999999999</v>
          </cell>
          <cell r="X151">
            <v>54.190049999999999</v>
          </cell>
          <cell r="Y151">
            <v>54.591790000000003</v>
          </cell>
          <cell r="Z151">
            <v>55.795000000000002</v>
          </cell>
          <cell r="AA151">
            <v>49.795000000000002</v>
          </cell>
          <cell r="AB151">
            <v>43.795000000000002</v>
          </cell>
          <cell r="AC151">
            <v>48.81259</v>
          </cell>
          <cell r="AD151">
            <v>5.0175899999999984</v>
          </cell>
        </row>
        <row r="152">
          <cell r="A152" t="str">
            <v>DataSpec</v>
          </cell>
          <cell r="B152" t="str">
            <v>Data</v>
          </cell>
          <cell r="C152" t="str">
            <v>Rating</v>
          </cell>
          <cell r="D152" t="str">
            <v>Rating</v>
          </cell>
          <cell r="E152" t="str">
            <v>Q134KUV_2512</v>
          </cell>
          <cell r="F152" t="str">
            <v>NONE</v>
          </cell>
          <cell r="G152">
            <v>25.12</v>
          </cell>
          <cell r="H152" t="str">
            <v xml:space="preserve">        Ausbauelemente aus Metall</v>
          </cell>
          <cell r="I152" t="str">
            <v>SELF</v>
          </cell>
          <cell r="J152" t="str">
            <v>SELF</v>
          </cell>
          <cell r="K152" t="str">
            <v>OV</v>
          </cell>
          <cell r="L152" t="str">
            <v>NE</v>
          </cell>
          <cell r="M152">
            <v>5</v>
          </cell>
          <cell r="O152" t="str">
            <v>25,12</v>
          </cell>
          <cell r="P152" t="str">
            <v>Ausbauelemente aus Metall</v>
          </cell>
          <cell r="Q152">
            <v>41.868049999999997</v>
          </cell>
          <cell r="R152">
            <v>39.868049999999997</v>
          </cell>
          <cell r="S152">
            <v>41.868049999999997</v>
          </cell>
          <cell r="T152">
            <v>39.868049999999997</v>
          </cell>
          <cell r="U152">
            <v>38.762590000000003</v>
          </cell>
          <cell r="V152">
            <v>41.475020000000001</v>
          </cell>
          <cell r="W152">
            <v>44.688940000000002</v>
          </cell>
          <cell r="X152">
            <v>40.18573</v>
          </cell>
          <cell r="Y152">
            <v>39.855919999999998</v>
          </cell>
          <cell r="Z152">
            <v>43.875059999999998</v>
          </cell>
          <cell r="AA152">
            <v>47.159329999999997</v>
          </cell>
          <cell r="AB152">
            <v>53.159329999999997</v>
          </cell>
          <cell r="AC152">
            <v>48.074350000000003</v>
          </cell>
          <cell r="AD152">
            <v>-5.0849799999999945</v>
          </cell>
        </row>
        <row r="153">
          <cell r="A153" t="str">
            <v>DataSpec</v>
          </cell>
          <cell r="B153" t="str">
            <v>Data</v>
          </cell>
          <cell r="C153" t="str">
            <v>Rating</v>
          </cell>
          <cell r="D153" t="str">
            <v>Rating</v>
          </cell>
          <cell r="E153" t="str">
            <v>Q134KUV_252</v>
          </cell>
          <cell r="F153" t="str">
            <v>NONE</v>
          </cell>
          <cell r="G153">
            <v>25.2</v>
          </cell>
          <cell r="H153" t="str">
            <v xml:space="preserve">      Metalltanks und -behälter; Zentralheizungen</v>
          </cell>
          <cell r="I153" t="str">
            <v>SELF</v>
          </cell>
          <cell r="J153" t="str">
            <v>SELF</v>
          </cell>
          <cell r="K153" t="str">
            <v>OV</v>
          </cell>
          <cell r="L153" t="str">
            <v>NE</v>
          </cell>
          <cell r="M153">
            <v>5</v>
          </cell>
          <cell r="O153" t="str">
            <v>25,2</v>
          </cell>
          <cell r="P153" t="str">
            <v>Metalltanks und -behälter; Zentralheizungen</v>
          </cell>
          <cell r="Q153">
            <v>48.602449999999997</v>
          </cell>
          <cell r="R153">
            <v>40.602449999999997</v>
          </cell>
          <cell r="S153">
            <v>38.351170000000003</v>
          </cell>
          <cell r="T153">
            <v>36.42277</v>
          </cell>
          <cell r="U153">
            <v>36.625360000000001</v>
          </cell>
          <cell r="V153">
            <v>39.493209999999998</v>
          </cell>
          <cell r="W153">
            <v>41.990720000000003</v>
          </cell>
          <cell r="X153">
            <v>46.229089999999999</v>
          </cell>
          <cell r="Y153">
            <v>47.277979999999999</v>
          </cell>
          <cell r="Z153">
            <v>46.70975</v>
          </cell>
          <cell r="AA153">
            <v>52.70975</v>
          </cell>
          <cell r="AB153">
            <v>58.70975</v>
          </cell>
          <cell r="AC153">
            <v>64.70975</v>
          </cell>
          <cell r="AD153">
            <v>6</v>
          </cell>
        </row>
        <row r="154">
          <cell r="A154" t="str">
            <v>DataSpec</v>
          </cell>
          <cell r="B154" t="str">
            <v>Data</v>
          </cell>
          <cell r="C154" t="str">
            <v>Rating</v>
          </cell>
          <cell r="D154" t="str">
            <v>Rating</v>
          </cell>
          <cell r="E154" t="str">
            <v>Q134KUV_2521</v>
          </cell>
          <cell r="F154" t="str">
            <v>NONE</v>
          </cell>
          <cell r="G154">
            <v>25.21</v>
          </cell>
          <cell r="H154" t="str">
            <v xml:space="preserve">        Zentralheizungen</v>
          </cell>
          <cell r="I154" t="str">
            <v>SELF</v>
          </cell>
          <cell r="J154" t="str">
            <v>SELF</v>
          </cell>
          <cell r="K154" t="str">
            <v>OV</v>
          </cell>
          <cell r="L154" t="str">
            <v>NE</v>
          </cell>
          <cell r="M154">
            <v>5</v>
          </cell>
          <cell r="O154" t="str">
            <v>25,21</v>
          </cell>
          <cell r="P154" t="str">
            <v>Zentralheizungen</v>
          </cell>
          <cell r="Q154">
            <v>44.444240000000001</v>
          </cell>
          <cell r="R154">
            <v>37.732520000000001</v>
          </cell>
          <cell r="S154">
            <v>36.247259999999997</v>
          </cell>
          <cell r="T154">
            <v>38.423740000000002</v>
          </cell>
          <cell r="U154">
            <v>38.450969999999998</v>
          </cell>
          <cell r="V154">
            <v>38.258330000000001</v>
          </cell>
          <cell r="W154">
            <v>41.701349999999998</v>
          </cell>
          <cell r="X154">
            <v>49.096240000000002</v>
          </cell>
          <cell r="Y154">
            <v>48.408349999999999</v>
          </cell>
          <cell r="Z154">
            <v>47.85727</v>
          </cell>
          <cell r="AA154">
            <v>53.85727</v>
          </cell>
          <cell r="AB154">
            <v>59.85727</v>
          </cell>
          <cell r="AC154">
            <v>62.418970000000002</v>
          </cell>
          <cell r="AD154">
            <v>2.5617000000000019</v>
          </cell>
        </row>
        <row r="155">
          <cell r="A155" t="str">
            <v>DataSpec</v>
          </cell>
          <cell r="B155" t="str">
            <v>Data</v>
          </cell>
          <cell r="C155" t="str">
            <v>Rating</v>
          </cell>
          <cell r="D155" t="str">
            <v>Rating</v>
          </cell>
          <cell r="E155" t="str">
            <v>Q134KUV_2529</v>
          </cell>
          <cell r="F155" t="str">
            <v>NONE</v>
          </cell>
          <cell r="G155">
            <v>25.29</v>
          </cell>
          <cell r="H155" t="str">
            <v xml:space="preserve">        Sammelbehälter, Tanks u. ä.</v>
          </cell>
          <cell r="I155" t="str">
            <v>SELF</v>
          </cell>
          <cell r="J155" t="str">
            <v>SELF</v>
          </cell>
          <cell r="K155" t="str">
            <v>OV</v>
          </cell>
          <cell r="L155" t="str">
            <v>NE</v>
          </cell>
          <cell r="M155">
            <v>5</v>
          </cell>
          <cell r="O155" t="str">
            <v>25,29</v>
          </cell>
          <cell r="P155" t="str">
            <v>Sammelbehälter, Tanks u. ä.</v>
          </cell>
          <cell r="Q155">
            <v>53.61974</v>
          </cell>
          <cell r="R155">
            <v>45.61974</v>
          </cell>
          <cell r="S155">
            <v>39.828600000000002</v>
          </cell>
          <cell r="T155">
            <v>32.434199999999997</v>
          </cell>
          <cell r="U155">
            <v>32.990279999999998</v>
          </cell>
          <cell r="V155">
            <v>38.289430000000003</v>
          </cell>
          <cell r="W155">
            <v>39.572600000000001</v>
          </cell>
          <cell r="X155">
            <v>39.4131</v>
          </cell>
          <cell r="Y155">
            <v>44.683909999999997</v>
          </cell>
          <cell r="Z155">
            <v>42.511519999999997</v>
          </cell>
          <cell r="AA155">
            <v>48.511519999999997</v>
          </cell>
          <cell r="AB155">
            <v>54.511519999999997</v>
          </cell>
          <cell r="AC155">
            <v>60.511519999999997</v>
          </cell>
          <cell r="AD155">
            <v>6</v>
          </cell>
        </row>
        <row r="156">
          <cell r="A156" t="str">
            <v>DataSpec</v>
          </cell>
          <cell r="B156" t="str">
            <v>Data</v>
          </cell>
          <cell r="C156" t="str">
            <v>Rating</v>
          </cell>
          <cell r="D156" t="str">
            <v>Rating</v>
          </cell>
          <cell r="E156" t="str">
            <v>Q134KUV_253</v>
          </cell>
          <cell r="F156" t="str">
            <v>NONE</v>
          </cell>
          <cell r="G156">
            <v>25.3</v>
          </cell>
          <cell r="H156" t="str">
            <v xml:space="preserve">      Dampfkessel (o. Zentralheizungskessel)</v>
          </cell>
          <cell r="I156" t="str">
            <v>SELF</v>
          </cell>
          <cell r="J156" t="str">
            <v>SELF</v>
          </cell>
          <cell r="K156" t="str">
            <v>OV</v>
          </cell>
          <cell r="L156" t="str">
            <v>NE</v>
          </cell>
          <cell r="M156">
            <v>5</v>
          </cell>
          <cell r="O156" t="str">
            <v>25,3</v>
          </cell>
          <cell r="P156" t="str">
            <v>Dampfkessel (o. Zentralheizungskessel)</v>
          </cell>
          <cell r="Q156">
            <v>36.408790000000003</v>
          </cell>
          <cell r="R156">
            <v>35.653489999999998</v>
          </cell>
          <cell r="S156">
            <v>35.156489999999998</v>
          </cell>
          <cell r="T156">
            <v>32.890900000000002</v>
          </cell>
          <cell r="U156">
            <v>40.890900000000002</v>
          </cell>
          <cell r="V156">
            <v>48.890900000000002</v>
          </cell>
          <cell r="W156">
            <v>56.890900000000002</v>
          </cell>
          <cell r="X156">
            <v>51.758519999999997</v>
          </cell>
          <cell r="Y156">
            <v>59.758519999999997</v>
          </cell>
          <cell r="Z156">
            <v>58.099739999999997</v>
          </cell>
          <cell r="AA156">
            <v>52.099739999999997</v>
          </cell>
          <cell r="AB156">
            <v>57.784930000000003</v>
          </cell>
          <cell r="AC156">
            <v>58.730649999999997</v>
          </cell>
          <cell r="AD156">
            <v>0.94571999999999434</v>
          </cell>
        </row>
        <row r="157">
          <cell r="A157" t="str">
            <v>DataSpec</v>
          </cell>
          <cell r="B157" t="str">
            <v>Data</v>
          </cell>
          <cell r="C157" t="str">
            <v>Rating</v>
          </cell>
          <cell r="D157" t="str">
            <v>Rating</v>
          </cell>
          <cell r="E157" t="str">
            <v>Q134KUV_254</v>
          </cell>
          <cell r="F157" t="str">
            <v>NONE</v>
          </cell>
          <cell r="G157">
            <v>25.4</v>
          </cell>
          <cell r="H157" t="str">
            <v xml:space="preserve">      Waffen und Munition</v>
          </cell>
          <cell r="I157" t="str">
            <v>SELF</v>
          </cell>
          <cell r="J157" t="str">
            <v>SELF</v>
          </cell>
          <cell r="K157" t="str">
            <v>OV</v>
          </cell>
          <cell r="L157" t="str">
            <v>NE</v>
          </cell>
          <cell r="M157">
            <v>5</v>
          </cell>
          <cell r="O157" t="str">
            <v>25,4</v>
          </cell>
          <cell r="P157" t="str">
            <v>Waffen und Munition</v>
          </cell>
          <cell r="Q157">
            <v>47.05791</v>
          </cell>
          <cell r="R157">
            <v>39.05791</v>
          </cell>
          <cell r="S157">
            <v>32.639240000000001</v>
          </cell>
          <cell r="T157">
            <v>24.639240000000001</v>
          </cell>
          <cell r="U157">
            <v>32.639240000000001</v>
          </cell>
          <cell r="V157">
            <v>35.085320000000003</v>
          </cell>
          <cell r="W157">
            <v>34.817790000000002</v>
          </cell>
          <cell r="X157">
            <v>26.88382</v>
          </cell>
          <cell r="Y157">
            <v>34.88382</v>
          </cell>
          <cell r="Z157">
            <v>41.555129999999998</v>
          </cell>
          <cell r="AA157">
            <v>47.555129999999998</v>
          </cell>
          <cell r="AB157">
            <v>53.555129999999998</v>
          </cell>
          <cell r="AC157">
            <v>59.555129999999998</v>
          </cell>
          <cell r="AD157">
            <v>6</v>
          </cell>
        </row>
        <row r="158">
          <cell r="A158" t="str">
            <v>DataSpec</v>
          </cell>
          <cell r="B158" t="str">
            <v>Data</v>
          </cell>
          <cell r="C158" t="str">
            <v>Rating</v>
          </cell>
          <cell r="D158" t="str">
            <v>Rating</v>
          </cell>
          <cell r="E158" t="str">
            <v>Q134KUV_255</v>
          </cell>
          <cell r="F158" t="str">
            <v>NONE</v>
          </cell>
          <cell r="G158">
            <v>25.5</v>
          </cell>
          <cell r="H158" t="str">
            <v xml:space="preserve">      Schmiede- und Pressteile</v>
          </cell>
          <cell r="I158" t="str">
            <v>SELF</v>
          </cell>
          <cell r="J158" t="str">
            <v>SELF</v>
          </cell>
          <cell r="K158" t="str">
            <v>OV</v>
          </cell>
          <cell r="L158" t="str">
            <v>NE</v>
          </cell>
          <cell r="M158">
            <v>5</v>
          </cell>
          <cell r="O158" t="str">
            <v>25,5</v>
          </cell>
          <cell r="P158" t="str">
            <v>Schmiede- und Pressteile</v>
          </cell>
          <cell r="Q158">
            <v>39.334530000000001</v>
          </cell>
          <cell r="R158">
            <v>35.924149999999997</v>
          </cell>
          <cell r="S158">
            <v>43.924149999999997</v>
          </cell>
          <cell r="T158">
            <v>40.062550000000002</v>
          </cell>
          <cell r="U158">
            <v>48.031820000000003</v>
          </cell>
          <cell r="V158">
            <v>53.859259999999999</v>
          </cell>
          <cell r="W158">
            <v>51.293840000000003</v>
          </cell>
          <cell r="X158">
            <v>48.443049999999999</v>
          </cell>
          <cell r="Y158">
            <v>44.867989999999999</v>
          </cell>
          <cell r="Z158">
            <v>47.103650000000002</v>
          </cell>
          <cell r="AA158">
            <v>52.155430000000003</v>
          </cell>
          <cell r="AB158">
            <v>56.737589999999997</v>
          </cell>
          <cell r="AC158">
            <v>50.737589999999997</v>
          </cell>
          <cell r="AD158">
            <v>-6</v>
          </cell>
        </row>
        <row r="159">
          <cell r="A159" t="str">
            <v>DataSpec</v>
          </cell>
          <cell r="B159" t="str">
            <v>Data</v>
          </cell>
          <cell r="C159" t="str">
            <v>Rating</v>
          </cell>
          <cell r="D159" t="str">
            <v>Rating</v>
          </cell>
          <cell r="E159" t="str">
            <v>Q134KUV_256</v>
          </cell>
          <cell r="F159" t="str">
            <v>NONE</v>
          </cell>
          <cell r="G159">
            <v>25.6</v>
          </cell>
          <cell r="H159" t="str">
            <v xml:space="preserve">      Oberflächenveredlung; Mechanik</v>
          </cell>
          <cell r="I159" t="str">
            <v>SELF</v>
          </cell>
          <cell r="J159" t="str">
            <v>SELF</v>
          </cell>
          <cell r="K159" t="str">
            <v>OV</v>
          </cell>
          <cell r="L159" t="str">
            <v>NE</v>
          </cell>
          <cell r="M159">
            <v>5</v>
          </cell>
          <cell r="O159" t="str">
            <v>25,6</v>
          </cell>
          <cell r="P159" t="str">
            <v>Oberflächenveredlung; Mechanik</v>
          </cell>
          <cell r="Q159">
            <v>45.526200000000003</v>
          </cell>
          <cell r="R159">
            <v>38.448120000000003</v>
          </cell>
          <cell r="S159">
            <v>46.450769999999999</v>
          </cell>
          <cell r="T159">
            <v>39.101840000000003</v>
          </cell>
          <cell r="U159">
            <v>43.151440000000001</v>
          </cell>
          <cell r="V159">
            <v>46.040349999999997</v>
          </cell>
          <cell r="W159">
            <v>48.648049999999998</v>
          </cell>
          <cell r="X159">
            <v>45.01088</v>
          </cell>
          <cell r="Y159">
            <v>40.584249999999997</v>
          </cell>
          <cell r="Z159">
            <v>44.221139999999998</v>
          </cell>
          <cell r="AA159">
            <v>48.863259999999997</v>
          </cell>
          <cell r="AB159">
            <v>52.491869999999999</v>
          </cell>
          <cell r="AC159">
            <v>46.998460000000001</v>
          </cell>
          <cell r="AD159">
            <v>-5.4934099999999972</v>
          </cell>
        </row>
        <row r="160">
          <cell r="A160" t="str">
            <v>DataSpec</v>
          </cell>
          <cell r="B160" t="str">
            <v>Data</v>
          </cell>
          <cell r="C160" t="str">
            <v>Rating</v>
          </cell>
          <cell r="D160" t="str">
            <v>Rating</v>
          </cell>
          <cell r="E160" t="str">
            <v>Q134KUV_2561</v>
          </cell>
          <cell r="F160" t="str">
            <v>NONE</v>
          </cell>
          <cell r="G160">
            <v>25.61</v>
          </cell>
          <cell r="H160" t="str">
            <v xml:space="preserve">        Oberflächenveredlung, Wärmebehandlung</v>
          </cell>
          <cell r="I160" t="str">
            <v>SELF</v>
          </cell>
          <cell r="J160" t="str">
            <v>SELF</v>
          </cell>
          <cell r="K160" t="str">
            <v>OV</v>
          </cell>
          <cell r="L160" t="str">
            <v>NE</v>
          </cell>
          <cell r="M160">
            <v>5</v>
          </cell>
          <cell r="O160" t="str">
            <v>25,61</v>
          </cell>
          <cell r="P160" t="str">
            <v>Oberflächenveredlung, Wärmebehandlung</v>
          </cell>
          <cell r="Q160">
            <v>48.04504</v>
          </cell>
          <cell r="R160">
            <v>40.04504</v>
          </cell>
          <cell r="S160">
            <v>48.04504</v>
          </cell>
          <cell r="T160">
            <v>44.599769999999999</v>
          </cell>
          <cell r="U160">
            <v>49.315240000000003</v>
          </cell>
          <cell r="V160">
            <v>55.795140000000004</v>
          </cell>
          <cell r="W160">
            <v>57.328809999999997</v>
          </cell>
          <cell r="X160">
            <v>55.466859999999997</v>
          </cell>
          <cell r="Y160">
            <v>50.26784</v>
          </cell>
          <cell r="Z160">
            <v>50.004829999999998</v>
          </cell>
          <cell r="AA160">
            <v>52.414360000000002</v>
          </cell>
          <cell r="AB160">
            <v>52.37565</v>
          </cell>
          <cell r="AC160">
            <v>49.663139999999999</v>
          </cell>
          <cell r="AD160">
            <v>-2.7125100000000018</v>
          </cell>
        </row>
        <row r="161">
          <cell r="A161" t="str">
            <v>DataSpec</v>
          </cell>
          <cell r="B161" t="str">
            <v>Data</v>
          </cell>
          <cell r="C161" t="str">
            <v>Rating</v>
          </cell>
          <cell r="D161" t="str">
            <v>Rating</v>
          </cell>
          <cell r="E161" t="str">
            <v>Q134KUV_2562</v>
          </cell>
          <cell r="F161" t="str">
            <v>NONE</v>
          </cell>
          <cell r="G161">
            <v>25.62</v>
          </cell>
          <cell r="H161" t="str">
            <v xml:space="preserve">        Mechanik</v>
          </cell>
          <cell r="I161" t="str">
            <v>SELF</v>
          </cell>
          <cell r="J161" t="str">
            <v>SELF</v>
          </cell>
          <cell r="K161" t="str">
            <v>OV</v>
          </cell>
          <cell r="L161" t="str">
            <v>NE</v>
          </cell>
          <cell r="M161">
            <v>5</v>
          </cell>
          <cell r="O161" t="str">
            <v>25,62</v>
          </cell>
          <cell r="P161" t="str">
            <v>Mechanik</v>
          </cell>
          <cell r="Q161">
            <v>45.110880000000002</v>
          </cell>
          <cell r="R161">
            <v>38.184809999999999</v>
          </cell>
          <cell r="S161">
            <v>46.184809999999999</v>
          </cell>
          <cell r="T161">
            <v>38.184809999999999</v>
          </cell>
          <cell r="U161">
            <v>42.123919999999998</v>
          </cell>
          <cell r="V161">
            <v>44.414209999999997</v>
          </cell>
          <cell r="W161">
            <v>47.200960000000002</v>
          </cell>
          <cell r="X161">
            <v>43.267850000000003</v>
          </cell>
          <cell r="Y161">
            <v>38.96998</v>
          </cell>
          <cell r="Z161">
            <v>43.256990000000002</v>
          </cell>
          <cell r="AA161">
            <v>48.207909999999998</v>
          </cell>
          <cell r="AB161">
            <v>52.513309999999997</v>
          </cell>
          <cell r="AC161">
            <v>46.513309999999997</v>
          </cell>
          <cell r="AD161">
            <v>-6</v>
          </cell>
        </row>
        <row r="162">
          <cell r="A162" t="str">
            <v>DataSpec</v>
          </cell>
          <cell r="B162" t="str">
            <v>Data</v>
          </cell>
          <cell r="C162" t="str">
            <v>Rating</v>
          </cell>
          <cell r="D162" t="str">
            <v>Rating</v>
          </cell>
          <cell r="E162" t="str">
            <v>Q134KUV_257</v>
          </cell>
          <cell r="F162" t="str">
            <v>NONE</v>
          </cell>
          <cell r="G162">
            <v>25.7</v>
          </cell>
          <cell r="H162" t="str">
            <v xml:space="preserve">      Schneidwaren, Werkzeuge, Beschläge</v>
          </cell>
          <cell r="I162" t="str">
            <v>SELF</v>
          </cell>
          <cell r="J162" t="str">
            <v>SELF</v>
          </cell>
          <cell r="K162" t="str">
            <v>OV</v>
          </cell>
          <cell r="L162" t="str">
            <v>NE</v>
          </cell>
          <cell r="M162">
            <v>5</v>
          </cell>
          <cell r="O162" t="str">
            <v>25,7</v>
          </cell>
          <cell r="P162" t="str">
            <v>Schneidwaren, Werkzeuge, Beschläge</v>
          </cell>
          <cell r="Q162">
            <v>36.560569999999998</v>
          </cell>
          <cell r="R162">
            <v>31.944990000000001</v>
          </cell>
          <cell r="S162">
            <v>39.60201</v>
          </cell>
          <cell r="T162">
            <v>37.261940000000003</v>
          </cell>
          <cell r="U162">
            <v>39.777670000000001</v>
          </cell>
          <cell r="V162">
            <v>47.745489999999997</v>
          </cell>
          <cell r="W162">
            <v>55.044849999999997</v>
          </cell>
          <cell r="X162">
            <v>48.836350000000003</v>
          </cell>
          <cell r="Y162">
            <v>44.160699999999999</v>
          </cell>
          <cell r="Z162">
            <v>46.178559999999997</v>
          </cell>
          <cell r="AA162">
            <v>48.013959999999997</v>
          </cell>
          <cell r="AB162">
            <v>54.014189999999999</v>
          </cell>
          <cell r="AC162">
            <v>48.019660000000002</v>
          </cell>
          <cell r="AD162">
            <v>-5.9945299999999975</v>
          </cell>
        </row>
        <row r="163">
          <cell r="A163" t="str">
            <v>DataSpec</v>
          </cell>
          <cell r="B163" t="str">
            <v>Data</v>
          </cell>
          <cell r="C163" t="str">
            <v>Rating</v>
          </cell>
          <cell r="D163" t="str">
            <v>Rating</v>
          </cell>
          <cell r="E163" t="str">
            <v>Q134KUV_2571</v>
          </cell>
          <cell r="F163" t="str">
            <v>NONE</v>
          </cell>
          <cell r="G163">
            <v>25.71</v>
          </cell>
          <cell r="H163" t="str">
            <v xml:space="preserve">        Schneidwaren und Bestecke</v>
          </cell>
          <cell r="I163" t="str">
            <v>SELF</v>
          </cell>
          <cell r="J163" t="str">
            <v>SELF</v>
          </cell>
          <cell r="K163" t="str">
            <v>OV</v>
          </cell>
          <cell r="L163" t="str">
            <v>NE</v>
          </cell>
          <cell r="M163">
            <v>5</v>
          </cell>
          <cell r="O163" t="str">
            <v>25,71</v>
          </cell>
          <cell r="P163" t="str">
            <v>Schneidwaren und Bestecke</v>
          </cell>
          <cell r="Q163">
            <v>53.875459999999997</v>
          </cell>
          <cell r="R163">
            <v>45.875459999999997</v>
          </cell>
          <cell r="S163">
            <v>47.071440000000003</v>
          </cell>
          <cell r="T163">
            <v>39.071440000000003</v>
          </cell>
          <cell r="U163">
            <v>44.228189999999998</v>
          </cell>
          <cell r="V163">
            <v>51.568689999999997</v>
          </cell>
          <cell r="W163">
            <v>57.385620000000003</v>
          </cell>
          <cell r="X163">
            <v>49.385620000000003</v>
          </cell>
          <cell r="Y163">
            <v>41.385620000000003</v>
          </cell>
          <cell r="Z163">
            <v>33.576880000000003</v>
          </cell>
          <cell r="AA163">
            <v>39.576880000000003</v>
          </cell>
          <cell r="AB163">
            <v>45.576880000000003</v>
          </cell>
          <cell r="AC163">
            <v>39.576880000000003</v>
          </cell>
          <cell r="AD163">
            <v>-6</v>
          </cell>
        </row>
        <row r="164">
          <cell r="A164" t="str">
            <v>DataSpec</v>
          </cell>
          <cell r="B164" t="str">
            <v>Data</v>
          </cell>
          <cell r="C164" t="str">
            <v>Rating</v>
          </cell>
          <cell r="D164" t="str">
            <v>Rating</v>
          </cell>
          <cell r="E164" t="str">
            <v>Q134KUV_2572</v>
          </cell>
          <cell r="F164" t="str">
            <v>NONE</v>
          </cell>
          <cell r="G164">
            <v>25.72</v>
          </cell>
          <cell r="H164" t="str">
            <v xml:space="preserve">        Schlösser und Beschläge</v>
          </cell>
          <cell r="I164" t="str">
            <v>SELF</v>
          </cell>
          <cell r="J164" t="str">
            <v>SELF</v>
          </cell>
          <cell r="K164" t="str">
            <v>OV</v>
          </cell>
          <cell r="L164" t="str">
            <v>NE</v>
          </cell>
          <cell r="M164">
            <v>5</v>
          </cell>
          <cell r="O164" t="str">
            <v>25,72</v>
          </cell>
          <cell r="P164" t="str">
            <v>Schlösser und Beschläge</v>
          </cell>
          <cell r="Q164">
            <v>40.732080000000003</v>
          </cell>
          <cell r="R164">
            <v>35.341250000000002</v>
          </cell>
          <cell r="S164">
            <v>43.341250000000002</v>
          </cell>
          <cell r="T164">
            <v>35.341250000000002</v>
          </cell>
          <cell r="U164">
            <v>35.683169999999997</v>
          </cell>
          <cell r="V164">
            <v>43.683169999999997</v>
          </cell>
          <cell r="W164">
            <v>51.683169999999997</v>
          </cell>
          <cell r="X164">
            <v>43.683169999999997</v>
          </cell>
          <cell r="Y164">
            <v>40.354030000000002</v>
          </cell>
          <cell r="Z164">
            <v>43.379800000000003</v>
          </cell>
          <cell r="AA164">
            <v>42.753480000000003</v>
          </cell>
          <cell r="AB164">
            <v>48.753480000000003</v>
          </cell>
          <cell r="AC164">
            <v>42.753480000000003</v>
          </cell>
          <cell r="AD164">
            <v>-6</v>
          </cell>
        </row>
        <row r="165">
          <cell r="A165" t="str">
            <v>DataSpec</v>
          </cell>
          <cell r="B165" t="str">
            <v>Data</v>
          </cell>
          <cell r="C165" t="str">
            <v>Rating</v>
          </cell>
          <cell r="D165" t="str">
            <v>Rating</v>
          </cell>
          <cell r="E165" t="str">
            <v>Q134KUV_2573</v>
          </cell>
          <cell r="F165" t="str">
            <v>NONE</v>
          </cell>
          <cell r="G165">
            <v>25.73</v>
          </cell>
          <cell r="H165" t="str">
            <v xml:space="preserve">        Werkzeuge</v>
          </cell>
          <cell r="I165" t="str">
            <v>SELF</v>
          </cell>
          <cell r="J165" t="str">
            <v>SELF</v>
          </cell>
          <cell r="K165" t="str">
            <v>OV</v>
          </cell>
          <cell r="L165" t="str">
            <v>NE</v>
          </cell>
          <cell r="M165">
            <v>5</v>
          </cell>
          <cell r="O165" t="str">
            <v>25,73</v>
          </cell>
          <cell r="P165" t="str">
            <v>Werkzeuge</v>
          </cell>
          <cell r="Q165">
            <v>34.031779999999998</v>
          </cell>
          <cell r="R165">
            <v>29.89762</v>
          </cell>
          <cell r="S165">
            <v>37.897620000000003</v>
          </cell>
          <cell r="T165">
            <v>37.750619999999998</v>
          </cell>
          <cell r="U165">
            <v>40.73227</v>
          </cell>
          <cell r="V165">
            <v>48.73227</v>
          </cell>
          <cell r="W165">
            <v>55.916589999999999</v>
          </cell>
          <cell r="X165">
            <v>50.376289999999997</v>
          </cell>
          <cell r="Y165">
            <v>45.511389999999999</v>
          </cell>
          <cell r="Z165">
            <v>47.87932</v>
          </cell>
          <cell r="AA165">
            <v>50.178359999999998</v>
          </cell>
          <cell r="AB165">
            <v>56.178359999999998</v>
          </cell>
          <cell r="AC165">
            <v>50.178359999999998</v>
          </cell>
          <cell r="AD165">
            <v>-6</v>
          </cell>
        </row>
        <row r="166">
          <cell r="A166" t="str">
            <v>DataSpec</v>
          </cell>
          <cell r="B166" t="str">
            <v>Data</v>
          </cell>
          <cell r="C166" t="str">
            <v>Rating</v>
          </cell>
          <cell r="D166" t="str">
            <v>Rating</v>
          </cell>
          <cell r="E166" t="str">
            <v>Q134KUV_259</v>
          </cell>
          <cell r="F166" t="str">
            <v>NONE</v>
          </cell>
          <cell r="G166">
            <v>25.9</v>
          </cell>
          <cell r="H166" t="str">
            <v xml:space="preserve">      Sonstige Metallwaren</v>
          </cell>
          <cell r="I166" t="str">
            <v>SELF</v>
          </cell>
          <cell r="J166" t="str">
            <v>SELF</v>
          </cell>
          <cell r="K166" t="str">
            <v>OV</v>
          </cell>
          <cell r="L166" t="str">
            <v>NE</v>
          </cell>
          <cell r="M166">
            <v>5</v>
          </cell>
          <cell r="O166" t="str">
            <v>25,9</v>
          </cell>
          <cell r="P166" t="str">
            <v>Sonstige Metallwaren</v>
          </cell>
          <cell r="Q166">
            <v>38.56082</v>
          </cell>
          <cell r="R166">
            <v>33.364759999999997</v>
          </cell>
          <cell r="S166">
            <v>41.364759999999997</v>
          </cell>
          <cell r="T166">
            <v>37.736879999999999</v>
          </cell>
          <cell r="U166">
            <v>38.060110000000002</v>
          </cell>
          <cell r="V166">
            <v>41.975679999999997</v>
          </cell>
          <cell r="W166">
            <v>46.27666</v>
          </cell>
          <cell r="X166">
            <v>38.27666</v>
          </cell>
          <cell r="Y166">
            <v>33.301780000000001</v>
          </cell>
          <cell r="Z166">
            <v>36.544179999999997</v>
          </cell>
          <cell r="AA166">
            <v>38.33231</v>
          </cell>
          <cell r="AB166">
            <v>38.390720000000002</v>
          </cell>
          <cell r="AC166">
            <v>36.355829999999997</v>
          </cell>
          <cell r="AD166">
            <v>-2.0348900000000043</v>
          </cell>
        </row>
        <row r="167">
          <cell r="A167" t="str">
            <v>DataSpec</v>
          </cell>
          <cell r="B167" t="str">
            <v>Data</v>
          </cell>
          <cell r="C167" t="str">
            <v>Rating</v>
          </cell>
          <cell r="D167" t="str">
            <v>Rating</v>
          </cell>
          <cell r="E167" t="str">
            <v>Q134KUV_2591</v>
          </cell>
          <cell r="F167" t="str">
            <v>NONE</v>
          </cell>
          <cell r="G167">
            <v>25.91</v>
          </cell>
          <cell r="H167" t="str">
            <v xml:space="preserve">        Fässer, Dosen, Eimern u. Ä. aus Metall</v>
          </cell>
          <cell r="I167" t="str">
            <v>SELF</v>
          </cell>
          <cell r="J167" t="str">
            <v>SELF</v>
          </cell>
          <cell r="K167" t="str">
            <v>OV</v>
          </cell>
          <cell r="L167" t="str">
            <v>NE</v>
          </cell>
          <cell r="M167">
            <v>5</v>
          </cell>
          <cell r="O167" t="str">
            <v>25,91</v>
          </cell>
          <cell r="P167" t="str">
            <v>Fässer, Dosen, Eimern u. Ä. aus Metall</v>
          </cell>
          <cell r="Q167">
            <v>57.085630000000002</v>
          </cell>
          <cell r="R167">
            <v>49.085630000000002</v>
          </cell>
          <cell r="S167">
            <v>45.474539999999998</v>
          </cell>
          <cell r="T167">
            <v>37.474539999999998</v>
          </cell>
          <cell r="U167">
            <v>36.638559999999998</v>
          </cell>
          <cell r="V167">
            <v>42.71969</v>
          </cell>
          <cell r="W167">
            <v>45.98348</v>
          </cell>
          <cell r="X167">
            <v>37.98348</v>
          </cell>
          <cell r="Y167">
            <v>32.935180000000003</v>
          </cell>
          <cell r="Z167">
            <v>38.80818</v>
          </cell>
          <cell r="AA167">
            <v>44.80818</v>
          </cell>
          <cell r="AB167">
            <v>44.300930000000001</v>
          </cell>
          <cell r="AC167">
            <v>41.580950000000001</v>
          </cell>
          <cell r="AD167">
            <v>-2.7199799999999996</v>
          </cell>
        </row>
        <row r="168">
          <cell r="A168" t="str">
            <v>DataSpec</v>
          </cell>
          <cell r="B168" t="str">
            <v>Data</v>
          </cell>
          <cell r="C168" t="str">
            <v>Rating</v>
          </cell>
          <cell r="D168" t="str">
            <v>Rating</v>
          </cell>
          <cell r="E168" t="str">
            <v>Q134KUV_2592</v>
          </cell>
          <cell r="F168" t="str">
            <v>NONE</v>
          </cell>
          <cell r="G168">
            <v>25.92</v>
          </cell>
          <cell r="H168" t="str">
            <v xml:space="preserve">        Verpackungen, Verschlüsse</v>
          </cell>
          <cell r="I168" t="str">
            <v>SELF</v>
          </cell>
          <cell r="J168" t="str">
            <v>SELF</v>
          </cell>
          <cell r="K168" t="str">
            <v>OV</v>
          </cell>
          <cell r="L168" t="str">
            <v>NE</v>
          </cell>
          <cell r="M168">
            <v>5</v>
          </cell>
          <cell r="O168" t="str">
            <v>25,92</v>
          </cell>
          <cell r="P168" t="str">
            <v>Verpackungen, Verschlüsse</v>
          </cell>
          <cell r="Q168">
            <v>43.452559999999998</v>
          </cell>
          <cell r="R168">
            <v>35.452559999999998</v>
          </cell>
          <cell r="S168">
            <v>42.521180000000001</v>
          </cell>
          <cell r="T168">
            <v>35.271419999999999</v>
          </cell>
          <cell r="U168">
            <v>38.254309999999997</v>
          </cell>
          <cell r="V168">
            <v>46.254309999999997</v>
          </cell>
          <cell r="W168">
            <v>49.15325</v>
          </cell>
          <cell r="X168">
            <v>41.15325</v>
          </cell>
          <cell r="Y168">
            <v>41.697029999999998</v>
          </cell>
          <cell r="Z168">
            <v>41.881590000000003</v>
          </cell>
          <cell r="AA168">
            <v>46.98113</v>
          </cell>
          <cell r="AB168">
            <v>52.98113</v>
          </cell>
          <cell r="AC168">
            <v>46.98113</v>
          </cell>
          <cell r="AD168">
            <v>-6</v>
          </cell>
        </row>
        <row r="169">
          <cell r="A169" t="str">
            <v>DataSpec</v>
          </cell>
          <cell r="B169" t="str">
            <v>Data</v>
          </cell>
          <cell r="C169" t="str">
            <v>Rating</v>
          </cell>
          <cell r="D169" t="str">
            <v>Rating</v>
          </cell>
          <cell r="E169" t="str">
            <v>Q134KUV_2593</v>
          </cell>
          <cell r="F169" t="str">
            <v>NONE</v>
          </cell>
          <cell r="G169">
            <v>25.93</v>
          </cell>
          <cell r="H169" t="str">
            <v xml:space="preserve">        Drahtwaren, Ketten, Federn</v>
          </cell>
          <cell r="I169" t="str">
            <v>SELF</v>
          </cell>
          <cell r="J169" t="str">
            <v>SELF</v>
          </cell>
          <cell r="K169" t="str">
            <v>OV</v>
          </cell>
          <cell r="L169" t="str">
            <v>NE</v>
          </cell>
          <cell r="M169">
            <v>5</v>
          </cell>
          <cell r="O169" t="str">
            <v>25,93</v>
          </cell>
          <cell r="P169" t="str">
            <v>Drahtwaren, Ketten, Federn</v>
          </cell>
          <cell r="Q169">
            <v>39.166060000000002</v>
          </cell>
          <cell r="R169">
            <v>34.090969999999999</v>
          </cell>
          <cell r="S169">
            <v>42.090969999999999</v>
          </cell>
          <cell r="T169">
            <v>42.61786</v>
          </cell>
          <cell r="U169">
            <v>46.850430000000003</v>
          </cell>
          <cell r="V169">
            <v>51.270339999999997</v>
          </cell>
          <cell r="W169">
            <v>52.611739999999998</v>
          </cell>
          <cell r="X169">
            <v>44.611739999999998</v>
          </cell>
          <cell r="Y169">
            <v>42.638449999999999</v>
          </cell>
          <cell r="Z169">
            <v>45.535739999999997</v>
          </cell>
          <cell r="AA169">
            <v>45.027619999999999</v>
          </cell>
          <cell r="AB169">
            <v>40.058689999999999</v>
          </cell>
          <cell r="AC169">
            <v>34.058689999999999</v>
          </cell>
          <cell r="AD169">
            <v>-6</v>
          </cell>
        </row>
        <row r="170">
          <cell r="A170" t="str">
            <v>DataSpec</v>
          </cell>
          <cell r="B170" t="str">
            <v>Data</v>
          </cell>
          <cell r="C170" t="str">
            <v>Rating</v>
          </cell>
          <cell r="D170" t="str">
            <v>Rating</v>
          </cell>
          <cell r="E170" t="str">
            <v>Q134KUV_2594</v>
          </cell>
          <cell r="F170" t="str">
            <v>NONE</v>
          </cell>
          <cell r="G170">
            <v>25.94</v>
          </cell>
          <cell r="H170" t="str">
            <v xml:space="preserve">        Schrauben und Nieten</v>
          </cell>
          <cell r="I170" t="str">
            <v>SELF</v>
          </cell>
          <cell r="J170" t="str">
            <v>SELF</v>
          </cell>
          <cell r="K170" t="str">
            <v>OV</v>
          </cell>
          <cell r="L170" t="str">
            <v>NE</v>
          </cell>
          <cell r="M170">
            <v>5</v>
          </cell>
          <cell r="O170" t="str">
            <v>25,94</v>
          </cell>
          <cell r="P170" t="str">
            <v>Schrauben und Nieten</v>
          </cell>
          <cell r="Q170">
            <v>46.806240000000003</v>
          </cell>
          <cell r="R170">
            <v>38.806240000000003</v>
          </cell>
          <cell r="S170">
            <v>40.488340000000001</v>
          </cell>
          <cell r="T170">
            <v>34.18497</v>
          </cell>
          <cell r="U170">
            <v>37.181139999999999</v>
          </cell>
          <cell r="V170">
            <v>34.499780000000001</v>
          </cell>
          <cell r="W170">
            <v>36.421050000000001</v>
          </cell>
          <cell r="X170">
            <v>34.30339</v>
          </cell>
          <cell r="Y170">
            <v>31.50637</v>
          </cell>
          <cell r="Z170">
            <v>33.856780000000001</v>
          </cell>
          <cell r="AA170">
            <v>39.856780000000001</v>
          </cell>
          <cell r="AB170">
            <v>45.856780000000001</v>
          </cell>
          <cell r="AC170">
            <v>44.084350000000001</v>
          </cell>
          <cell r="AD170">
            <v>-1.7724299999999999</v>
          </cell>
        </row>
        <row r="171">
          <cell r="A171" t="str">
            <v>DataSpec</v>
          </cell>
          <cell r="B171" t="str">
            <v>Data</v>
          </cell>
          <cell r="C171" t="str">
            <v>Rating</v>
          </cell>
          <cell r="D171" t="str">
            <v>Rating</v>
          </cell>
          <cell r="E171" t="str">
            <v>Q134KUV_2599</v>
          </cell>
          <cell r="F171" t="str">
            <v>NONE</v>
          </cell>
          <cell r="G171">
            <v>25.99</v>
          </cell>
          <cell r="H171" t="str">
            <v xml:space="preserve">        Schilder, Schiffsschrauben, Glocken, u.a.</v>
          </cell>
          <cell r="I171" t="str">
            <v>SELF</v>
          </cell>
          <cell r="J171" t="str">
            <v>SELF</v>
          </cell>
          <cell r="K171" t="str">
            <v>OV</v>
          </cell>
          <cell r="L171" t="str">
            <v>NE</v>
          </cell>
          <cell r="M171">
            <v>5</v>
          </cell>
          <cell r="O171" t="str">
            <v>25,99</v>
          </cell>
          <cell r="P171" t="str">
            <v>Schilder, Schiffsschrauben, Glocken, u.a.</v>
          </cell>
          <cell r="Q171">
            <v>35.863999999999997</v>
          </cell>
          <cell r="R171">
            <v>29.400780000000001</v>
          </cell>
          <cell r="S171">
            <v>37.400779999999997</v>
          </cell>
          <cell r="T171">
            <v>37.351489999999998</v>
          </cell>
          <cell r="U171">
            <v>33.390050000000002</v>
          </cell>
          <cell r="V171">
            <v>37.13138</v>
          </cell>
          <cell r="W171">
            <v>45.13138</v>
          </cell>
          <cell r="X171">
            <v>37.13138</v>
          </cell>
          <cell r="Y171">
            <v>29.13138</v>
          </cell>
          <cell r="Z171">
            <v>30.824000000000002</v>
          </cell>
          <cell r="AA171">
            <v>36.823999999999998</v>
          </cell>
          <cell r="AB171">
            <v>36.266080000000002</v>
          </cell>
          <cell r="AC171">
            <v>34.821710000000003</v>
          </cell>
          <cell r="AD171">
            <v>-1.4443699999999993</v>
          </cell>
        </row>
        <row r="172">
          <cell r="A172" t="str">
            <v>DataSpec</v>
          </cell>
          <cell r="B172" t="str">
            <v>Data</v>
          </cell>
          <cell r="C172" t="str">
            <v>Rating</v>
          </cell>
          <cell r="D172" t="str">
            <v>Rating</v>
          </cell>
          <cell r="E172" t="str">
            <v>Q134KUV_26</v>
          </cell>
          <cell r="F172" t="str">
            <v>NONE</v>
          </cell>
          <cell r="G172">
            <v>26</v>
          </cell>
          <cell r="H172" t="str">
            <v xml:space="preserve">     DV-Geräte, elektron. u. optische Erzeugn.</v>
          </cell>
          <cell r="I172" t="str">
            <v>SELF</v>
          </cell>
          <cell r="J172" t="str">
            <v>SELF</v>
          </cell>
          <cell r="K172" t="str">
            <v>OV</v>
          </cell>
          <cell r="L172" t="str">
            <v>NE</v>
          </cell>
          <cell r="M172">
            <v>5</v>
          </cell>
          <cell r="O172">
            <v>26</v>
          </cell>
          <cell r="P172" t="str">
            <v>DV-Geräte, elektron. u. optische Erzeugn.</v>
          </cell>
          <cell r="Q172">
            <v>39.753279999999997</v>
          </cell>
          <cell r="R172">
            <v>36.690930000000002</v>
          </cell>
          <cell r="S172">
            <v>39.796129999999998</v>
          </cell>
          <cell r="T172">
            <v>39.273569999999999</v>
          </cell>
          <cell r="U172">
            <v>39.696210000000001</v>
          </cell>
          <cell r="V172">
            <v>39.807029999999997</v>
          </cell>
          <cell r="W172">
            <v>43.255380000000002</v>
          </cell>
          <cell r="X172">
            <v>39.539209999999997</v>
          </cell>
          <cell r="Y172">
            <v>38.731200000000001</v>
          </cell>
          <cell r="Z172">
            <v>37.655180000000001</v>
          </cell>
          <cell r="AA172">
            <v>35.519129999999997</v>
          </cell>
          <cell r="AB172">
            <v>34.744660000000003</v>
          </cell>
          <cell r="AC172">
            <v>38.207549999999998</v>
          </cell>
          <cell r="AD172">
            <v>3.4628899999999945</v>
          </cell>
        </row>
        <row r="173">
          <cell r="A173" t="str">
            <v>DataSpec</v>
          </cell>
          <cell r="B173" t="str">
            <v>Data</v>
          </cell>
          <cell r="C173" t="str">
            <v>Rating</v>
          </cell>
          <cell r="D173" t="str">
            <v>Rating</v>
          </cell>
          <cell r="E173" t="str">
            <v>Q134KUV_261</v>
          </cell>
          <cell r="F173" t="str">
            <v>NONE</v>
          </cell>
          <cell r="G173">
            <v>26.1</v>
          </cell>
          <cell r="H173" t="str">
            <v xml:space="preserve">      Elektronische Bauelemente, Leiterplatten</v>
          </cell>
          <cell r="I173" t="str">
            <v>SELF</v>
          </cell>
          <cell r="J173" t="str">
            <v>SELF</v>
          </cell>
          <cell r="K173" t="str">
            <v>OV</v>
          </cell>
          <cell r="L173" t="str">
            <v>NE</v>
          </cell>
          <cell r="M173">
            <v>5</v>
          </cell>
          <cell r="O173" t="str">
            <v>26,1</v>
          </cell>
          <cell r="P173" t="str">
            <v>Elektronische Bauelemente, Leiterplatten</v>
          </cell>
          <cell r="Q173">
            <v>55.019629999999999</v>
          </cell>
          <cell r="R173">
            <v>60.775210000000001</v>
          </cell>
          <cell r="S173">
            <v>68.775210000000001</v>
          </cell>
          <cell r="T173">
            <v>76.327619999999996</v>
          </cell>
          <cell r="U173">
            <v>74.396749999999997</v>
          </cell>
          <cell r="V173">
            <v>70.923770000000005</v>
          </cell>
          <cell r="W173">
            <v>74.858440000000002</v>
          </cell>
          <cell r="X173">
            <v>66.858440000000002</v>
          </cell>
          <cell r="Y173">
            <v>69.955070000000006</v>
          </cell>
          <cell r="Z173">
            <v>67.935079999999999</v>
          </cell>
          <cell r="AA173">
            <v>60.043170000000003</v>
          </cell>
          <cell r="AB173">
            <v>54.171909999999997</v>
          </cell>
          <cell r="AC173">
            <v>52.01867</v>
          </cell>
          <cell r="AD173">
            <v>-2.1532399999999967</v>
          </cell>
        </row>
        <row r="174">
          <cell r="A174" t="str">
            <v>DataSpec</v>
          </cell>
          <cell r="B174" t="str">
            <v>Data</v>
          </cell>
          <cell r="C174" t="str">
            <v>Rating</v>
          </cell>
          <cell r="D174" t="str">
            <v>Rating</v>
          </cell>
          <cell r="E174" t="str">
            <v>Q134KUV_2611</v>
          </cell>
          <cell r="F174" t="str">
            <v>NONE</v>
          </cell>
          <cell r="G174">
            <v>26.11</v>
          </cell>
          <cell r="H174" t="str">
            <v xml:space="preserve">        Elektronische Bauelemente</v>
          </cell>
          <cell r="I174" t="str">
            <v>SELF</v>
          </cell>
          <cell r="J174" t="str">
            <v>SELF</v>
          </cell>
          <cell r="K174" t="str">
            <v>OV</v>
          </cell>
          <cell r="L174" t="str">
            <v>NE</v>
          </cell>
          <cell r="M174">
            <v>5</v>
          </cell>
          <cell r="O174" t="str">
            <v>26,11</v>
          </cell>
          <cell r="P174" t="str">
            <v>Elektronische Bauelemente</v>
          </cell>
          <cell r="Q174">
            <v>51.402999999999999</v>
          </cell>
          <cell r="R174">
            <v>59.402999999999999</v>
          </cell>
          <cell r="S174">
            <v>67.403000000000006</v>
          </cell>
          <cell r="T174">
            <v>75.403000000000006</v>
          </cell>
          <cell r="U174">
            <v>75.049539999999993</v>
          </cell>
          <cell r="V174">
            <v>73.875739999999993</v>
          </cell>
          <cell r="W174">
            <v>75.560140000000004</v>
          </cell>
          <cell r="X174">
            <v>67.560140000000004</v>
          </cell>
          <cell r="Y174">
            <v>67.339659999999995</v>
          </cell>
          <cell r="Z174">
            <v>66.428520000000006</v>
          </cell>
          <cell r="AA174">
            <v>60.428519999999999</v>
          </cell>
          <cell r="AB174">
            <v>54.428519999999999</v>
          </cell>
          <cell r="AC174">
            <v>52.384689999999999</v>
          </cell>
          <cell r="AD174">
            <v>-2.0438299999999998</v>
          </cell>
        </row>
        <row r="175">
          <cell r="A175" t="str">
            <v>DataSpec</v>
          </cell>
          <cell r="B175" t="str">
            <v>Data</v>
          </cell>
          <cell r="C175" t="str">
            <v>Rating</v>
          </cell>
          <cell r="D175" t="str">
            <v>Rating</v>
          </cell>
          <cell r="E175" t="str">
            <v>Q134KUV_2612</v>
          </cell>
          <cell r="F175" t="str">
            <v>NONE</v>
          </cell>
          <cell r="G175">
            <v>26.12</v>
          </cell>
          <cell r="H175" t="str">
            <v xml:space="preserve">        Bestückte Leiterplatten</v>
          </cell>
          <cell r="I175" t="str">
            <v>SELF</v>
          </cell>
          <cell r="J175" t="str">
            <v>SELF</v>
          </cell>
          <cell r="K175" t="str">
            <v>OV</v>
          </cell>
          <cell r="L175" t="str">
            <v>NE</v>
          </cell>
          <cell r="M175">
            <v>5</v>
          </cell>
          <cell r="O175" t="str">
            <v>26,12</v>
          </cell>
          <cell r="P175" t="str">
            <v>Bestückte Leiterplatten</v>
          </cell>
          <cell r="Q175">
            <v>61.35577</v>
          </cell>
          <cell r="R175">
            <v>53.35577</v>
          </cell>
          <cell r="S175">
            <v>56.963349999999998</v>
          </cell>
          <cell r="T175">
            <v>59.400019999999998</v>
          </cell>
          <cell r="U175">
            <v>53.930280000000003</v>
          </cell>
          <cell r="V175">
            <v>54.043019999999999</v>
          </cell>
          <cell r="W175">
            <v>56.024769999999997</v>
          </cell>
          <cell r="X175">
            <v>51.202440000000003</v>
          </cell>
          <cell r="Y175">
            <v>59.202440000000003</v>
          </cell>
          <cell r="Z175">
            <v>57.978569999999998</v>
          </cell>
          <cell r="AA175">
            <v>54.839010000000002</v>
          </cell>
          <cell r="AB175">
            <v>50.701189999999997</v>
          </cell>
          <cell r="AC175">
            <v>46.85295</v>
          </cell>
          <cell r="AD175">
            <v>-3.848239999999997</v>
          </cell>
        </row>
        <row r="176">
          <cell r="A176" t="str">
            <v>DataSpec</v>
          </cell>
          <cell r="B176" t="str">
            <v>Data</v>
          </cell>
          <cell r="C176" t="str">
            <v>Rating</v>
          </cell>
          <cell r="D176" t="str">
            <v>Rating</v>
          </cell>
          <cell r="E176" t="str">
            <v>Q134KUV_262</v>
          </cell>
          <cell r="F176" t="str">
            <v>NONE</v>
          </cell>
          <cell r="G176">
            <v>26.2</v>
          </cell>
          <cell r="H176" t="str">
            <v xml:space="preserve">      DV- und periphere Geräte</v>
          </cell>
          <cell r="I176" t="str">
            <v>SELF</v>
          </cell>
          <cell r="J176" t="str">
            <v>SELF</v>
          </cell>
          <cell r="K176" t="str">
            <v>OV</v>
          </cell>
          <cell r="L176" t="str">
            <v>NE</v>
          </cell>
          <cell r="M176">
            <v>5</v>
          </cell>
          <cell r="O176" t="str">
            <v>26,2</v>
          </cell>
          <cell r="P176" t="str">
            <v>DV- und periphere Geräte</v>
          </cell>
          <cell r="Q176">
            <v>31.07311</v>
          </cell>
          <cell r="R176">
            <v>24.682670000000002</v>
          </cell>
          <cell r="S176">
            <v>27.455749999999998</v>
          </cell>
          <cell r="T176">
            <v>22.731570000000001</v>
          </cell>
          <cell r="U176">
            <v>23.653269999999999</v>
          </cell>
          <cell r="V176">
            <v>31.653269999999999</v>
          </cell>
          <cell r="W176">
            <v>30.108640000000001</v>
          </cell>
          <cell r="X176">
            <v>38.108640000000001</v>
          </cell>
          <cell r="Y176">
            <v>32.028640000000003</v>
          </cell>
          <cell r="Z176">
            <v>24.028639999999999</v>
          </cell>
          <cell r="AA176">
            <v>18.69462</v>
          </cell>
          <cell r="AB176">
            <v>22.985469999999999</v>
          </cell>
          <cell r="AC176">
            <v>28.985469999999999</v>
          </cell>
          <cell r="AD176">
            <v>6</v>
          </cell>
        </row>
        <row r="177">
          <cell r="A177" t="str">
            <v>DataSpec</v>
          </cell>
          <cell r="B177" t="str">
            <v>Data</v>
          </cell>
          <cell r="C177" t="str">
            <v>Rating</v>
          </cell>
          <cell r="D177" t="str">
            <v>Rating</v>
          </cell>
          <cell r="E177" t="str">
            <v>Q134KUV_263</v>
          </cell>
          <cell r="F177" t="str">
            <v>NONE</v>
          </cell>
          <cell r="G177">
            <v>26.3</v>
          </cell>
          <cell r="H177" t="str">
            <v xml:space="preserve">      Telekommunikationstechnik u.a.</v>
          </cell>
          <cell r="I177" t="str">
            <v>SELF</v>
          </cell>
          <cell r="J177" t="str">
            <v>SELF</v>
          </cell>
          <cell r="K177" t="str">
            <v>OV</v>
          </cell>
          <cell r="L177" t="str">
            <v>NE</v>
          </cell>
          <cell r="M177">
            <v>5</v>
          </cell>
          <cell r="O177" t="str">
            <v>26,3</v>
          </cell>
          <cell r="P177" t="str">
            <v>Telekommunikationstechnik u.a.</v>
          </cell>
          <cell r="Q177">
            <v>37.241900000000001</v>
          </cell>
          <cell r="R177">
            <v>35.143389999999997</v>
          </cell>
          <cell r="S177">
            <v>40.104959999999998</v>
          </cell>
          <cell r="T177">
            <v>34.260429999999999</v>
          </cell>
          <cell r="U177">
            <v>38.510910000000003</v>
          </cell>
          <cell r="V177">
            <v>32.638860000000001</v>
          </cell>
          <cell r="W177">
            <v>34.938459999999999</v>
          </cell>
          <cell r="X177">
            <v>30.72738</v>
          </cell>
          <cell r="Y177">
            <v>29.83117</v>
          </cell>
          <cell r="Z177">
            <v>28.659970000000001</v>
          </cell>
          <cell r="AA177">
            <v>22.659970000000001</v>
          </cell>
          <cell r="AB177">
            <v>16.954419999999999</v>
          </cell>
          <cell r="AC177">
            <v>22.954419999999999</v>
          </cell>
          <cell r="AD177">
            <v>6</v>
          </cell>
        </row>
        <row r="178">
          <cell r="A178" t="str">
            <v>DataSpec</v>
          </cell>
          <cell r="B178" t="str">
            <v>Data</v>
          </cell>
          <cell r="C178" t="str">
            <v>Rating</v>
          </cell>
          <cell r="D178" t="str">
            <v>Rating</v>
          </cell>
          <cell r="E178" t="str">
            <v>Q134KUV_264</v>
          </cell>
          <cell r="F178" t="str">
            <v>NONE</v>
          </cell>
          <cell r="G178">
            <v>26.4</v>
          </cell>
          <cell r="H178" t="str">
            <v xml:space="preserve">      Unterhaltungselektronik</v>
          </cell>
          <cell r="I178" t="str">
            <v>SELF</v>
          </cell>
          <cell r="J178" t="str">
            <v>SELF</v>
          </cell>
          <cell r="K178" t="str">
            <v>OV</v>
          </cell>
          <cell r="L178" t="str">
            <v>NE</v>
          </cell>
          <cell r="M178">
            <v>5</v>
          </cell>
          <cell r="O178" t="str">
            <v>26,4</v>
          </cell>
          <cell r="P178" t="str">
            <v>Unterhaltungselektronik</v>
          </cell>
          <cell r="Q178">
            <v>46.128929999999997</v>
          </cell>
          <cell r="R178">
            <v>38.128929999999997</v>
          </cell>
          <cell r="S178">
            <v>36.431899999999999</v>
          </cell>
          <cell r="T178">
            <v>28.431899999999999</v>
          </cell>
          <cell r="U178">
            <v>28.352979999999999</v>
          </cell>
          <cell r="V178">
            <v>36.352980000000002</v>
          </cell>
          <cell r="W178">
            <v>43.023429999999998</v>
          </cell>
          <cell r="X178">
            <v>45.772599999999997</v>
          </cell>
          <cell r="Y178">
            <v>44.468089999999997</v>
          </cell>
          <cell r="Z178">
            <v>44.175550000000001</v>
          </cell>
          <cell r="AA178">
            <v>50.175550000000001</v>
          </cell>
          <cell r="AB178">
            <v>56.175550000000001</v>
          </cell>
          <cell r="AC178">
            <v>55.465249999999997</v>
          </cell>
          <cell r="AD178">
            <v>-0.71030000000000371</v>
          </cell>
        </row>
        <row r="179">
          <cell r="A179" t="str">
            <v>DataSpec</v>
          </cell>
          <cell r="B179" t="str">
            <v>Data</v>
          </cell>
          <cell r="C179" t="str">
            <v>Rating</v>
          </cell>
          <cell r="D179" t="str">
            <v>Rating</v>
          </cell>
          <cell r="E179" t="str">
            <v>Q134KUV_265</v>
          </cell>
          <cell r="F179" t="str">
            <v>NONE</v>
          </cell>
          <cell r="G179">
            <v>26.5</v>
          </cell>
          <cell r="H179" t="str">
            <v xml:space="preserve">      Messinstrumente; Uhren</v>
          </cell>
          <cell r="I179" t="str">
            <v>SELF</v>
          </cell>
          <cell r="J179" t="str">
            <v>SELF</v>
          </cell>
          <cell r="K179" t="str">
            <v>OV</v>
          </cell>
          <cell r="L179" t="str">
            <v>NE</v>
          </cell>
          <cell r="M179">
            <v>5</v>
          </cell>
          <cell r="O179" t="str">
            <v>26,5</v>
          </cell>
          <cell r="P179" t="str">
            <v>Messinstrumente; Uhren</v>
          </cell>
          <cell r="Q179">
            <v>34.583680000000001</v>
          </cell>
          <cell r="R179">
            <v>26.583680000000001</v>
          </cell>
          <cell r="S179">
            <v>27.274920000000002</v>
          </cell>
          <cell r="T179">
            <v>25.006820000000001</v>
          </cell>
          <cell r="U179">
            <v>23.637779999999999</v>
          </cell>
          <cell r="V179">
            <v>25.02187</v>
          </cell>
          <cell r="W179">
            <v>31.942699999999999</v>
          </cell>
          <cell r="X179">
            <v>24.540949999999999</v>
          </cell>
          <cell r="Y179">
            <v>24.44969</v>
          </cell>
          <cell r="Z179">
            <v>26.727360000000001</v>
          </cell>
          <cell r="AA179">
            <v>28.03416</v>
          </cell>
          <cell r="AB179">
            <v>28.72156</v>
          </cell>
          <cell r="AC179">
            <v>34.249090000000002</v>
          </cell>
          <cell r="AD179">
            <v>5.5275300000000023</v>
          </cell>
        </row>
        <row r="180">
          <cell r="A180" t="str">
            <v>DataSpec</v>
          </cell>
          <cell r="B180" t="str">
            <v>Data</v>
          </cell>
          <cell r="C180" t="str">
            <v>Rating</v>
          </cell>
          <cell r="D180" t="str">
            <v>Rating</v>
          </cell>
          <cell r="E180" t="str">
            <v>Q134KUV_2651</v>
          </cell>
          <cell r="F180" t="str">
            <v>NONE</v>
          </cell>
          <cell r="G180">
            <v>26.51</v>
          </cell>
          <cell r="H180" t="str">
            <v xml:space="preserve">        Messinstrumente, Vorrichtungen</v>
          </cell>
          <cell r="I180" t="str">
            <v>SELF</v>
          </cell>
          <cell r="J180" t="str">
            <v>SELF</v>
          </cell>
          <cell r="K180" t="str">
            <v>OV</v>
          </cell>
          <cell r="L180" t="str">
            <v>NE</v>
          </cell>
          <cell r="M180">
            <v>5</v>
          </cell>
          <cell r="O180" t="str">
            <v>26,51</v>
          </cell>
          <cell r="P180" t="str">
            <v>Messinstrumente, Vorrichtungen</v>
          </cell>
          <cell r="Q180">
            <v>34.191719999999997</v>
          </cell>
          <cell r="R180">
            <v>26.19172</v>
          </cell>
          <cell r="S180">
            <v>27.352709999999998</v>
          </cell>
          <cell r="T180">
            <v>25.39019</v>
          </cell>
          <cell r="U180">
            <v>23.932950000000002</v>
          </cell>
          <cell r="V180">
            <v>25.515409999999999</v>
          </cell>
          <cell r="W180">
            <v>32.701709999999999</v>
          </cell>
          <cell r="X180">
            <v>25.123439999999999</v>
          </cell>
          <cell r="Y180">
            <v>25.048570000000002</v>
          </cell>
          <cell r="Z180">
            <v>27.170349999999999</v>
          </cell>
          <cell r="AA180">
            <v>28.337039999999998</v>
          </cell>
          <cell r="AB180">
            <v>28.760670000000001</v>
          </cell>
          <cell r="AC180">
            <v>34.528269999999999</v>
          </cell>
          <cell r="AD180">
            <v>5.7675999999999981</v>
          </cell>
        </row>
        <row r="181">
          <cell r="A181" t="str">
            <v>DataSpec</v>
          </cell>
          <cell r="B181" t="str">
            <v>Data</v>
          </cell>
          <cell r="C181" t="str">
            <v>Rating</v>
          </cell>
          <cell r="D181" t="str">
            <v>Rating</v>
          </cell>
          <cell r="E181" t="str">
            <v>Q134KUV_2652</v>
          </cell>
          <cell r="F181" t="str">
            <v>NONE</v>
          </cell>
          <cell r="G181">
            <v>26.52</v>
          </cell>
          <cell r="H181" t="str">
            <v xml:space="preserve">        Uhren</v>
          </cell>
          <cell r="I181" t="str">
            <v>SELF</v>
          </cell>
          <cell r="J181" t="str">
            <v>SELF</v>
          </cell>
          <cell r="K181" t="str">
            <v>OV</v>
          </cell>
          <cell r="L181" t="str">
            <v>NE</v>
          </cell>
          <cell r="M181">
            <v>5</v>
          </cell>
          <cell r="O181" t="str">
            <v>26,52</v>
          </cell>
          <cell r="P181" t="str">
            <v>Uhren</v>
          </cell>
          <cell r="Q181">
            <v>41.814190000000004</v>
          </cell>
          <cell r="R181">
            <v>33.814190000000004</v>
          </cell>
          <cell r="S181">
            <v>25.81419</v>
          </cell>
          <cell r="T181">
            <v>17.81419</v>
          </cell>
          <cell r="U181">
            <v>17.83914</v>
          </cell>
          <cell r="V181">
            <v>15.32602</v>
          </cell>
          <cell r="W181">
            <v>17.031749999999999</v>
          </cell>
          <cell r="X181">
            <v>13.09773</v>
          </cell>
          <cell r="Y181">
            <v>12.68102</v>
          </cell>
          <cell r="Z181">
            <v>18.02214</v>
          </cell>
          <cell r="AA181">
            <v>21.932759999999998</v>
          </cell>
          <cell r="AB181">
            <v>27.932759999999998</v>
          </cell>
          <cell r="AC181">
            <v>28.753450000000001</v>
          </cell>
          <cell r="AD181">
            <v>0.82069000000000258</v>
          </cell>
        </row>
        <row r="182">
          <cell r="A182" t="str">
            <v>DataSpec</v>
          </cell>
          <cell r="B182" t="str">
            <v>Data</v>
          </cell>
          <cell r="C182" t="str">
            <v>Rating</v>
          </cell>
          <cell r="D182" t="str">
            <v>Rating</v>
          </cell>
          <cell r="E182" t="str">
            <v>Q134KUV_266</v>
          </cell>
          <cell r="F182" t="str">
            <v>NONE</v>
          </cell>
          <cell r="G182">
            <v>26.6</v>
          </cell>
          <cell r="H182" t="str">
            <v xml:space="preserve">      Bestrahlungsgeräte; Elektromedizin</v>
          </cell>
          <cell r="I182" t="str">
            <v>SELF</v>
          </cell>
          <cell r="J182" t="str">
            <v>SELF</v>
          </cell>
          <cell r="K182" t="str">
            <v>OV</v>
          </cell>
          <cell r="L182" t="str">
            <v>NE</v>
          </cell>
          <cell r="M182">
            <v>5</v>
          </cell>
          <cell r="O182" t="str">
            <v>26,6</v>
          </cell>
          <cell r="P182" t="str">
            <v>Bestrahlungsgeräte; Elektromedizin</v>
          </cell>
          <cell r="Q182">
            <v>32.055010000000003</v>
          </cell>
          <cell r="R182">
            <v>33.497750000000003</v>
          </cell>
          <cell r="S182">
            <v>36.422269999999997</v>
          </cell>
          <cell r="T182">
            <v>44.422269999999997</v>
          </cell>
          <cell r="U182">
            <v>52.422269999999997</v>
          </cell>
          <cell r="V182">
            <v>44.422269999999997</v>
          </cell>
          <cell r="W182">
            <v>45.116799999999998</v>
          </cell>
          <cell r="X182">
            <v>37.116799999999998</v>
          </cell>
          <cell r="Y182">
            <v>29.116800000000001</v>
          </cell>
          <cell r="Z182">
            <v>29.675840000000001</v>
          </cell>
          <cell r="AA182">
            <v>35.675840000000001</v>
          </cell>
          <cell r="AB182">
            <v>37.091450000000002</v>
          </cell>
          <cell r="AC182">
            <v>43.091450000000002</v>
          </cell>
          <cell r="AD182">
            <v>6</v>
          </cell>
        </row>
        <row r="183">
          <cell r="A183" t="str">
            <v>DataSpec</v>
          </cell>
          <cell r="B183" t="str">
            <v>Data</v>
          </cell>
          <cell r="C183" t="str">
            <v>Rating</v>
          </cell>
          <cell r="D183" t="str">
            <v>Rating</v>
          </cell>
          <cell r="E183" t="str">
            <v>Q134KUV_267</v>
          </cell>
          <cell r="F183" t="str">
            <v>NONE</v>
          </cell>
          <cell r="G183">
            <v>26.7</v>
          </cell>
          <cell r="H183" t="str">
            <v xml:space="preserve">      Optik</v>
          </cell>
          <cell r="I183" t="str">
            <v>SELF</v>
          </cell>
          <cell r="J183" t="str">
            <v>SELF</v>
          </cell>
          <cell r="K183" t="str">
            <v>OV</v>
          </cell>
          <cell r="L183" t="str">
            <v>NE</v>
          </cell>
          <cell r="M183">
            <v>5</v>
          </cell>
          <cell r="O183" t="str">
            <v>26,7</v>
          </cell>
          <cell r="P183" t="str">
            <v>Optik</v>
          </cell>
          <cell r="Q183">
            <v>35.234180000000002</v>
          </cell>
          <cell r="R183">
            <v>27.234179999999999</v>
          </cell>
          <cell r="S183">
            <v>24.70899</v>
          </cell>
          <cell r="T183">
            <v>25.620760000000001</v>
          </cell>
          <cell r="U183">
            <v>23.487169999999999</v>
          </cell>
          <cell r="V183">
            <v>26.64922</v>
          </cell>
          <cell r="W183">
            <v>27.227170000000001</v>
          </cell>
          <cell r="X183">
            <v>26.37491</v>
          </cell>
          <cell r="Y183">
            <v>24.944140000000001</v>
          </cell>
          <cell r="Z183">
            <v>28.421769999999999</v>
          </cell>
          <cell r="AA183">
            <v>26.124669999999998</v>
          </cell>
          <cell r="AB183">
            <v>32.124670000000002</v>
          </cell>
          <cell r="AC183">
            <v>38.124670000000002</v>
          </cell>
          <cell r="AD183">
            <v>6</v>
          </cell>
        </row>
        <row r="184">
          <cell r="A184" t="str">
            <v>DataSpec</v>
          </cell>
          <cell r="B184" t="str">
            <v>Data</v>
          </cell>
          <cell r="C184" t="str">
            <v>Rating</v>
          </cell>
          <cell r="D184" t="str">
            <v>Rating</v>
          </cell>
          <cell r="E184" t="str">
            <v>Q134KUV_268</v>
          </cell>
          <cell r="F184" t="str">
            <v>NONE</v>
          </cell>
          <cell r="G184">
            <v>26.8</v>
          </cell>
          <cell r="H184" t="str">
            <v xml:space="preserve">      Magnetische und optische Datenträger</v>
          </cell>
          <cell r="I184" t="str">
            <v>SELF</v>
          </cell>
          <cell r="J184" t="str">
            <v>SELF</v>
          </cell>
          <cell r="K184" t="str">
            <v>OV</v>
          </cell>
          <cell r="L184" t="str">
            <v>NE</v>
          </cell>
          <cell r="M184">
            <v>5</v>
          </cell>
          <cell r="O184" t="str">
            <v>26,8</v>
          </cell>
          <cell r="P184" t="str">
            <v>Magnetische und optische Datenträger</v>
          </cell>
          <cell r="Q184">
            <v>45.512090000000001</v>
          </cell>
          <cell r="R184">
            <v>45.34789</v>
          </cell>
          <cell r="S184">
            <v>45.682009999999998</v>
          </cell>
          <cell r="T184">
            <v>37.682009999999998</v>
          </cell>
          <cell r="U184">
            <v>45.682009999999998</v>
          </cell>
          <cell r="V184">
            <v>42.419559999999997</v>
          </cell>
          <cell r="W184">
            <v>40.331870000000002</v>
          </cell>
          <cell r="X184">
            <v>44.621459999999999</v>
          </cell>
          <cell r="Y184">
            <v>52.621459999999999</v>
          </cell>
          <cell r="Z184">
            <v>44.621459999999999</v>
          </cell>
          <cell r="AA184">
            <v>38.621459999999999</v>
          </cell>
          <cell r="AB184">
            <v>32.621459999999999</v>
          </cell>
          <cell r="AC184">
            <v>38.621459999999999</v>
          </cell>
          <cell r="AD184">
            <v>6</v>
          </cell>
        </row>
        <row r="185">
          <cell r="A185" t="str">
            <v>DataSpec</v>
          </cell>
          <cell r="B185" t="str">
            <v>Data</v>
          </cell>
          <cell r="C185" t="str">
            <v>Rating</v>
          </cell>
          <cell r="D185" t="str">
            <v>Rating</v>
          </cell>
          <cell r="E185" t="str">
            <v>Q134KUV_27</v>
          </cell>
          <cell r="F185" t="str">
            <v>NONE</v>
          </cell>
          <cell r="G185">
            <v>27</v>
          </cell>
          <cell r="H185" t="str">
            <v xml:space="preserve">     Elektrische Ausrüstungen</v>
          </cell>
          <cell r="I185" t="str">
            <v>SELF</v>
          </cell>
          <cell r="J185" t="str">
            <v>SELF</v>
          </cell>
          <cell r="K185" t="str">
            <v>OV</v>
          </cell>
          <cell r="L185" t="str">
            <v>NE</v>
          </cell>
          <cell r="M185">
            <v>5</v>
          </cell>
          <cell r="O185">
            <v>27</v>
          </cell>
          <cell r="P185" t="str">
            <v>Elektrische Ausrüstungen</v>
          </cell>
          <cell r="Q185">
            <v>37.865690000000001</v>
          </cell>
          <cell r="R185">
            <v>36.319690000000001</v>
          </cell>
          <cell r="S185">
            <v>43.771970000000003</v>
          </cell>
          <cell r="T185">
            <v>40.09449</v>
          </cell>
          <cell r="U185">
            <v>44.740789999999997</v>
          </cell>
          <cell r="V185">
            <v>50.821210000000001</v>
          </cell>
          <cell r="W185">
            <v>53.686300000000003</v>
          </cell>
          <cell r="X185">
            <v>51.561100000000003</v>
          </cell>
          <cell r="Y185">
            <v>50.779640000000001</v>
          </cell>
          <cell r="Z185">
            <v>51.583260000000003</v>
          </cell>
          <cell r="AA185">
            <v>50.955869999999997</v>
          </cell>
          <cell r="AB185">
            <v>54.239339999999999</v>
          </cell>
          <cell r="AC185">
            <v>51.84807</v>
          </cell>
          <cell r="AD185">
            <v>-2.3912699999999987</v>
          </cell>
        </row>
        <row r="186">
          <cell r="A186" t="str">
            <v>DataSpec</v>
          </cell>
          <cell r="B186" t="str">
            <v>Data</v>
          </cell>
          <cell r="C186" t="str">
            <v>Rating</v>
          </cell>
          <cell r="D186" t="str">
            <v>Rating</v>
          </cell>
          <cell r="E186" t="str">
            <v>Q134KUV_271</v>
          </cell>
          <cell r="F186" t="str">
            <v>NONE</v>
          </cell>
          <cell r="G186">
            <v>27.1</v>
          </cell>
          <cell r="H186" t="str">
            <v xml:space="preserve">      Elektromotoren,  Elekt'verteil'einrichtungen</v>
          </cell>
          <cell r="I186" t="str">
            <v>SELF</v>
          </cell>
          <cell r="J186" t="str">
            <v>SELF</v>
          </cell>
          <cell r="K186" t="str">
            <v>OV</v>
          </cell>
          <cell r="L186" t="str">
            <v>NE</v>
          </cell>
          <cell r="M186">
            <v>5</v>
          </cell>
          <cell r="O186" t="str">
            <v>27,1</v>
          </cell>
          <cell r="P186" t="str">
            <v>Elektromotoren,  Elekt'verteil'einrichtungen</v>
          </cell>
          <cell r="Q186">
            <v>29.76689</v>
          </cell>
          <cell r="R186">
            <v>26.332170000000001</v>
          </cell>
          <cell r="S186">
            <v>34.332169999999998</v>
          </cell>
          <cell r="T186">
            <v>36.632959999999997</v>
          </cell>
          <cell r="U186">
            <v>45.031959999999998</v>
          </cell>
          <cell r="V186">
            <v>49.447510000000001</v>
          </cell>
          <cell r="W186">
            <v>53.913879999999999</v>
          </cell>
          <cell r="X186">
            <v>49.542749999999998</v>
          </cell>
          <cell r="Y186">
            <v>47.240340000000003</v>
          </cell>
          <cell r="Z186">
            <v>49.210709999999999</v>
          </cell>
          <cell r="AA186">
            <v>53.641779999999997</v>
          </cell>
          <cell r="AB186">
            <v>57.665410000000001</v>
          </cell>
          <cell r="AC186">
            <v>55.918610000000001</v>
          </cell>
          <cell r="AD186">
            <v>-1.7468000000000004</v>
          </cell>
        </row>
        <row r="187">
          <cell r="A187" t="str">
            <v>DataSpec</v>
          </cell>
          <cell r="B187" t="str">
            <v>Data</v>
          </cell>
          <cell r="C187" t="str">
            <v>Rating</v>
          </cell>
          <cell r="D187" t="str">
            <v>Rating</v>
          </cell>
          <cell r="E187" t="str">
            <v>Q134KUV_2711</v>
          </cell>
          <cell r="F187" t="str">
            <v>NONE</v>
          </cell>
          <cell r="G187">
            <v>27.11</v>
          </cell>
          <cell r="H187" t="str">
            <v xml:space="preserve">        Elektromotoren/Generatoren/Transformatoren</v>
          </cell>
          <cell r="I187" t="str">
            <v>SELF</v>
          </cell>
          <cell r="J187" t="str">
            <v>SELF</v>
          </cell>
          <cell r="K187" t="str">
            <v>OV</v>
          </cell>
          <cell r="L187" t="str">
            <v>NE</v>
          </cell>
          <cell r="M187">
            <v>5</v>
          </cell>
          <cell r="O187" t="str">
            <v>27,11</v>
          </cell>
          <cell r="P187" t="str">
            <v>Elektromotoren/Generatoren/Transformatoren</v>
          </cell>
          <cell r="Q187">
            <v>37.211970000000001</v>
          </cell>
          <cell r="R187">
            <v>40.55538</v>
          </cell>
          <cell r="S187">
            <v>48.55538</v>
          </cell>
          <cell r="T187">
            <v>46.184739999999998</v>
          </cell>
          <cell r="U187">
            <v>51.449820000000003</v>
          </cell>
          <cell r="V187">
            <v>59.449820000000003</v>
          </cell>
          <cell r="W187">
            <v>65.339370000000002</v>
          </cell>
          <cell r="X187">
            <v>61.686219999999999</v>
          </cell>
          <cell r="Y187">
            <v>59.224850000000004</v>
          </cell>
          <cell r="Z187">
            <v>60.808839999999996</v>
          </cell>
          <cell r="AA187">
            <v>65.160979999999995</v>
          </cell>
          <cell r="AB187">
            <v>69.699700000000007</v>
          </cell>
          <cell r="AC187">
            <v>63.6997</v>
          </cell>
          <cell r="AD187">
            <v>-6.0000000000000071</v>
          </cell>
        </row>
        <row r="188">
          <cell r="A188" t="str">
            <v>DataSpec</v>
          </cell>
          <cell r="B188" t="str">
            <v>Data</v>
          </cell>
          <cell r="C188" t="str">
            <v>Rating</v>
          </cell>
          <cell r="D188" t="str">
            <v>Rating</v>
          </cell>
          <cell r="E188" t="str">
            <v>Q134KUV_2712</v>
          </cell>
          <cell r="F188" t="str">
            <v>NONE</v>
          </cell>
          <cell r="G188">
            <v>27.12</v>
          </cell>
          <cell r="H188" t="str">
            <v xml:space="preserve">        Elektrizitätsverteilungs-, -schalteinrichtungen</v>
          </cell>
          <cell r="I188" t="str">
            <v>SELF</v>
          </cell>
          <cell r="J188" t="str">
            <v>SELF</v>
          </cell>
          <cell r="K188" t="str">
            <v>OV</v>
          </cell>
          <cell r="L188" t="str">
            <v>NE</v>
          </cell>
          <cell r="M188">
            <v>5</v>
          </cell>
          <cell r="O188" t="str">
            <v>27,12</v>
          </cell>
          <cell r="P188" t="str">
            <v>Elektrizitätsverteilungs-, -schalteinrichtungen</v>
          </cell>
          <cell r="Q188">
            <v>27.676359999999999</v>
          </cell>
          <cell r="R188">
            <v>21.05424</v>
          </cell>
          <cell r="S188">
            <v>29.05424</v>
          </cell>
          <cell r="T188">
            <v>32.228569999999998</v>
          </cell>
          <cell r="U188">
            <v>32.976329999999997</v>
          </cell>
          <cell r="V188">
            <v>30.658650000000002</v>
          </cell>
          <cell r="W188">
            <v>32.451619999999998</v>
          </cell>
          <cell r="X188">
            <v>26.70026</v>
          </cell>
          <cell r="Y188">
            <v>24.69688</v>
          </cell>
          <cell r="Z188">
            <v>27.394030000000001</v>
          </cell>
          <cell r="AA188">
            <v>33.394030000000001</v>
          </cell>
          <cell r="AB188">
            <v>36.528880000000001</v>
          </cell>
          <cell r="AC188">
            <v>42.528880000000001</v>
          </cell>
          <cell r="AD188">
            <v>6</v>
          </cell>
        </row>
        <row r="189">
          <cell r="A189" t="str">
            <v>DataSpec</v>
          </cell>
          <cell r="B189" t="str">
            <v>Data</v>
          </cell>
          <cell r="C189" t="str">
            <v>Rating</v>
          </cell>
          <cell r="D189" t="str">
            <v>Rating</v>
          </cell>
          <cell r="E189" t="str">
            <v>Q134KUV_272</v>
          </cell>
          <cell r="F189" t="str">
            <v>NONE</v>
          </cell>
          <cell r="G189">
            <v>27.2</v>
          </cell>
          <cell r="H189" t="str">
            <v xml:space="preserve">      Batterien, Akkumulatoren</v>
          </cell>
          <cell r="I189" t="str">
            <v>SELF</v>
          </cell>
          <cell r="J189" t="str">
            <v>SELF</v>
          </cell>
          <cell r="K189" t="str">
            <v>OV</v>
          </cell>
          <cell r="L189" t="str">
            <v>NE</v>
          </cell>
          <cell r="M189">
            <v>5</v>
          </cell>
          <cell r="O189" t="str">
            <v>27,2</v>
          </cell>
          <cell r="P189" t="str">
            <v>Batterien, Akkumulatoren</v>
          </cell>
          <cell r="Q189">
            <v>51.15099</v>
          </cell>
          <cell r="R189">
            <v>57.897480000000002</v>
          </cell>
          <cell r="S189">
            <v>65.897480000000002</v>
          </cell>
          <cell r="T189">
            <v>64.599969999999999</v>
          </cell>
          <cell r="U189">
            <v>68.409760000000006</v>
          </cell>
          <cell r="V189">
            <v>76.409760000000006</v>
          </cell>
          <cell r="W189">
            <v>80.088570000000004</v>
          </cell>
          <cell r="X189">
            <v>77.810929999999999</v>
          </cell>
          <cell r="Y189">
            <v>74.688680000000005</v>
          </cell>
          <cell r="Z189">
            <v>75.013450000000006</v>
          </cell>
          <cell r="AA189">
            <v>69.835059999999999</v>
          </cell>
          <cell r="AB189">
            <v>75.835059999999999</v>
          </cell>
          <cell r="AC189">
            <v>69.835059999999999</v>
          </cell>
          <cell r="AD189">
            <v>-6</v>
          </cell>
        </row>
        <row r="190">
          <cell r="A190" t="str">
            <v>DataSpec</v>
          </cell>
          <cell r="B190" t="str">
            <v>Data</v>
          </cell>
          <cell r="C190" t="str">
            <v>Rating</v>
          </cell>
          <cell r="D190" t="str">
            <v>Rating</v>
          </cell>
          <cell r="E190" t="str">
            <v>Q134KUV_273</v>
          </cell>
          <cell r="F190" t="str">
            <v>NONE</v>
          </cell>
          <cell r="G190">
            <v>27.3</v>
          </cell>
          <cell r="H190" t="str">
            <v xml:space="preserve">      Kabel, elektrisches Installationsmaterial</v>
          </cell>
          <cell r="I190" t="str">
            <v>SELF</v>
          </cell>
          <cell r="J190" t="str">
            <v>SELF</v>
          </cell>
          <cell r="K190" t="str">
            <v>OV</v>
          </cell>
          <cell r="L190" t="str">
            <v>NE</v>
          </cell>
          <cell r="M190">
            <v>5</v>
          </cell>
          <cell r="O190" t="str">
            <v>27,3</v>
          </cell>
          <cell r="P190" t="str">
            <v>Kabel, elektrisches Installationsmaterial</v>
          </cell>
          <cell r="Q190">
            <v>39.95675</v>
          </cell>
          <cell r="R190">
            <v>32.940240000000003</v>
          </cell>
          <cell r="S190">
            <v>40.940240000000003</v>
          </cell>
          <cell r="T190">
            <v>32.940240000000003</v>
          </cell>
          <cell r="U190">
            <v>38.182119999999998</v>
          </cell>
          <cell r="V190">
            <v>40.50226</v>
          </cell>
          <cell r="W190">
            <v>37.602119999999999</v>
          </cell>
          <cell r="X190">
            <v>38.838769999999997</v>
          </cell>
          <cell r="Y190">
            <v>43.398009999999999</v>
          </cell>
          <cell r="Z190">
            <v>40.19923</v>
          </cell>
          <cell r="AA190">
            <v>39.722949999999997</v>
          </cell>
          <cell r="AB190">
            <v>39.477890000000002</v>
          </cell>
          <cell r="AC190">
            <v>38.42801</v>
          </cell>
          <cell r="AD190">
            <v>-1.0498800000000017</v>
          </cell>
        </row>
        <row r="191">
          <cell r="A191" t="str">
            <v>DataSpec</v>
          </cell>
          <cell r="B191" t="str">
            <v>Data</v>
          </cell>
          <cell r="C191" t="str">
            <v>Rating</v>
          </cell>
          <cell r="D191" t="str">
            <v>Rating</v>
          </cell>
          <cell r="E191" t="str">
            <v>Q134KUV_274</v>
          </cell>
          <cell r="F191" t="str">
            <v>NONE</v>
          </cell>
          <cell r="G191">
            <v>27.4</v>
          </cell>
          <cell r="H191" t="str">
            <v xml:space="preserve">      Lampen und Leuchten</v>
          </cell>
          <cell r="I191" t="str">
            <v>SELF</v>
          </cell>
          <cell r="J191" t="str">
            <v>SELF</v>
          </cell>
          <cell r="K191" t="str">
            <v>OV</v>
          </cell>
          <cell r="L191" t="str">
            <v>NE</v>
          </cell>
          <cell r="M191">
            <v>5</v>
          </cell>
          <cell r="O191" t="str">
            <v>27,4</v>
          </cell>
          <cell r="P191" t="str">
            <v>Lampen und Leuchten</v>
          </cell>
          <cell r="Q191">
            <v>50.955750000000002</v>
          </cell>
          <cell r="R191">
            <v>43.967350000000003</v>
          </cell>
          <cell r="S191">
            <v>49.476179999999999</v>
          </cell>
          <cell r="T191">
            <v>41.476179999999999</v>
          </cell>
          <cell r="U191">
            <v>43.192929999999997</v>
          </cell>
          <cell r="V191">
            <v>50.758850000000002</v>
          </cell>
          <cell r="W191">
            <v>51.742739999999998</v>
          </cell>
          <cell r="X191">
            <v>55.862099999999998</v>
          </cell>
          <cell r="Y191">
            <v>52.440600000000003</v>
          </cell>
          <cell r="Z191">
            <v>54.55735</v>
          </cell>
          <cell r="AA191">
            <v>55.022880000000001</v>
          </cell>
          <cell r="AB191">
            <v>52.380569999999999</v>
          </cell>
          <cell r="AC191">
            <v>50.413179999999997</v>
          </cell>
          <cell r="AD191">
            <v>-1.9673900000000017</v>
          </cell>
        </row>
        <row r="192">
          <cell r="A192" t="str">
            <v>DataSpec</v>
          </cell>
          <cell r="B192" t="str">
            <v>Data</v>
          </cell>
          <cell r="C192" t="str">
            <v>Rating</v>
          </cell>
          <cell r="D192" t="str">
            <v>Rating</v>
          </cell>
          <cell r="E192" t="str">
            <v>Q134KUV_275</v>
          </cell>
          <cell r="F192" t="str">
            <v>NONE</v>
          </cell>
          <cell r="G192">
            <v>27.5</v>
          </cell>
          <cell r="H192" t="str">
            <v xml:space="preserve">      Haushaltsgeräte</v>
          </cell>
          <cell r="I192" t="str">
            <v>SELF</v>
          </cell>
          <cell r="J192" t="str">
            <v>SELF</v>
          </cell>
          <cell r="K192" t="str">
            <v>OV</v>
          </cell>
          <cell r="L192" t="str">
            <v>NE</v>
          </cell>
          <cell r="M192">
            <v>5</v>
          </cell>
          <cell r="O192" t="str">
            <v>27,5</v>
          </cell>
          <cell r="P192" t="str">
            <v>Haushaltsgeräte</v>
          </cell>
          <cell r="Q192">
            <v>39.845750000000002</v>
          </cell>
          <cell r="R192">
            <v>41.717010000000002</v>
          </cell>
          <cell r="S192">
            <v>45.477080000000001</v>
          </cell>
          <cell r="T192">
            <v>43.210160000000002</v>
          </cell>
          <cell r="U192">
            <v>43.446460000000002</v>
          </cell>
          <cell r="V192">
            <v>51.446460000000002</v>
          </cell>
          <cell r="W192">
            <v>55.249220000000001</v>
          </cell>
          <cell r="X192">
            <v>54.940170000000002</v>
          </cell>
          <cell r="Y192">
            <v>53.857100000000003</v>
          </cell>
          <cell r="Z192">
            <v>57.500439999999998</v>
          </cell>
          <cell r="AA192">
            <v>63.500439999999998</v>
          </cell>
          <cell r="AB192">
            <v>69.052729999999997</v>
          </cell>
          <cell r="AC192">
            <v>68.021410000000003</v>
          </cell>
          <cell r="AD192">
            <v>-1.0313199999999938</v>
          </cell>
        </row>
        <row r="193">
          <cell r="A193" t="str">
            <v>DataSpec</v>
          </cell>
          <cell r="B193" t="str">
            <v>Data</v>
          </cell>
          <cell r="C193" t="str">
            <v>Rating</v>
          </cell>
          <cell r="D193" t="str">
            <v>Rating</v>
          </cell>
          <cell r="E193" t="str">
            <v>Q134KUV_279</v>
          </cell>
          <cell r="F193" t="str">
            <v>NONE</v>
          </cell>
          <cell r="G193">
            <v>27.9</v>
          </cell>
          <cell r="H193" t="str">
            <v xml:space="preserve">      Sonstige elektrische Ausrüstungen</v>
          </cell>
          <cell r="I193" t="str">
            <v>SELF</v>
          </cell>
          <cell r="J193" t="str">
            <v>SELF</v>
          </cell>
          <cell r="K193" t="str">
            <v>OV</v>
          </cell>
          <cell r="L193" t="str">
            <v>NE</v>
          </cell>
          <cell r="M193">
            <v>5</v>
          </cell>
          <cell r="O193" t="str">
            <v>27,9</v>
          </cell>
          <cell r="P193" t="str">
            <v>Sonstige elektrische Ausrüstungen</v>
          </cell>
          <cell r="Q193">
            <v>37.136279999999999</v>
          </cell>
          <cell r="R193">
            <v>40.434649999999998</v>
          </cell>
          <cell r="S193">
            <v>48.434649999999998</v>
          </cell>
          <cell r="T193">
            <v>43.551940000000002</v>
          </cell>
          <cell r="U193">
            <v>46.847520000000003</v>
          </cell>
          <cell r="V193">
            <v>54.847520000000003</v>
          </cell>
          <cell r="W193">
            <v>59.508659999999999</v>
          </cell>
          <cell r="X193">
            <v>55.108130000000003</v>
          </cell>
          <cell r="Y193">
            <v>54.316220000000001</v>
          </cell>
          <cell r="Z193">
            <v>55.168080000000003</v>
          </cell>
          <cell r="AA193">
            <v>49.566220000000001</v>
          </cell>
          <cell r="AB193">
            <v>55.566220000000001</v>
          </cell>
          <cell r="AC193">
            <v>52.242980000000003</v>
          </cell>
          <cell r="AD193">
            <v>-3.3232399999999984</v>
          </cell>
        </row>
        <row r="194">
          <cell r="A194" t="str">
            <v>DataSpec</v>
          </cell>
          <cell r="B194" t="str">
            <v>Data</v>
          </cell>
          <cell r="C194" t="str">
            <v>Rating</v>
          </cell>
          <cell r="D194" t="str">
            <v>Rating</v>
          </cell>
          <cell r="E194" t="str">
            <v>Q134KUV_28</v>
          </cell>
          <cell r="F194" t="str">
            <v>NONE</v>
          </cell>
          <cell r="G194">
            <v>28</v>
          </cell>
          <cell r="H194" t="str">
            <v xml:space="preserve">    Maschinenbau</v>
          </cell>
          <cell r="I194" t="str">
            <v>SELF</v>
          </cell>
          <cell r="J194" t="str">
            <v>SELF</v>
          </cell>
          <cell r="K194" t="str">
            <v>OV</v>
          </cell>
          <cell r="L194" t="str">
            <v>NE</v>
          </cell>
          <cell r="M194">
            <v>5</v>
          </cell>
          <cell r="O194">
            <v>28</v>
          </cell>
          <cell r="P194" t="str">
            <v>Maschinenbau</v>
          </cell>
          <cell r="Q194">
            <v>39.927489999999999</v>
          </cell>
          <cell r="R194">
            <v>37.077719999999999</v>
          </cell>
          <cell r="S194">
            <v>44.026820000000001</v>
          </cell>
          <cell r="T194">
            <v>40.914400000000001</v>
          </cell>
          <cell r="U194">
            <v>41.877740000000003</v>
          </cell>
          <cell r="V194">
            <v>44.799689999999998</v>
          </cell>
          <cell r="W194">
            <v>46.42624</v>
          </cell>
          <cell r="X194">
            <v>42.0169</v>
          </cell>
          <cell r="Y194">
            <v>37.684939999999997</v>
          </cell>
          <cell r="Z194">
            <v>39.112609999999997</v>
          </cell>
          <cell r="AA194">
            <v>40.368270000000003</v>
          </cell>
          <cell r="AB194">
            <v>42.478090000000002</v>
          </cell>
          <cell r="AC194">
            <v>43.295909999999999</v>
          </cell>
          <cell r="AD194">
            <v>0.81781999999999755</v>
          </cell>
        </row>
        <row r="195">
          <cell r="A195" t="str">
            <v>DataSpec</v>
          </cell>
          <cell r="B195" t="str">
            <v>Data</v>
          </cell>
          <cell r="C195" t="str">
            <v>Rating</v>
          </cell>
          <cell r="D195" t="str">
            <v>Rating</v>
          </cell>
          <cell r="E195" t="str">
            <v>Q134KUV_281</v>
          </cell>
          <cell r="F195" t="str">
            <v>NONE</v>
          </cell>
          <cell r="G195">
            <v>28.1</v>
          </cell>
          <cell r="H195" t="str">
            <v xml:space="preserve">      Antriebstechnik u.a.</v>
          </cell>
          <cell r="I195" t="str">
            <v>SELF</v>
          </cell>
          <cell r="J195" t="str">
            <v>SELF</v>
          </cell>
          <cell r="K195" t="str">
            <v>OV</v>
          </cell>
          <cell r="L195" t="str">
            <v>NE</v>
          </cell>
          <cell r="M195">
            <v>5</v>
          </cell>
          <cell r="O195" t="str">
            <v>28,1</v>
          </cell>
          <cell r="P195" t="str">
            <v>Antriebstechnik u.a.</v>
          </cell>
          <cell r="Q195">
            <v>44.265650000000001</v>
          </cell>
          <cell r="R195">
            <v>44.950780000000002</v>
          </cell>
          <cell r="S195">
            <v>52.182310000000001</v>
          </cell>
          <cell r="T195">
            <v>46.080260000000003</v>
          </cell>
          <cell r="U195">
            <v>46.449820000000003</v>
          </cell>
          <cell r="V195">
            <v>47.483620000000002</v>
          </cell>
          <cell r="W195">
            <v>49.025129999999997</v>
          </cell>
          <cell r="X195">
            <v>47.501730000000002</v>
          </cell>
          <cell r="Y195">
            <v>43.716929999999998</v>
          </cell>
          <cell r="Z195">
            <v>44.692929999999997</v>
          </cell>
          <cell r="AA195">
            <v>50.692929999999997</v>
          </cell>
          <cell r="AB195">
            <v>52.470849999999999</v>
          </cell>
          <cell r="AC195">
            <v>46.470849999999999</v>
          </cell>
          <cell r="AD195">
            <v>-6</v>
          </cell>
        </row>
        <row r="196">
          <cell r="A196" t="str">
            <v>DataSpec</v>
          </cell>
          <cell r="B196" t="str">
            <v>Data</v>
          </cell>
          <cell r="C196" t="str">
            <v>Rating</v>
          </cell>
          <cell r="D196" t="str">
            <v>Rating</v>
          </cell>
          <cell r="E196" t="str">
            <v>Q134KUV_2811</v>
          </cell>
          <cell r="F196" t="str">
            <v>NONE</v>
          </cell>
          <cell r="G196">
            <v>28.11</v>
          </cell>
          <cell r="H196" t="str">
            <v xml:space="preserve">        Verbrennungsmotoren, Turbinen</v>
          </cell>
          <cell r="I196" t="str">
            <v>SELF</v>
          </cell>
          <cell r="J196" t="str">
            <v>SELF</v>
          </cell>
          <cell r="K196" t="str">
            <v>OV</v>
          </cell>
          <cell r="L196" t="str">
            <v>NE</v>
          </cell>
          <cell r="M196">
            <v>5</v>
          </cell>
          <cell r="O196" t="str">
            <v>28,11</v>
          </cell>
          <cell r="P196" t="str">
            <v>Verbrennungsmotoren, Turbinen</v>
          </cell>
          <cell r="Q196">
            <v>50.242109999999997</v>
          </cell>
          <cell r="R196">
            <v>51.084150000000001</v>
          </cell>
          <cell r="S196">
            <v>59.084150000000001</v>
          </cell>
          <cell r="T196">
            <v>55.112319999999997</v>
          </cell>
          <cell r="U196">
            <v>53.01567</v>
          </cell>
          <cell r="V196">
            <v>52.30641</v>
          </cell>
          <cell r="W196">
            <v>55.367489999999997</v>
          </cell>
          <cell r="X196">
            <v>58.485770000000002</v>
          </cell>
          <cell r="Y196">
            <v>51.855780000000003</v>
          </cell>
          <cell r="Z196">
            <v>51.98115</v>
          </cell>
          <cell r="AA196">
            <v>57.98115</v>
          </cell>
          <cell r="AB196">
            <v>55.779879999999999</v>
          </cell>
          <cell r="AC196">
            <v>49.779879999999999</v>
          </cell>
          <cell r="AD196">
            <v>-6</v>
          </cell>
        </row>
        <row r="197">
          <cell r="A197" t="str">
            <v>DataSpec</v>
          </cell>
          <cell r="B197" t="str">
            <v>Data</v>
          </cell>
          <cell r="C197" t="str">
            <v>Rating</v>
          </cell>
          <cell r="D197" t="str">
            <v>Rating</v>
          </cell>
          <cell r="E197" t="str">
            <v>Q134KUV_2812</v>
          </cell>
          <cell r="F197" t="str">
            <v>NONE</v>
          </cell>
          <cell r="G197">
            <v>28.12</v>
          </cell>
          <cell r="H197" t="str">
            <v xml:space="preserve">        Hydraulik und Pneumatik</v>
          </cell>
          <cell r="I197" t="str">
            <v>SELF</v>
          </cell>
          <cell r="J197" t="str">
            <v>SELF</v>
          </cell>
          <cell r="K197" t="str">
            <v>OV</v>
          </cell>
          <cell r="L197" t="str">
            <v>NE</v>
          </cell>
          <cell r="M197">
            <v>5</v>
          </cell>
          <cell r="O197" t="str">
            <v>28,12</v>
          </cell>
          <cell r="P197" t="str">
            <v>Hydraulik und Pneumatik</v>
          </cell>
          <cell r="Q197">
            <v>45.241759999999999</v>
          </cell>
          <cell r="R197">
            <v>42.249009999999998</v>
          </cell>
          <cell r="S197">
            <v>44.052050000000001</v>
          </cell>
          <cell r="T197">
            <v>43.544359999999998</v>
          </cell>
          <cell r="U197">
            <v>44.636560000000003</v>
          </cell>
          <cell r="V197">
            <v>48.454340000000002</v>
          </cell>
          <cell r="W197">
            <v>49.029380000000003</v>
          </cell>
          <cell r="X197">
            <v>41.850540000000002</v>
          </cell>
          <cell r="Y197">
            <v>41.927489999999999</v>
          </cell>
          <cell r="Z197">
            <v>42.934750000000001</v>
          </cell>
          <cell r="AA197">
            <v>48.934750000000001</v>
          </cell>
          <cell r="AB197">
            <v>54.934750000000001</v>
          </cell>
          <cell r="AC197">
            <v>53.033920000000002</v>
          </cell>
          <cell r="AD197">
            <v>-1.9008299999999991</v>
          </cell>
        </row>
        <row r="198">
          <cell r="A198" t="str">
            <v>DataSpec</v>
          </cell>
          <cell r="B198" t="str">
            <v>Data</v>
          </cell>
          <cell r="C198" t="str">
            <v>Rating</v>
          </cell>
          <cell r="D198" t="str">
            <v>Rating</v>
          </cell>
          <cell r="E198" t="str">
            <v>Q134KUV_2813</v>
          </cell>
          <cell r="F198" t="str">
            <v>NONE</v>
          </cell>
          <cell r="G198">
            <v>28.13</v>
          </cell>
          <cell r="H198" t="str">
            <v xml:space="preserve">        Pumpen, Kompressoren</v>
          </cell>
          <cell r="I198" t="str">
            <v>SELF</v>
          </cell>
          <cell r="J198" t="str">
            <v>SELF</v>
          </cell>
          <cell r="K198" t="str">
            <v>OV</v>
          </cell>
          <cell r="L198" t="str">
            <v>NE</v>
          </cell>
          <cell r="M198">
            <v>5</v>
          </cell>
          <cell r="O198" t="str">
            <v>28,13</v>
          </cell>
          <cell r="P198" t="str">
            <v>Pumpen, Kompressoren</v>
          </cell>
          <cell r="Q198">
            <v>45.828760000000003</v>
          </cell>
          <cell r="R198">
            <v>42.886850000000003</v>
          </cell>
          <cell r="S198">
            <v>46.072589999999998</v>
          </cell>
          <cell r="T198">
            <v>38.072589999999998</v>
          </cell>
          <cell r="U198">
            <v>39.206429999999997</v>
          </cell>
          <cell r="V198">
            <v>42.285069999999997</v>
          </cell>
          <cell r="W198">
            <v>43.788229999999999</v>
          </cell>
          <cell r="X198">
            <v>40.374679999999998</v>
          </cell>
          <cell r="Y198">
            <v>39.489429999999999</v>
          </cell>
          <cell r="Z198">
            <v>40.393700000000003</v>
          </cell>
          <cell r="AA198">
            <v>46.393700000000003</v>
          </cell>
          <cell r="AB198">
            <v>52.238030000000002</v>
          </cell>
          <cell r="AC198">
            <v>52.475900000000003</v>
          </cell>
          <cell r="AD198">
            <v>0.23787000000000091</v>
          </cell>
        </row>
        <row r="199">
          <cell r="A199" t="str">
            <v>DataSpec</v>
          </cell>
          <cell r="B199" t="str">
            <v>Data</v>
          </cell>
          <cell r="C199" t="str">
            <v>Rating</v>
          </cell>
          <cell r="D199" t="str">
            <v>Rating</v>
          </cell>
          <cell r="E199" t="str">
            <v>Q134KUV_2814</v>
          </cell>
          <cell r="F199" t="str">
            <v>NONE</v>
          </cell>
          <cell r="G199">
            <v>28.14</v>
          </cell>
          <cell r="H199" t="str">
            <v xml:space="preserve">        Armaturen</v>
          </cell>
          <cell r="I199" t="str">
            <v>SELF</v>
          </cell>
          <cell r="J199" t="str">
            <v>SELF</v>
          </cell>
          <cell r="K199" t="str">
            <v>OV</v>
          </cell>
          <cell r="L199" t="str">
            <v>NE</v>
          </cell>
          <cell r="M199">
            <v>5</v>
          </cell>
          <cell r="O199" t="str">
            <v>28,14</v>
          </cell>
          <cell r="P199" t="str">
            <v>Armaturen</v>
          </cell>
          <cell r="Q199">
            <v>36.740839999999999</v>
          </cell>
          <cell r="R199">
            <v>39.94097</v>
          </cell>
          <cell r="S199">
            <v>38.389859999999999</v>
          </cell>
          <cell r="T199">
            <v>30.57582</v>
          </cell>
          <cell r="U199">
            <v>32.202629999999999</v>
          </cell>
          <cell r="V199">
            <v>38.200589999999998</v>
          </cell>
          <cell r="W199">
            <v>39.888890000000004</v>
          </cell>
          <cell r="X199">
            <v>34.699719999999999</v>
          </cell>
          <cell r="Y199">
            <v>34.764960000000002</v>
          </cell>
          <cell r="Z199">
            <v>37.04907</v>
          </cell>
          <cell r="AA199">
            <v>43.04907</v>
          </cell>
          <cell r="AB199">
            <v>40.321910000000003</v>
          </cell>
          <cell r="AC199">
            <v>46.321910000000003</v>
          </cell>
          <cell r="AD199">
            <v>6</v>
          </cell>
        </row>
        <row r="200">
          <cell r="A200" t="str">
            <v>DataSpec</v>
          </cell>
          <cell r="B200" t="str">
            <v>Data</v>
          </cell>
          <cell r="C200" t="str">
            <v>Rating</v>
          </cell>
          <cell r="D200" t="str">
            <v>Rating</v>
          </cell>
          <cell r="E200" t="str">
            <v>Q134KUV_2815</v>
          </cell>
          <cell r="F200" t="str">
            <v>NONE</v>
          </cell>
          <cell r="G200">
            <v>28.15</v>
          </cell>
          <cell r="H200" t="str">
            <v xml:space="preserve">        Lager, Getriebe u.a.</v>
          </cell>
          <cell r="I200" t="str">
            <v>SELF</v>
          </cell>
          <cell r="J200" t="str">
            <v>SELF</v>
          </cell>
          <cell r="K200" t="str">
            <v>OV</v>
          </cell>
          <cell r="L200" t="str">
            <v>NE</v>
          </cell>
          <cell r="M200">
            <v>5</v>
          </cell>
          <cell r="O200" t="str">
            <v>28,15</v>
          </cell>
          <cell r="P200" t="str">
            <v>Lager, Getriebe u.a.</v>
          </cell>
          <cell r="Q200">
            <v>34.76023</v>
          </cell>
          <cell r="R200">
            <v>39.88062</v>
          </cell>
          <cell r="S200">
            <v>47.88062</v>
          </cell>
          <cell r="T200">
            <v>46.786799999999999</v>
          </cell>
          <cell r="U200">
            <v>48.857669999999999</v>
          </cell>
          <cell r="V200">
            <v>49.652740000000001</v>
          </cell>
          <cell r="W200">
            <v>48.494419999999998</v>
          </cell>
          <cell r="X200">
            <v>43.893639999999998</v>
          </cell>
          <cell r="Y200">
            <v>40.642130000000002</v>
          </cell>
          <cell r="Z200">
            <v>42.598140000000001</v>
          </cell>
          <cell r="AA200">
            <v>42.36947</v>
          </cell>
          <cell r="AB200">
            <v>48.36947</v>
          </cell>
          <cell r="AC200">
            <v>46.468539999999997</v>
          </cell>
          <cell r="AD200">
            <v>-1.9009300000000025</v>
          </cell>
        </row>
        <row r="201">
          <cell r="A201" t="str">
            <v>DataSpec</v>
          </cell>
          <cell r="B201" t="str">
            <v>Data</v>
          </cell>
          <cell r="C201" t="str">
            <v>Rating</v>
          </cell>
          <cell r="D201" t="str">
            <v>Rating</v>
          </cell>
          <cell r="E201" t="str">
            <v>Q134KUV_282</v>
          </cell>
          <cell r="F201" t="str">
            <v>NONE</v>
          </cell>
          <cell r="G201">
            <v>28.2</v>
          </cell>
          <cell r="H201" t="str">
            <v xml:space="preserve">      Förder-, Klimatechnik; handgeführte Werkzeuge</v>
          </cell>
          <cell r="I201" t="str">
            <v>SELF</v>
          </cell>
          <cell r="J201" t="str">
            <v>SELF</v>
          </cell>
          <cell r="K201" t="str">
            <v>OV</v>
          </cell>
          <cell r="L201" t="str">
            <v>NE</v>
          </cell>
          <cell r="M201">
            <v>5</v>
          </cell>
          <cell r="O201" t="str">
            <v>28,2</v>
          </cell>
          <cell r="P201" t="str">
            <v>Förder-, Klimatechnik; handgeführte Werkzeuge</v>
          </cell>
          <cell r="Q201">
            <v>36.13843</v>
          </cell>
          <cell r="R201">
            <v>36.672350000000002</v>
          </cell>
          <cell r="S201">
            <v>44.672350000000002</v>
          </cell>
          <cell r="T201">
            <v>42.447029999999998</v>
          </cell>
          <cell r="U201">
            <v>42.780540000000002</v>
          </cell>
          <cell r="V201">
            <v>47.960009999999997</v>
          </cell>
          <cell r="W201">
            <v>53.351709999999997</v>
          </cell>
          <cell r="X201">
            <v>45.351709999999997</v>
          </cell>
          <cell r="Y201">
            <v>38.289400000000001</v>
          </cell>
          <cell r="Z201">
            <v>41.267270000000003</v>
          </cell>
          <cell r="AA201">
            <v>42.924169999999997</v>
          </cell>
          <cell r="AB201">
            <v>43.07826</v>
          </cell>
          <cell r="AC201">
            <v>41.106630000000003</v>
          </cell>
          <cell r="AD201">
            <v>-1.9716299999999976</v>
          </cell>
        </row>
        <row r="202">
          <cell r="A202" t="str">
            <v>DataSpec</v>
          </cell>
          <cell r="B202" t="str">
            <v>Data</v>
          </cell>
          <cell r="C202" t="str">
            <v>Rating</v>
          </cell>
          <cell r="D202" t="str">
            <v>Rating</v>
          </cell>
          <cell r="E202" t="str">
            <v>Q134KUV_2821</v>
          </cell>
          <cell r="F202" t="str">
            <v>NONE</v>
          </cell>
          <cell r="G202">
            <v>28.21</v>
          </cell>
          <cell r="H202" t="str">
            <v xml:space="preserve">        Öfen und Brenner</v>
          </cell>
          <cell r="I202" t="str">
            <v>SELF</v>
          </cell>
          <cell r="J202" t="str">
            <v>SELF</v>
          </cell>
          <cell r="K202" t="str">
            <v>OV</v>
          </cell>
          <cell r="L202" t="str">
            <v>NE</v>
          </cell>
          <cell r="M202">
            <v>5</v>
          </cell>
          <cell r="O202" t="str">
            <v>28,21</v>
          </cell>
          <cell r="P202" t="str">
            <v>Öfen und Brenner</v>
          </cell>
          <cell r="Q202">
            <v>30.22186</v>
          </cell>
          <cell r="R202">
            <v>26.40522</v>
          </cell>
          <cell r="S202">
            <v>34.40522</v>
          </cell>
          <cell r="T202">
            <v>31.399049999999999</v>
          </cell>
          <cell r="U202">
            <v>34.281689999999998</v>
          </cell>
          <cell r="V202">
            <v>33.274180000000001</v>
          </cell>
          <cell r="W202">
            <v>35.710380000000001</v>
          </cell>
          <cell r="X202">
            <v>27.710380000000001</v>
          </cell>
          <cell r="Y202">
            <v>19.710380000000001</v>
          </cell>
          <cell r="Z202">
            <v>26.00394</v>
          </cell>
          <cell r="AA202">
            <v>32.00394</v>
          </cell>
          <cell r="AB202">
            <v>38.00394</v>
          </cell>
          <cell r="AC202">
            <v>44.00394</v>
          </cell>
          <cell r="AD202">
            <v>6</v>
          </cell>
        </row>
        <row r="203">
          <cell r="A203" t="str">
            <v>DataSpec</v>
          </cell>
          <cell r="B203" t="str">
            <v>Data</v>
          </cell>
          <cell r="C203" t="str">
            <v>Rating</v>
          </cell>
          <cell r="D203" t="str">
            <v>Rating</v>
          </cell>
          <cell r="E203" t="str">
            <v>Q134KUV_2822</v>
          </cell>
          <cell r="F203" t="str">
            <v>NONE</v>
          </cell>
          <cell r="G203">
            <v>28.22</v>
          </cell>
          <cell r="H203" t="str">
            <v xml:space="preserve">        Hebezeuge, Fördermittel</v>
          </cell>
          <cell r="I203" t="str">
            <v>SELF</v>
          </cell>
          <cell r="J203" t="str">
            <v>SELF</v>
          </cell>
          <cell r="K203" t="str">
            <v>OV</v>
          </cell>
          <cell r="L203" t="str">
            <v>NE</v>
          </cell>
          <cell r="M203">
            <v>5</v>
          </cell>
          <cell r="O203" t="str">
            <v>28,22</v>
          </cell>
          <cell r="P203" t="str">
            <v>Hebezeuge, Fördermittel</v>
          </cell>
          <cell r="Q203">
            <v>38.947209999999998</v>
          </cell>
          <cell r="R203">
            <v>38.432250000000003</v>
          </cell>
          <cell r="S203">
            <v>44.682409999999997</v>
          </cell>
          <cell r="T203">
            <v>41.751280000000001</v>
          </cell>
          <cell r="U203">
            <v>41.673639999999999</v>
          </cell>
          <cell r="V203">
            <v>45.062260000000002</v>
          </cell>
          <cell r="W203">
            <v>48.359270000000002</v>
          </cell>
          <cell r="X203">
            <v>40.359270000000002</v>
          </cell>
          <cell r="Y203">
            <v>34.972999999999999</v>
          </cell>
          <cell r="Z203">
            <v>38.704810000000002</v>
          </cell>
          <cell r="AA203">
            <v>44.704810000000002</v>
          </cell>
          <cell r="AB203">
            <v>49.879109999999997</v>
          </cell>
          <cell r="AC203">
            <v>43.879109999999997</v>
          </cell>
          <cell r="AD203">
            <v>-6</v>
          </cell>
        </row>
        <row r="204">
          <cell r="A204" t="str">
            <v>DataSpec</v>
          </cell>
          <cell r="B204" t="str">
            <v>Data</v>
          </cell>
          <cell r="C204" t="str">
            <v>Rating</v>
          </cell>
          <cell r="D204" t="str">
            <v>Rating</v>
          </cell>
          <cell r="E204" t="str">
            <v>Q134KUV_2823</v>
          </cell>
          <cell r="F204" t="str">
            <v>NONE</v>
          </cell>
          <cell r="G204">
            <v>28.23</v>
          </cell>
          <cell r="H204" t="str">
            <v xml:space="preserve">        Büromaschinen</v>
          </cell>
          <cell r="I204" t="str">
            <v>SELF</v>
          </cell>
          <cell r="J204" t="str">
            <v>SELF</v>
          </cell>
          <cell r="K204" t="str">
            <v>OV</v>
          </cell>
          <cell r="L204" t="str">
            <v>NE</v>
          </cell>
          <cell r="M204">
            <v>5</v>
          </cell>
          <cell r="O204" t="str">
            <v>28,23</v>
          </cell>
          <cell r="P204" t="str">
            <v>Büromaschinen</v>
          </cell>
          <cell r="Q204">
            <v>42.222569999999997</v>
          </cell>
          <cell r="R204">
            <v>44.688270000000003</v>
          </cell>
          <cell r="S204">
            <v>52.080739999999999</v>
          </cell>
          <cell r="T204">
            <v>44.080739999999999</v>
          </cell>
          <cell r="U204">
            <v>36.955590000000001</v>
          </cell>
          <cell r="V204">
            <v>44.955590000000001</v>
          </cell>
          <cell r="W204">
            <v>51.651319999999998</v>
          </cell>
          <cell r="X204">
            <v>43.651319999999998</v>
          </cell>
          <cell r="Y204">
            <v>40.586970000000001</v>
          </cell>
          <cell r="Z204">
            <v>38.110399999999998</v>
          </cell>
          <cell r="AA204">
            <v>41.236910000000002</v>
          </cell>
          <cell r="AB204">
            <v>47.236910000000002</v>
          </cell>
          <cell r="AC204">
            <v>46.759549999999997</v>
          </cell>
          <cell r="AD204">
            <v>-0.47736000000000445</v>
          </cell>
        </row>
        <row r="205">
          <cell r="A205" t="str">
            <v>DataSpec</v>
          </cell>
          <cell r="B205" t="str">
            <v>Data</v>
          </cell>
          <cell r="C205" t="str">
            <v>Rating</v>
          </cell>
          <cell r="D205" t="str">
            <v>Rating</v>
          </cell>
          <cell r="E205" t="str">
            <v>Q134KUV_2824</v>
          </cell>
          <cell r="F205" t="str">
            <v>NONE</v>
          </cell>
          <cell r="G205">
            <v>28.24</v>
          </cell>
          <cell r="H205" t="str">
            <v xml:space="preserve">        Handgeführte Werkzeuge</v>
          </cell>
          <cell r="I205" t="str">
            <v>SELF</v>
          </cell>
          <cell r="J205" t="str">
            <v>SELF</v>
          </cell>
          <cell r="K205" t="str">
            <v>OV</v>
          </cell>
          <cell r="L205" t="str">
            <v>NE</v>
          </cell>
          <cell r="M205">
            <v>5</v>
          </cell>
          <cell r="O205" t="str">
            <v>28,24</v>
          </cell>
          <cell r="P205" t="str">
            <v>Handgeführte Werkzeuge</v>
          </cell>
          <cell r="Q205">
            <v>46.633859999999999</v>
          </cell>
          <cell r="R205">
            <v>45.099179999999997</v>
          </cell>
          <cell r="S205">
            <v>52.5197</v>
          </cell>
          <cell r="T205">
            <v>44.5197</v>
          </cell>
          <cell r="U205">
            <v>45.211739999999999</v>
          </cell>
          <cell r="V205">
            <v>51.920180000000002</v>
          </cell>
          <cell r="W205">
            <v>54.517009999999999</v>
          </cell>
          <cell r="X205">
            <v>46.517009999999999</v>
          </cell>
          <cell r="Y205">
            <v>44.386380000000003</v>
          </cell>
          <cell r="Z205">
            <v>44.817970000000003</v>
          </cell>
          <cell r="AA205">
            <v>42.315199999999997</v>
          </cell>
          <cell r="AB205">
            <v>44.602260000000001</v>
          </cell>
          <cell r="AC205">
            <v>38.602260000000001</v>
          </cell>
          <cell r="AD205">
            <v>-6</v>
          </cell>
        </row>
        <row r="206">
          <cell r="A206" t="str">
            <v>DataSpec</v>
          </cell>
          <cell r="B206" t="str">
            <v>Data</v>
          </cell>
          <cell r="C206" t="str">
            <v>Rating</v>
          </cell>
          <cell r="D206" t="str">
            <v>Rating</v>
          </cell>
          <cell r="E206" t="str">
            <v>Q134KUV_2825</v>
          </cell>
          <cell r="F206" t="str">
            <v>NONE</v>
          </cell>
          <cell r="G206">
            <v>28.25</v>
          </cell>
          <cell r="H206" t="str">
            <v xml:space="preserve">        Kälte- und Lufttechnik</v>
          </cell>
          <cell r="I206" t="str">
            <v>SELF</v>
          </cell>
          <cell r="J206" t="str">
            <v>SELF</v>
          </cell>
          <cell r="K206" t="str">
            <v>OV</v>
          </cell>
          <cell r="L206" t="str">
            <v>NE</v>
          </cell>
          <cell r="M206">
            <v>5</v>
          </cell>
          <cell r="O206" t="str">
            <v>28,25</v>
          </cell>
          <cell r="P206" t="str">
            <v>Kälte- und Lufttechnik</v>
          </cell>
          <cell r="Q206">
            <v>35.89696</v>
          </cell>
          <cell r="R206">
            <v>43.190240000000003</v>
          </cell>
          <cell r="S206">
            <v>51.190240000000003</v>
          </cell>
          <cell r="T206">
            <v>53.105020000000003</v>
          </cell>
          <cell r="U206">
            <v>52.842100000000002</v>
          </cell>
          <cell r="V206">
            <v>59.25853</v>
          </cell>
          <cell r="W206">
            <v>63.48068</v>
          </cell>
          <cell r="X206">
            <v>55.48068</v>
          </cell>
          <cell r="Y206">
            <v>55.203029999999998</v>
          </cell>
          <cell r="Z206">
            <v>58.180750000000003</v>
          </cell>
          <cell r="AA206">
            <v>52.180750000000003</v>
          </cell>
          <cell r="AB206">
            <v>46.180750000000003</v>
          </cell>
          <cell r="AC206">
            <v>46.070689999999999</v>
          </cell>
          <cell r="AD206">
            <v>-0.11006000000000427</v>
          </cell>
        </row>
        <row r="207">
          <cell r="A207" t="str">
            <v>DataSpec</v>
          </cell>
          <cell r="B207" t="str">
            <v>Data</v>
          </cell>
          <cell r="C207" t="str">
            <v>Rating</v>
          </cell>
          <cell r="D207" t="str">
            <v>Rating</v>
          </cell>
          <cell r="E207" t="str">
            <v>Q134KUV_2829</v>
          </cell>
          <cell r="F207" t="str">
            <v>NONE</v>
          </cell>
          <cell r="G207">
            <v>28.29</v>
          </cell>
          <cell r="H207" t="str">
            <v xml:space="preserve">        Waagen, Verpackungsmaschinen u.a.</v>
          </cell>
          <cell r="I207" t="str">
            <v>SELF</v>
          </cell>
          <cell r="J207" t="str">
            <v>SELF</v>
          </cell>
          <cell r="K207" t="str">
            <v>OV</v>
          </cell>
          <cell r="L207" t="str">
            <v>NE</v>
          </cell>
          <cell r="M207">
            <v>5</v>
          </cell>
          <cell r="O207" t="str">
            <v>28,29</v>
          </cell>
          <cell r="P207" t="str">
            <v>Waagen, Verpackungsmaschinen u.a.</v>
          </cell>
          <cell r="Q207">
            <v>33.695120000000003</v>
          </cell>
          <cell r="R207">
            <v>30.795359999999999</v>
          </cell>
          <cell r="S207">
            <v>38.795360000000002</v>
          </cell>
          <cell r="T207">
            <v>37.923259999999999</v>
          </cell>
          <cell r="U207">
            <v>38.432920000000003</v>
          </cell>
          <cell r="V207">
            <v>44.608089999999997</v>
          </cell>
          <cell r="W207">
            <v>52.253349999999998</v>
          </cell>
          <cell r="X207">
            <v>44.253349999999998</v>
          </cell>
          <cell r="Y207">
            <v>36.253349999999998</v>
          </cell>
          <cell r="Z207">
            <v>34.914050000000003</v>
          </cell>
          <cell r="AA207">
            <v>39.460880000000003</v>
          </cell>
          <cell r="AB207">
            <v>38.365569999999998</v>
          </cell>
          <cell r="AC207">
            <v>37.870040000000003</v>
          </cell>
          <cell r="AD207">
            <v>-0.49552999999999514</v>
          </cell>
        </row>
        <row r="208">
          <cell r="A208" t="str">
            <v>DataSpec</v>
          </cell>
          <cell r="B208" t="str">
            <v>Data</v>
          </cell>
          <cell r="C208" t="str">
            <v>Rating</v>
          </cell>
          <cell r="D208" t="str">
            <v>Rating</v>
          </cell>
          <cell r="E208" t="str">
            <v>Q134KUV_283</v>
          </cell>
          <cell r="F208" t="str">
            <v>NONE</v>
          </cell>
          <cell r="G208">
            <v>28.3</v>
          </cell>
          <cell r="H208" t="str">
            <v xml:space="preserve">      Land- und forstwirtschaftliche Maschinen</v>
          </cell>
          <cell r="I208" t="str">
            <v>SELF</v>
          </cell>
          <cell r="J208" t="str">
            <v>SELF</v>
          </cell>
          <cell r="K208" t="str">
            <v>OV</v>
          </cell>
          <cell r="L208" t="str">
            <v>NE</v>
          </cell>
          <cell r="M208">
            <v>5</v>
          </cell>
          <cell r="O208" t="str">
            <v>28,3</v>
          </cell>
          <cell r="P208" t="str">
            <v>Land- und forstwirtschaftliche Maschinen</v>
          </cell>
          <cell r="Q208">
            <v>29.478580000000001</v>
          </cell>
          <cell r="R208">
            <v>26.299610000000001</v>
          </cell>
          <cell r="S208">
            <v>34.299610000000001</v>
          </cell>
          <cell r="T208">
            <v>32.269939999999998</v>
          </cell>
          <cell r="U208">
            <v>34.326219999999999</v>
          </cell>
          <cell r="V208">
            <v>33.91292</v>
          </cell>
          <cell r="W208">
            <v>36.26117</v>
          </cell>
          <cell r="X208">
            <v>33.990189999999998</v>
          </cell>
          <cell r="Y208">
            <v>30.80904</v>
          </cell>
          <cell r="Z208">
            <v>31.14105</v>
          </cell>
          <cell r="AA208">
            <v>30.108840000000001</v>
          </cell>
          <cell r="AB208">
            <v>30.814119999999999</v>
          </cell>
          <cell r="AC208">
            <v>36.814120000000003</v>
          </cell>
          <cell r="AD208">
            <v>6.0000000000000036</v>
          </cell>
        </row>
        <row r="209">
          <cell r="A209" t="str">
            <v>DataSpec</v>
          </cell>
          <cell r="B209" t="str">
            <v>Data</v>
          </cell>
          <cell r="C209" t="str">
            <v>Rating</v>
          </cell>
          <cell r="D209" t="str">
            <v>Rating</v>
          </cell>
          <cell r="E209" t="str">
            <v>Q134KUV_284</v>
          </cell>
          <cell r="F209" t="str">
            <v>NONE</v>
          </cell>
          <cell r="G209">
            <v>28.4</v>
          </cell>
          <cell r="H209" t="str">
            <v xml:space="preserve">      Werkzeugmaschinen</v>
          </cell>
          <cell r="I209" t="str">
            <v>SELF</v>
          </cell>
          <cell r="J209" t="str">
            <v>SELF</v>
          </cell>
          <cell r="K209" t="str">
            <v>OV</v>
          </cell>
          <cell r="L209" t="str">
            <v>NE</v>
          </cell>
          <cell r="M209">
            <v>5</v>
          </cell>
          <cell r="O209" t="str">
            <v>28,4</v>
          </cell>
          <cell r="P209" t="str">
            <v>Werkzeugmaschinen</v>
          </cell>
          <cell r="Q209">
            <v>39.946260000000002</v>
          </cell>
          <cell r="R209">
            <v>37.236449999999998</v>
          </cell>
          <cell r="S209">
            <v>41.193820000000002</v>
          </cell>
          <cell r="T209">
            <v>37.291789999999999</v>
          </cell>
          <cell r="U209">
            <v>36.696579999999997</v>
          </cell>
          <cell r="V209">
            <v>40.477530000000002</v>
          </cell>
          <cell r="W209">
            <v>40.703099999999999</v>
          </cell>
          <cell r="X209">
            <v>36.837260000000001</v>
          </cell>
          <cell r="Y209">
            <v>35.850709999999999</v>
          </cell>
          <cell r="Z209">
            <v>36.37621</v>
          </cell>
          <cell r="AA209">
            <v>42.37621</v>
          </cell>
          <cell r="AB209">
            <v>48.37621</v>
          </cell>
          <cell r="AC209">
            <v>52.52713</v>
          </cell>
          <cell r="AD209">
            <v>4.1509199999999993</v>
          </cell>
        </row>
        <row r="210">
          <cell r="A210" t="str">
            <v>DataSpec</v>
          </cell>
          <cell r="B210" t="str">
            <v>Data</v>
          </cell>
          <cell r="C210" t="str">
            <v>Rating</v>
          </cell>
          <cell r="D210" t="str">
            <v>Rating</v>
          </cell>
          <cell r="E210" t="str">
            <v>Q134KUV_2841</v>
          </cell>
          <cell r="F210" t="str">
            <v>NONE</v>
          </cell>
          <cell r="G210">
            <v>28.41</v>
          </cell>
          <cell r="H210" t="str">
            <v xml:space="preserve">        Werkzeugmasch.: Metallbearbeitung</v>
          </cell>
          <cell r="I210" t="str">
            <v>SELF</v>
          </cell>
          <cell r="J210" t="str">
            <v>SELF</v>
          </cell>
          <cell r="K210" t="str">
            <v>OV</v>
          </cell>
          <cell r="L210" t="str">
            <v>NE</v>
          </cell>
          <cell r="M210">
            <v>5</v>
          </cell>
          <cell r="O210" t="str">
            <v>28,41</v>
          </cell>
          <cell r="P210" t="str">
            <v>Werkzeugmasch.: Metallbearbeitung</v>
          </cell>
          <cell r="Q210">
            <v>40.383769999999998</v>
          </cell>
          <cell r="R210">
            <v>38.041119999999999</v>
          </cell>
          <cell r="S210">
            <v>39.08408</v>
          </cell>
          <cell r="T210">
            <v>37.291080000000001</v>
          </cell>
          <cell r="U210">
            <v>36.390619999999998</v>
          </cell>
          <cell r="V210">
            <v>39.221690000000002</v>
          </cell>
          <cell r="W210">
            <v>37.939279999999997</v>
          </cell>
          <cell r="X210">
            <v>34.296790000000001</v>
          </cell>
          <cell r="Y210">
            <v>33.953650000000003</v>
          </cell>
          <cell r="Z210">
            <v>33.443440000000002</v>
          </cell>
          <cell r="AA210">
            <v>39.443440000000002</v>
          </cell>
          <cell r="AB210">
            <v>45.443440000000002</v>
          </cell>
          <cell r="AC210">
            <v>51.443440000000002</v>
          </cell>
          <cell r="AD210">
            <v>6</v>
          </cell>
        </row>
        <row r="211">
          <cell r="A211" t="str">
            <v>DataSpec</v>
          </cell>
          <cell r="B211" t="str">
            <v>Data</v>
          </cell>
          <cell r="C211" t="str">
            <v>Rating</v>
          </cell>
          <cell r="D211" t="str">
            <v>Rating</v>
          </cell>
          <cell r="E211" t="str">
            <v>Q134KUV_2849</v>
          </cell>
          <cell r="F211" t="str">
            <v>NONE</v>
          </cell>
          <cell r="G211">
            <v>28.49</v>
          </cell>
          <cell r="H211" t="str">
            <v xml:space="preserve">        Sonstige Werkzeugmaschinen</v>
          </cell>
          <cell r="I211" t="str">
            <v>SELF</v>
          </cell>
          <cell r="J211" t="str">
            <v>SELF</v>
          </cell>
          <cell r="K211" t="str">
            <v>OV</v>
          </cell>
          <cell r="L211" t="str">
            <v>NE</v>
          </cell>
          <cell r="M211">
            <v>5</v>
          </cell>
          <cell r="O211" t="str">
            <v>28,49</v>
          </cell>
          <cell r="P211" t="str">
            <v>Sonstige Werkzeugmaschinen</v>
          </cell>
          <cell r="Q211">
            <v>39.235300000000002</v>
          </cell>
          <cell r="R211">
            <v>34.840119999999999</v>
          </cell>
          <cell r="S211">
            <v>42.840119999999999</v>
          </cell>
          <cell r="T211">
            <v>38.503239999999998</v>
          </cell>
          <cell r="U211">
            <v>38.971609999999998</v>
          </cell>
          <cell r="V211">
            <v>46.062910000000002</v>
          </cell>
          <cell r="W211">
            <v>51.395899999999997</v>
          </cell>
          <cell r="X211">
            <v>46.785229999999999</v>
          </cell>
          <cell r="Y211">
            <v>43.85669</v>
          </cell>
          <cell r="Z211">
            <v>47.45834</v>
          </cell>
          <cell r="AA211">
            <v>50.344259999999998</v>
          </cell>
          <cell r="AB211">
            <v>56.344259999999998</v>
          </cell>
          <cell r="AC211">
            <v>50.752589999999998</v>
          </cell>
          <cell r="AD211">
            <v>-5.5916700000000006</v>
          </cell>
        </row>
        <row r="212">
          <cell r="A212" t="str">
            <v>DataSpec</v>
          </cell>
          <cell r="B212" t="str">
            <v>Data</v>
          </cell>
          <cell r="C212" t="str">
            <v>Rating</v>
          </cell>
          <cell r="D212" t="str">
            <v>Rating</v>
          </cell>
          <cell r="E212" t="str">
            <v>Q134KUV_289</v>
          </cell>
          <cell r="F212" t="str">
            <v>NONE</v>
          </cell>
          <cell r="G212">
            <v>28.9</v>
          </cell>
          <cell r="H212" t="str">
            <v xml:space="preserve">      Maschinen für sonstige Branchen</v>
          </cell>
          <cell r="I212" t="str">
            <v>SELF</v>
          </cell>
          <cell r="J212" t="str">
            <v>SELF</v>
          </cell>
          <cell r="K212" t="str">
            <v>OV</v>
          </cell>
          <cell r="L212" t="str">
            <v>NE</v>
          </cell>
          <cell r="M212">
            <v>5</v>
          </cell>
          <cell r="O212" t="str">
            <v>28,9</v>
          </cell>
          <cell r="P212" t="str">
            <v>Maschinen für sonstige Branchen</v>
          </cell>
          <cell r="Q212">
            <v>43.283729999999998</v>
          </cell>
          <cell r="R212">
            <v>35.809040000000003</v>
          </cell>
          <cell r="S212">
            <v>42.224679999999999</v>
          </cell>
          <cell r="T212">
            <v>39.286119999999997</v>
          </cell>
          <cell r="U212">
            <v>41.424529999999997</v>
          </cell>
          <cell r="V212">
            <v>42.69238</v>
          </cell>
          <cell r="W212">
            <v>40.777859999999997</v>
          </cell>
          <cell r="X212">
            <v>38.80509</v>
          </cell>
          <cell r="Y212">
            <v>36.13073</v>
          </cell>
          <cell r="Z212">
            <v>36.436450000000001</v>
          </cell>
          <cell r="AA212">
            <v>34.687089999999998</v>
          </cell>
          <cell r="AB212">
            <v>37.902729999999998</v>
          </cell>
          <cell r="AC212">
            <v>42.415689999999998</v>
          </cell>
          <cell r="AD212">
            <v>4.5129599999999996</v>
          </cell>
        </row>
        <row r="213">
          <cell r="A213" t="str">
            <v>DataSpec</v>
          </cell>
          <cell r="B213" t="str">
            <v>Data</v>
          </cell>
          <cell r="C213" t="str">
            <v>Rating</v>
          </cell>
          <cell r="D213" t="str">
            <v>Rating</v>
          </cell>
          <cell r="E213" t="str">
            <v>Q134KUV_2891</v>
          </cell>
          <cell r="F213" t="str">
            <v>NONE</v>
          </cell>
          <cell r="G213">
            <v>28.91</v>
          </cell>
          <cell r="H213" t="str">
            <v xml:space="preserve">        Maschinen für die Metallerzeugung</v>
          </cell>
          <cell r="I213" t="str">
            <v>SELF</v>
          </cell>
          <cell r="J213" t="str">
            <v>SELF</v>
          </cell>
          <cell r="K213" t="str">
            <v>OV</v>
          </cell>
          <cell r="L213" t="str">
            <v>NE</v>
          </cell>
          <cell r="M213">
            <v>5</v>
          </cell>
          <cell r="O213" t="str">
            <v>28,91</v>
          </cell>
          <cell r="P213" t="str">
            <v>Maschinen für die Metallerzeugung</v>
          </cell>
          <cell r="Q213">
            <v>59.222200000000001</v>
          </cell>
          <cell r="R213">
            <v>51.222200000000001</v>
          </cell>
          <cell r="S213">
            <v>43.222200000000001</v>
          </cell>
          <cell r="T213">
            <v>39.849029999999999</v>
          </cell>
          <cell r="U213">
            <v>31.849029999999999</v>
          </cell>
          <cell r="V213">
            <v>30.472519999999999</v>
          </cell>
          <cell r="W213">
            <v>24.758980000000001</v>
          </cell>
          <cell r="X213">
            <v>27.066140000000001</v>
          </cell>
          <cell r="Y213">
            <v>27.066140000000001</v>
          </cell>
          <cell r="Z213">
            <v>28.62734</v>
          </cell>
          <cell r="AA213">
            <v>34.627339999999997</v>
          </cell>
          <cell r="AB213">
            <v>40.627339999999997</v>
          </cell>
          <cell r="AC213">
            <v>46.627339999999997</v>
          </cell>
          <cell r="AD213">
            <v>6</v>
          </cell>
        </row>
        <row r="214">
          <cell r="A214" t="str">
            <v>DataSpec</v>
          </cell>
          <cell r="B214" t="str">
            <v>Data</v>
          </cell>
          <cell r="C214" t="str">
            <v>Rating</v>
          </cell>
          <cell r="D214" t="str">
            <v>Rating</v>
          </cell>
          <cell r="E214" t="str">
            <v>Q134KUV_2892</v>
          </cell>
          <cell r="F214" t="str">
            <v>NONE</v>
          </cell>
          <cell r="G214">
            <v>28.92</v>
          </cell>
          <cell r="H214" t="str">
            <v xml:space="preserve">        Bergwerks-, Bau-, Baustoffmaschinen</v>
          </cell>
          <cell r="I214" t="str">
            <v>SELF</v>
          </cell>
          <cell r="J214" t="str">
            <v>SELF</v>
          </cell>
          <cell r="K214" t="str">
            <v>OV</v>
          </cell>
          <cell r="L214" t="str">
            <v>NE</v>
          </cell>
          <cell r="M214">
            <v>5</v>
          </cell>
          <cell r="O214" t="str">
            <v>28,92</v>
          </cell>
          <cell r="P214" t="str">
            <v>Bergwerks-, Bau-, Baustoffmaschinen</v>
          </cell>
          <cell r="Q214">
            <v>32.255659999999999</v>
          </cell>
          <cell r="R214">
            <v>28.163270000000001</v>
          </cell>
          <cell r="S214">
            <v>36.163269999999997</v>
          </cell>
          <cell r="T214">
            <v>37.716369999999998</v>
          </cell>
          <cell r="U214">
            <v>38.05274</v>
          </cell>
          <cell r="V214">
            <v>39.32161</v>
          </cell>
          <cell r="W214">
            <v>40.153849999999998</v>
          </cell>
          <cell r="X214">
            <v>35.996040000000001</v>
          </cell>
          <cell r="Y214">
            <v>34.499400000000001</v>
          </cell>
          <cell r="Z214">
            <v>29.1983</v>
          </cell>
          <cell r="AA214">
            <v>35.198300000000003</v>
          </cell>
          <cell r="AB214">
            <v>41.198300000000003</v>
          </cell>
          <cell r="AC214">
            <v>40.744439999999997</v>
          </cell>
          <cell r="AD214">
            <v>-0.45386000000000593</v>
          </cell>
        </row>
        <row r="215">
          <cell r="A215" t="str">
            <v>DataSpec</v>
          </cell>
          <cell r="B215" t="str">
            <v>Data</v>
          </cell>
          <cell r="C215" t="str">
            <v>Rating</v>
          </cell>
          <cell r="D215" t="str">
            <v>Rating</v>
          </cell>
          <cell r="E215" t="str">
            <v>Q134KUV_2893</v>
          </cell>
          <cell r="F215" t="str">
            <v>NONE</v>
          </cell>
          <cell r="G215">
            <v>28.93</v>
          </cell>
          <cell r="H215" t="str">
            <v xml:space="preserve">        Maschinen für die Nahrungsmittelerzeugung</v>
          </cell>
          <cell r="I215" t="str">
            <v>SELF</v>
          </cell>
          <cell r="J215" t="str">
            <v>SELF</v>
          </cell>
          <cell r="K215" t="str">
            <v>OV</v>
          </cell>
          <cell r="L215" t="str">
            <v>NE</v>
          </cell>
          <cell r="M215">
            <v>5</v>
          </cell>
          <cell r="O215" t="str">
            <v>28,93</v>
          </cell>
          <cell r="P215" t="str">
            <v>Maschinen für die Nahrungsmittelerzeugung</v>
          </cell>
          <cell r="Q215">
            <v>45.888240000000003</v>
          </cell>
          <cell r="R215">
            <v>39.673340000000003</v>
          </cell>
          <cell r="S215">
            <v>42.675620000000002</v>
          </cell>
          <cell r="T215">
            <v>42.690710000000003</v>
          </cell>
          <cell r="U215">
            <v>41.00752</v>
          </cell>
          <cell r="V215">
            <v>39.390830000000001</v>
          </cell>
          <cell r="W215">
            <v>40.098739999999999</v>
          </cell>
          <cell r="X215">
            <v>39.11401</v>
          </cell>
          <cell r="Y215">
            <v>39.559820000000002</v>
          </cell>
          <cell r="Z215">
            <v>41.130589999999998</v>
          </cell>
          <cell r="AA215">
            <v>38.764670000000002</v>
          </cell>
          <cell r="AB215">
            <v>39.019660000000002</v>
          </cell>
          <cell r="AC215">
            <v>38.937220000000003</v>
          </cell>
          <cell r="AD215">
            <v>-8.2439999999998292E-2</v>
          </cell>
        </row>
        <row r="216">
          <cell r="A216" t="str">
            <v>DataSpec</v>
          </cell>
          <cell r="B216" t="str">
            <v>Data</v>
          </cell>
          <cell r="C216" t="str">
            <v>Rating</v>
          </cell>
          <cell r="D216" t="str">
            <v>Rating</v>
          </cell>
          <cell r="E216" t="str">
            <v>Q134KUV_2894</v>
          </cell>
          <cell r="F216" t="str">
            <v>NONE</v>
          </cell>
          <cell r="G216">
            <v>28.94</v>
          </cell>
          <cell r="H216" t="str">
            <v xml:space="preserve">        Textil- und Bekleidungsmaschinen</v>
          </cell>
          <cell r="I216" t="str">
            <v>SELF</v>
          </cell>
          <cell r="J216" t="str">
            <v>SELF</v>
          </cell>
          <cell r="K216" t="str">
            <v>OV</v>
          </cell>
          <cell r="L216" t="str">
            <v>NE</v>
          </cell>
          <cell r="M216">
            <v>5</v>
          </cell>
          <cell r="O216" t="str">
            <v>28,94</v>
          </cell>
          <cell r="P216" t="str">
            <v>Textil- und Bekleidungsmaschinen</v>
          </cell>
          <cell r="Q216">
            <v>40.513570000000001</v>
          </cell>
          <cell r="R216">
            <v>32.513570000000001</v>
          </cell>
          <cell r="S216">
            <v>32.5242</v>
          </cell>
          <cell r="T216">
            <v>28.46481</v>
          </cell>
          <cell r="U216">
            <v>31.109169999999999</v>
          </cell>
          <cell r="V216">
            <v>39.109169999999999</v>
          </cell>
          <cell r="W216">
            <v>44.629620000000003</v>
          </cell>
          <cell r="X216">
            <v>36.629620000000003</v>
          </cell>
          <cell r="Y216">
            <v>34.787669999999999</v>
          </cell>
          <cell r="Z216">
            <v>36.017629999999997</v>
          </cell>
          <cell r="AA216">
            <v>40.643389999999997</v>
          </cell>
          <cell r="AB216">
            <v>46.643389999999997</v>
          </cell>
          <cell r="AC216">
            <v>42.987789999999997</v>
          </cell>
          <cell r="AD216">
            <v>-3.6555999999999997</v>
          </cell>
        </row>
        <row r="217">
          <cell r="A217" t="str">
            <v>DataSpec</v>
          </cell>
          <cell r="B217" t="str">
            <v>Data</v>
          </cell>
          <cell r="C217" t="str">
            <v>Rating</v>
          </cell>
          <cell r="D217" t="str">
            <v>Rating</v>
          </cell>
          <cell r="E217" t="str">
            <v>Q134KUV_2895</v>
          </cell>
          <cell r="F217" t="str">
            <v>NONE</v>
          </cell>
          <cell r="G217">
            <v>28.95</v>
          </cell>
          <cell r="H217" t="str">
            <v xml:space="preserve">        Maschinen für das Papiergewerbe</v>
          </cell>
          <cell r="I217" t="str">
            <v>SELF</v>
          </cell>
          <cell r="J217" t="str">
            <v>SELF</v>
          </cell>
          <cell r="K217" t="str">
            <v>OV</v>
          </cell>
          <cell r="L217" t="str">
            <v>NE</v>
          </cell>
          <cell r="M217">
            <v>5</v>
          </cell>
          <cell r="O217" t="str">
            <v>28,95</v>
          </cell>
          <cell r="P217" t="str">
            <v>Maschinen für das Papiergewerbe</v>
          </cell>
          <cell r="Q217">
            <v>43.841670000000001</v>
          </cell>
          <cell r="R217">
            <v>44.804789999999997</v>
          </cell>
          <cell r="S217">
            <v>50.09525</v>
          </cell>
          <cell r="T217">
            <v>50.762970000000003</v>
          </cell>
          <cell r="U217">
            <v>52.3994</v>
          </cell>
          <cell r="V217">
            <v>59.755510000000001</v>
          </cell>
          <cell r="W217">
            <v>63.211260000000003</v>
          </cell>
          <cell r="X217">
            <v>62.751669999999997</v>
          </cell>
          <cell r="Y217">
            <v>69.679150000000007</v>
          </cell>
          <cell r="Z217">
            <v>63.985289999999999</v>
          </cell>
          <cell r="AA217">
            <v>69.985290000000006</v>
          </cell>
          <cell r="AB217">
            <v>63.985289999999999</v>
          </cell>
          <cell r="AC217">
            <v>64.638419999999996</v>
          </cell>
          <cell r="AD217">
            <v>0.65312999999999732</v>
          </cell>
        </row>
        <row r="218">
          <cell r="A218" t="str">
            <v>DataSpec</v>
          </cell>
          <cell r="B218" t="str">
            <v>Data</v>
          </cell>
          <cell r="C218" t="str">
            <v>Rating</v>
          </cell>
          <cell r="D218" t="str">
            <v>Rating</v>
          </cell>
          <cell r="E218" t="str">
            <v>Q134KUV_2896</v>
          </cell>
          <cell r="F218" t="str">
            <v>NONE</v>
          </cell>
          <cell r="G218">
            <v>28.96</v>
          </cell>
          <cell r="H218" t="str">
            <v xml:space="preserve">        Maschinen: Gummi- und Kunststoffverarb.</v>
          </cell>
          <cell r="I218" t="str">
            <v>SELF</v>
          </cell>
          <cell r="J218" t="str">
            <v>SELF</v>
          </cell>
          <cell r="K218" t="str">
            <v>OV</v>
          </cell>
          <cell r="L218" t="str">
            <v>NE</v>
          </cell>
          <cell r="M218">
            <v>5</v>
          </cell>
          <cell r="O218" t="str">
            <v>28,96</v>
          </cell>
          <cell r="P218" t="str">
            <v>Maschinen: Gummi- und Kunststoffverarb.</v>
          </cell>
          <cell r="Q218">
            <v>36.689160000000001</v>
          </cell>
          <cell r="R218">
            <v>28.689160000000001</v>
          </cell>
          <cell r="S218">
            <v>36.689160000000001</v>
          </cell>
          <cell r="T218">
            <v>38.802309999999999</v>
          </cell>
          <cell r="U218">
            <v>36.085329999999999</v>
          </cell>
          <cell r="V218">
            <v>34.044719999999998</v>
          </cell>
          <cell r="W218">
            <v>33.06033</v>
          </cell>
          <cell r="X218">
            <v>33.17089</v>
          </cell>
          <cell r="Y218">
            <v>30.253119999999999</v>
          </cell>
          <cell r="Z218">
            <v>33.39967</v>
          </cell>
          <cell r="AA218">
            <v>37.945099999999996</v>
          </cell>
          <cell r="AB218">
            <v>36.301090000000002</v>
          </cell>
          <cell r="AC218">
            <v>38.265839999999997</v>
          </cell>
          <cell r="AD218">
            <v>1.9647499999999951</v>
          </cell>
        </row>
        <row r="219">
          <cell r="A219" t="str">
            <v>DataSpec</v>
          </cell>
          <cell r="B219" t="str">
            <v>Data</v>
          </cell>
          <cell r="C219" t="str">
            <v>Rating</v>
          </cell>
          <cell r="D219" t="str">
            <v>Rating</v>
          </cell>
          <cell r="E219" t="str">
            <v>Q134KUV_2899</v>
          </cell>
          <cell r="F219" t="str">
            <v>NONE</v>
          </cell>
          <cell r="G219">
            <v>28.99</v>
          </cell>
          <cell r="H219" t="str">
            <v xml:space="preserve">        Druckmaschinen, Mehrzweckindustrieroboter</v>
          </cell>
          <cell r="I219" t="str">
            <v>SELF</v>
          </cell>
          <cell r="J219" t="str">
            <v>SELF</v>
          </cell>
          <cell r="K219" t="str">
            <v>OV</v>
          </cell>
          <cell r="L219" t="str">
            <v>NE</v>
          </cell>
          <cell r="M219">
            <v>5</v>
          </cell>
          <cell r="O219" t="str">
            <v>28,99</v>
          </cell>
          <cell r="P219" t="str">
            <v>Druckmaschinen, Mehrzweckindustrieroboter</v>
          </cell>
          <cell r="Q219">
            <v>43.301699999999997</v>
          </cell>
          <cell r="R219">
            <v>35.301699999999997</v>
          </cell>
          <cell r="S219">
            <v>43.301699999999997</v>
          </cell>
          <cell r="T219">
            <v>39.456240000000001</v>
          </cell>
          <cell r="U219">
            <v>43.06129</v>
          </cell>
          <cell r="V219">
            <v>44.419400000000003</v>
          </cell>
          <cell r="W219">
            <v>41.597189999999998</v>
          </cell>
          <cell r="X219">
            <v>39.694949999999999</v>
          </cell>
          <cell r="Y219">
            <v>36.150390000000002</v>
          </cell>
          <cell r="Z219">
            <v>36.685049999999997</v>
          </cell>
          <cell r="AA219">
            <v>33.019129999999997</v>
          </cell>
          <cell r="AB219">
            <v>36.368409999999997</v>
          </cell>
          <cell r="AC219">
            <v>42.368409999999997</v>
          </cell>
          <cell r="AD219">
            <v>6</v>
          </cell>
        </row>
        <row r="220">
          <cell r="A220" t="str">
            <v>DataSpec</v>
          </cell>
          <cell r="B220" t="str">
            <v>Data</v>
          </cell>
          <cell r="C220" t="str">
            <v>Rating</v>
          </cell>
          <cell r="D220" t="str">
            <v>Rating</v>
          </cell>
          <cell r="E220" t="str">
            <v>Q134KUV_29</v>
          </cell>
          <cell r="F220" t="str">
            <v>NONE</v>
          </cell>
          <cell r="G220">
            <v>29</v>
          </cell>
          <cell r="H220" t="str">
            <v xml:space="preserve">     Kraftwagen und -teile</v>
          </cell>
          <cell r="I220" t="str">
            <v>SELF</v>
          </cell>
          <cell r="J220" t="str">
            <v>SELF</v>
          </cell>
          <cell r="K220" t="str">
            <v>OV</v>
          </cell>
          <cell r="L220" t="str">
            <v>NE</v>
          </cell>
          <cell r="M220">
            <v>5</v>
          </cell>
          <cell r="O220">
            <v>29</v>
          </cell>
          <cell r="P220" t="str">
            <v>Kraftwagen und -teile</v>
          </cell>
          <cell r="Q220">
            <v>47.559989999999999</v>
          </cell>
          <cell r="R220">
            <v>40.707689999999999</v>
          </cell>
          <cell r="S220">
            <v>46.407580000000003</v>
          </cell>
          <cell r="T220">
            <v>40.750190000000003</v>
          </cell>
          <cell r="U220">
            <v>42.353929999999998</v>
          </cell>
          <cell r="V220">
            <v>44.054670000000002</v>
          </cell>
          <cell r="W220">
            <v>51.055680000000002</v>
          </cell>
          <cell r="X220">
            <v>44.940950000000001</v>
          </cell>
          <cell r="Y220">
            <v>46.012799999999999</v>
          </cell>
          <cell r="Z220">
            <v>45.791710000000002</v>
          </cell>
          <cell r="AA220">
            <v>48.661389999999997</v>
          </cell>
          <cell r="AB220">
            <v>51.616849999999999</v>
          </cell>
          <cell r="AC220">
            <v>46.266260000000003</v>
          </cell>
          <cell r="AD220">
            <v>-5.3505899999999968</v>
          </cell>
        </row>
        <row r="221">
          <cell r="A221" t="str">
            <v>DataSpec</v>
          </cell>
          <cell r="B221" t="str">
            <v>Data</v>
          </cell>
          <cell r="C221" t="str">
            <v>Rating</v>
          </cell>
          <cell r="D221" t="str">
            <v>Rating</v>
          </cell>
          <cell r="E221" t="str">
            <v>Q134KUV_291</v>
          </cell>
          <cell r="F221" t="str">
            <v>NONE</v>
          </cell>
          <cell r="G221">
            <v>29.1</v>
          </cell>
          <cell r="H221" t="str">
            <v xml:space="preserve">      Kraftwagen und -motoren</v>
          </cell>
          <cell r="I221" t="str">
            <v>SELF</v>
          </cell>
          <cell r="J221" t="str">
            <v>SELF</v>
          </cell>
          <cell r="K221" t="str">
            <v>OV</v>
          </cell>
          <cell r="L221" t="str">
            <v>NE</v>
          </cell>
          <cell r="M221">
            <v>5</v>
          </cell>
          <cell r="O221" t="str">
            <v>29,1</v>
          </cell>
          <cell r="P221" t="str">
            <v>Kraftwagen und -motoren</v>
          </cell>
          <cell r="Q221">
            <v>42.759399999999999</v>
          </cell>
          <cell r="R221">
            <v>40.652549999999998</v>
          </cell>
          <cell r="S221">
            <v>45.155059999999999</v>
          </cell>
          <cell r="T221">
            <v>40.511420000000001</v>
          </cell>
          <cell r="U221">
            <v>44.814860000000003</v>
          </cell>
          <cell r="V221">
            <v>43.751989999999999</v>
          </cell>
          <cell r="W221">
            <v>43.617280000000001</v>
          </cell>
          <cell r="X221">
            <v>40.12912</v>
          </cell>
          <cell r="Y221">
            <v>39.722029999999997</v>
          </cell>
          <cell r="Z221">
            <v>39.746420000000001</v>
          </cell>
          <cell r="AA221">
            <v>35.212000000000003</v>
          </cell>
          <cell r="AB221">
            <v>30.887070000000001</v>
          </cell>
          <cell r="AC221">
            <v>33.132820000000002</v>
          </cell>
          <cell r="AD221">
            <v>2.245750000000001</v>
          </cell>
        </row>
        <row r="222">
          <cell r="A222" t="str">
            <v>DataSpec</v>
          </cell>
          <cell r="B222" t="str">
            <v>Data</v>
          </cell>
          <cell r="C222" t="str">
            <v>Rating</v>
          </cell>
          <cell r="D222" t="str">
            <v>Rating</v>
          </cell>
          <cell r="E222" t="str">
            <v>Q134KUV_292</v>
          </cell>
          <cell r="F222" t="str">
            <v>NONE</v>
          </cell>
          <cell r="G222">
            <v>29.2</v>
          </cell>
          <cell r="H222" t="str">
            <v xml:space="preserve">      Karosserien, Aufbauten, Anhänger</v>
          </cell>
          <cell r="I222" t="str">
            <v>SELF</v>
          </cell>
          <cell r="J222" t="str">
            <v>SELF</v>
          </cell>
          <cell r="K222" t="str">
            <v>OV</v>
          </cell>
          <cell r="L222" t="str">
            <v>NE</v>
          </cell>
          <cell r="M222">
            <v>5</v>
          </cell>
          <cell r="O222" t="str">
            <v>29,2</v>
          </cell>
          <cell r="P222" t="str">
            <v>Karosserien, Aufbauten, Anhänger</v>
          </cell>
          <cell r="Q222">
            <v>49.436259999999997</v>
          </cell>
          <cell r="R222">
            <v>42.845570000000002</v>
          </cell>
          <cell r="S222">
            <v>46.329689999999999</v>
          </cell>
          <cell r="T222">
            <v>42.940109999999997</v>
          </cell>
          <cell r="U222">
            <v>37.050429999999999</v>
          </cell>
          <cell r="V222">
            <v>45.050429999999999</v>
          </cell>
          <cell r="W222">
            <v>52.402819999999998</v>
          </cell>
          <cell r="X222">
            <v>47.50909</v>
          </cell>
          <cell r="Y222">
            <v>49.181049999999999</v>
          </cell>
          <cell r="Z222">
            <v>49.745330000000003</v>
          </cell>
          <cell r="AA222">
            <v>55.745330000000003</v>
          </cell>
          <cell r="AB222">
            <v>56.821129999999997</v>
          </cell>
          <cell r="AC222">
            <v>50.821129999999997</v>
          </cell>
          <cell r="AD222">
            <v>-6</v>
          </cell>
        </row>
        <row r="223">
          <cell r="A223" t="str">
            <v>DataSpec</v>
          </cell>
          <cell r="B223" t="str">
            <v>Data</v>
          </cell>
          <cell r="C223" t="str">
            <v>Rating</v>
          </cell>
          <cell r="D223" t="str">
            <v>Rating</v>
          </cell>
          <cell r="E223" t="str">
            <v>Q134KUV_293</v>
          </cell>
          <cell r="F223" t="str">
            <v>NONE</v>
          </cell>
          <cell r="G223">
            <v>29.3</v>
          </cell>
          <cell r="H223" t="str">
            <v xml:space="preserve">      Automobilzulieferer</v>
          </cell>
          <cell r="I223" t="str">
            <v>SELF</v>
          </cell>
          <cell r="J223" t="str">
            <v>SELF</v>
          </cell>
          <cell r="K223" t="str">
            <v>OV</v>
          </cell>
          <cell r="L223" t="str">
            <v>NE</v>
          </cell>
          <cell r="M223">
            <v>5</v>
          </cell>
          <cell r="O223" t="str">
            <v>29,3</v>
          </cell>
          <cell r="P223" t="str">
            <v>Automobilzulieferer</v>
          </cell>
          <cell r="Q223">
            <v>46.72034</v>
          </cell>
          <cell r="R223">
            <v>38.72034</v>
          </cell>
          <cell r="S223">
            <v>46.72034</v>
          </cell>
          <cell r="T223">
            <v>38.72034</v>
          </cell>
          <cell r="U223">
            <v>46.72034</v>
          </cell>
          <cell r="V223">
            <v>43.205419999999997</v>
          </cell>
          <cell r="W223">
            <v>51.205419999999997</v>
          </cell>
          <cell r="X223">
            <v>43.495460000000001</v>
          </cell>
          <cell r="Y223">
            <v>44.295050000000003</v>
          </cell>
          <cell r="Z223">
            <v>43.314680000000003</v>
          </cell>
          <cell r="AA223">
            <v>44.751089999999998</v>
          </cell>
          <cell r="AB223">
            <v>50.751089999999998</v>
          </cell>
          <cell r="AC223">
            <v>44.751089999999998</v>
          </cell>
          <cell r="AD223">
            <v>-6</v>
          </cell>
        </row>
        <row r="224">
          <cell r="A224" t="str">
            <v>DataSpec</v>
          </cell>
          <cell r="B224" t="str">
            <v>Data</v>
          </cell>
          <cell r="C224" t="str">
            <v>Rating</v>
          </cell>
          <cell r="D224" t="str">
            <v>Rating</v>
          </cell>
          <cell r="E224" t="str">
            <v>Q134KUV_30</v>
          </cell>
          <cell r="F224" t="str">
            <v>NONE</v>
          </cell>
          <cell r="G224">
            <v>30</v>
          </cell>
          <cell r="H224" t="str">
            <v xml:space="preserve">    Sonstiger Fahrzeugbau</v>
          </cell>
          <cell r="I224" t="str">
            <v>SELF</v>
          </cell>
          <cell r="J224" t="str">
            <v>SELF</v>
          </cell>
          <cell r="K224" t="str">
            <v>OV</v>
          </cell>
          <cell r="L224" t="str">
            <v>NE</v>
          </cell>
          <cell r="M224">
            <v>5</v>
          </cell>
          <cell r="O224">
            <v>30</v>
          </cell>
          <cell r="P224" t="str">
            <v>Sonstiger Fahrzeugbau</v>
          </cell>
          <cell r="Q224">
            <v>34.995980000000003</v>
          </cell>
          <cell r="R224">
            <v>34.692230000000002</v>
          </cell>
          <cell r="S224">
            <v>37.888770000000001</v>
          </cell>
          <cell r="T224">
            <v>37.512639999999998</v>
          </cell>
          <cell r="U224">
            <v>36.74924</v>
          </cell>
          <cell r="V224">
            <v>36.72878</v>
          </cell>
          <cell r="W224">
            <v>41.224829999999997</v>
          </cell>
          <cell r="X224">
            <v>36.611710000000002</v>
          </cell>
          <cell r="Y224">
            <v>36.866419999999998</v>
          </cell>
          <cell r="Z224">
            <v>38.005339999999997</v>
          </cell>
          <cell r="AA224">
            <v>38.451160000000002</v>
          </cell>
          <cell r="AB224">
            <v>41.615110000000001</v>
          </cell>
          <cell r="AC224">
            <v>45.901499999999999</v>
          </cell>
          <cell r="AD224">
            <v>4.2863899999999973</v>
          </cell>
        </row>
        <row r="225">
          <cell r="A225" t="str">
            <v>DataSpec</v>
          </cell>
          <cell r="B225" t="str">
            <v>Data</v>
          </cell>
          <cell r="C225" t="str">
            <v>Rating</v>
          </cell>
          <cell r="D225" t="str">
            <v>Rating</v>
          </cell>
          <cell r="E225" t="str">
            <v>Q134KUV_301</v>
          </cell>
          <cell r="F225" t="str">
            <v>NONE</v>
          </cell>
          <cell r="G225">
            <v>30.1</v>
          </cell>
          <cell r="H225" t="str">
            <v xml:space="preserve">      Schiff- und Bootsbau</v>
          </cell>
          <cell r="I225" t="str">
            <v>SELF</v>
          </cell>
          <cell r="J225" t="str">
            <v>SELF</v>
          </cell>
          <cell r="K225" t="str">
            <v>OV</v>
          </cell>
          <cell r="L225" t="str">
            <v>NE</v>
          </cell>
          <cell r="M225">
            <v>5</v>
          </cell>
          <cell r="O225" t="str">
            <v>30,1</v>
          </cell>
          <cell r="P225" t="str">
            <v>Schiff- und Bootsbau</v>
          </cell>
          <cell r="Q225">
            <v>37.376820000000002</v>
          </cell>
          <cell r="R225">
            <v>30.926970000000001</v>
          </cell>
          <cell r="S225">
            <v>31.903459999999999</v>
          </cell>
          <cell r="T225">
            <v>33.264710000000001</v>
          </cell>
          <cell r="U225">
            <v>33.805770000000003</v>
          </cell>
          <cell r="V225">
            <v>30.286850000000001</v>
          </cell>
          <cell r="W225">
            <v>32.810389999999998</v>
          </cell>
          <cell r="X225">
            <v>29.152270000000001</v>
          </cell>
          <cell r="Y225">
            <v>28.559619999999999</v>
          </cell>
          <cell r="Z225">
            <v>28.114149999999999</v>
          </cell>
          <cell r="AA225">
            <v>33.225110000000001</v>
          </cell>
          <cell r="AB225">
            <v>39.21219</v>
          </cell>
          <cell r="AC225">
            <v>45.065150000000003</v>
          </cell>
          <cell r="AD225">
            <v>5.852960000000003</v>
          </cell>
        </row>
        <row r="226">
          <cell r="A226" t="str">
            <v>DataSpec</v>
          </cell>
          <cell r="B226" t="str">
            <v>Data</v>
          </cell>
          <cell r="C226" t="str">
            <v>Rating</v>
          </cell>
          <cell r="D226" t="str">
            <v>Rating</v>
          </cell>
          <cell r="E226" t="str">
            <v>Q134KUV_3011</v>
          </cell>
          <cell r="F226" t="str">
            <v>NONE</v>
          </cell>
          <cell r="G226">
            <v>30.11</v>
          </cell>
          <cell r="H226" t="str">
            <v xml:space="preserve">        Schiffbau (ohne Boots- und Yachtbau)</v>
          </cell>
          <cell r="I226" t="str">
            <v>SELF</v>
          </cell>
          <cell r="J226" t="str">
            <v>SELF</v>
          </cell>
          <cell r="K226" t="str">
            <v>OV</v>
          </cell>
          <cell r="L226" t="str">
            <v>NE</v>
          </cell>
          <cell r="M226">
            <v>5</v>
          </cell>
          <cell r="O226" t="str">
            <v>30,11</v>
          </cell>
          <cell r="P226" t="str">
            <v>Schiffbau (ohne Boots- und Yachtbau)</v>
          </cell>
          <cell r="Q226">
            <v>37.285179999999997</v>
          </cell>
          <cell r="R226">
            <v>29.28518</v>
          </cell>
          <cell r="S226">
            <v>33.183909999999997</v>
          </cell>
          <cell r="T226">
            <v>35.98706</v>
          </cell>
          <cell r="U226">
            <v>34.705820000000003</v>
          </cell>
          <cell r="V226">
            <v>32.676380000000002</v>
          </cell>
          <cell r="W226">
            <v>35.176119999999997</v>
          </cell>
          <cell r="X226">
            <v>27.176120000000001</v>
          </cell>
          <cell r="Y226">
            <v>19.176120000000001</v>
          </cell>
          <cell r="Z226">
            <v>15.47645</v>
          </cell>
          <cell r="AA226">
            <v>21.47645</v>
          </cell>
          <cell r="AB226">
            <v>27.47645</v>
          </cell>
          <cell r="AC226">
            <v>33.47645</v>
          </cell>
          <cell r="AD226">
            <v>6</v>
          </cell>
        </row>
        <row r="227">
          <cell r="A227" t="str">
            <v>DataSpec</v>
          </cell>
          <cell r="B227" t="str">
            <v>Data</v>
          </cell>
          <cell r="C227" t="str">
            <v>Rating</v>
          </cell>
          <cell r="D227" t="str">
            <v>Rating</v>
          </cell>
          <cell r="E227" t="str">
            <v>Q134KUV_3012</v>
          </cell>
          <cell r="F227" t="str">
            <v>NONE</v>
          </cell>
          <cell r="G227">
            <v>30.12</v>
          </cell>
          <cell r="H227" t="str">
            <v xml:space="preserve">        Boots- und Yachtbau</v>
          </cell>
          <cell r="I227" t="str">
            <v>SELF</v>
          </cell>
          <cell r="J227" t="str">
            <v>SELF</v>
          </cell>
          <cell r="K227" t="str">
            <v>OV</v>
          </cell>
          <cell r="L227" t="str">
            <v>NE</v>
          </cell>
          <cell r="M227">
            <v>5</v>
          </cell>
          <cell r="O227" t="str">
            <v>30,12</v>
          </cell>
          <cell r="P227" t="str">
            <v>Boots- und Yachtbau</v>
          </cell>
          <cell r="Q227">
            <v>38.866280000000003</v>
          </cell>
          <cell r="R227">
            <v>31.506209999999999</v>
          </cell>
          <cell r="S227">
            <v>28.149349999999998</v>
          </cell>
          <cell r="T227">
            <v>26.586189999999998</v>
          </cell>
          <cell r="U227">
            <v>29.849160000000001</v>
          </cell>
          <cell r="V227">
            <v>28.55227</v>
          </cell>
          <cell r="W227">
            <v>31.313549999999999</v>
          </cell>
          <cell r="X227">
            <v>31.466480000000001</v>
          </cell>
          <cell r="Y227">
            <v>31.174489999999999</v>
          </cell>
          <cell r="Z227">
            <v>31.62199</v>
          </cell>
          <cell r="AA227">
            <v>37.621989999999997</v>
          </cell>
          <cell r="AB227">
            <v>43.621989999999997</v>
          </cell>
          <cell r="AC227">
            <v>49.621989999999997</v>
          </cell>
          <cell r="AD227">
            <v>6</v>
          </cell>
        </row>
        <row r="228">
          <cell r="A228" t="str">
            <v>DataSpec</v>
          </cell>
          <cell r="B228" t="str">
            <v>Data</v>
          </cell>
          <cell r="C228" t="str">
            <v>Rating</v>
          </cell>
          <cell r="D228" t="str">
            <v>Rating</v>
          </cell>
          <cell r="E228" t="str">
            <v>Q134KUV_302</v>
          </cell>
          <cell r="F228" t="str">
            <v>NONE</v>
          </cell>
          <cell r="G228">
            <v>30.2</v>
          </cell>
          <cell r="H228" t="str">
            <v xml:space="preserve">      Schienenfahrzeugbau</v>
          </cell>
          <cell r="I228" t="str">
            <v>SELF</v>
          </cell>
          <cell r="J228" t="str">
            <v>SELF</v>
          </cell>
          <cell r="K228" t="str">
            <v>OV</v>
          </cell>
          <cell r="L228" t="str">
            <v>NE</v>
          </cell>
          <cell r="M228">
            <v>5</v>
          </cell>
          <cell r="O228" t="str">
            <v>30,2</v>
          </cell>
          <cell r="P228" t="str">
            <v>Schienenfahrzeugbau</v>
          </cell>
          <cell r="Q228">
            <v>41.548639999999999</v>
          </cell>
          <cell r="R228">
            <v>44.564819999999997</v>
          </cell>
          <cell r="S228">
            <v>52.564819999999997</v>
          </cell>
          <cell r="T228">
            <v>54.62715</v>
          </cell>
          <cell r="U228">
            <v>51.540399999999998</v>
          </cell>
          <cell r="V228">
            <v>58.270789999999998</v>
          </cell>
          <cell r="W228">
            <v>60.48771</v>
          </cell>
          <cell r="X228">
            <v>58.897100000000002</v>
          </cell>
          <cell r="Y228">
            <v>56.933889999999998</v>
          </cell>
          <cell r="Z228">
            <v>57.358539999999998</v>
          </cell>
          <cell r="AA228">
            <v>57.616010000000003</v>
          </cell>
          <cell r="AB228">
            <v>63.616010000000003</v>
          </cell>
          <cell r="AC228">
            <v>65.21078</v>
          </cell>
          <cell r="AD228">
            <v>1.5947699999999969</v>
          </cell>
        </row>
        <row r="229">
          <cell r="A229" t="str">
            <v>DataSpec</v>
          </cell>
          <cell r="B229" t="str">
            <v>Data</v>
          </cell>
          <cell r="C229" t="str">
            <v>Rating</v>
          </cell>
          <cell r="D229" t="str">
            <v>Rating</v>
          </cell>
          <cell r="E229" t="str">
            <v>Q134KUV_303</v>
          </cell>
          <cell r="F229" t="str">
            <v>NONE</v>
          </cell>
          <cell r="G229">
            <v>30.3</v>
          </cell>
          <cell r="H229" t="str">
            <v xml:space="preserve">      Luft- und Raumfahrzeugbau</v>
          </cell>
          <cell r="I229" t="str">
            <v>SELF</v>
          </cell>
          <cell r="J229" t="str">
            <v>SELF</v>
          </cell>
          <cell r="K229" t="str">
            <v>OV</v>
          </cell>
          <cell r="L229" t="str">
            <v>NE</v>
          </cell>
          <cell r="M229">
            <v>5</v>
          </cell>
          <cell r="O229" t="str">
            <v>30,3</v>
          </cell>
          <cell r="P229" t="str">
            <v>Luft- und Raumfahrzeugbau</v>
          </cell>
          <cell r="Q229">
            <v>44.735379999999999</v>
          </cell>
          <cell r="R229">
            <v>43.23312</v>
          </cell>
          <cell r="S229">
            <v>37.30977</v>
          </cell>
          <cell r="T229">
            <v>37.778480000000002</v>
          </cell>
          <cell r="U229">
            <v>37.53586</v>
          </cell>
          <cell r="V229">
            <v>41.190359999999998</v>
          </cell>
          <cell r="W229">
            <v>44.897730000000003</v>
          </cell>
          <cell r="X229">
            <v>43.267270000000003</v>
          </cell>
          <cell r="Y229">
            <v>42.73554</v>
          </cell>
          <cell r="Z229">
            <v>43.397170000000003</v>
          </cell>
          <cell r="AA229">
            <v>37.397170000000003</v>
          </cell>
          <cell r="AB229">
            <v>35.47193</v>
          </cell>
          <cell r="AC229">
            <v>34.904310000000002</v>
          </cell>
          <cell r="AD229">
            <v>-0.56761999999999802</v>
          </cell>
        </row>
        <row r="230">
          <cell r="A230" t="str">
            <v>DataSpec</v>
          </cell>
          <cell r="B230" t="str">
            <v>Data</v>
          </cell>
          <cell r="C230" t="str">
            <v>Rating</v>
          </cell>
          <cell r="D230" t="str">
            <v>Rating</v>
          </cell>
          <cell r="E230" t="str">
            <v>Q134KUV_309</v>
          </cell>
          <cell r="F230" t="str">
            <v>NONE</v>
          </cell>
          <cell r="G230">
            <v>30.9</v>
          </cell>
          <cell r="H230" t="str">
            <v xml:space="preserve">      Krafträder, Fahrräder, Gespannfahrzeuge u.a.</v>
          </cell>
          <cell r="I230" t="str">
            <v>SELF</v>
          </cell>
          <cell r="J230" t="str">
            <v>SELF</v>
          </cell>
          <cell r="K230" t="str">
            <v>OV</v>
          </cell>
          <cell r="L230" t="str">
            <v>NE</v>
          </cell>
          <cell r="M230">
            <v>5</v>
          </cell>
          <cell r="O230" t="str">
            <v>30,9</v>
          </cell>
          <cell r="P230" t="str">
            <v>Krafträder, Fahrräder, Gespannfahrzeuge u.a.</v>
          </cell>
          <cell r="Q230">
            <v>26.957450000000001</v>
          </cell>
          <cell r="R230">
            <v>33.333100000000002</v>
          </cell>
          <cell r="S230">
            <v>41.333100000000002</v>
          </cell>
          <cell r="T230">
            <v>37.751669999999997</v>
          </cell>
          <cell r="U230">
            <v>35.88805</v>
          </cell>
          <cell r="V230">
            <v>36.579920000000001</v>
          </cell>
          <cell r="W230">
            <v>44.579920000000001</v>
          </cell>
          <cell r="X230">
            <v>36.579920000000001</v>
          </cell>
          <cell r="Y230">
            <v>38.819040000000001</v>
          </cell>
          <cell r="Z230">
            <v>42.331679999999999</v>
          </cell>
          <cell r="AA230">
            <v>40.522880000000001</v>
          </cell>
          <cell r="AB230">
            <v>41.236190000000001</v>
          </cell>
          <cell r="AC230">
            <v>46.970770000000002</v>
          </cell>
          <cell r="AD230">
            <v>5.7345800000000011</v>
          </cell>
        </row>
        <row r="231">
          <cell r="A231" t="str">
            <v>DataSpec</v>
          </cell>
          <cell r="B231" t="str">
            <v>Data</v>
          </cell>
          <cell r="C231" t="str">
            <v>Rating</v>
          </cell>
          <cell r="D231" t="str">
            <v>Rating</v>
          </cell>
          <cell r="E231" t="str">
            <v>Q134KUV_31</v>
          </cell>
          <cell r="F231" t="str">
            <v>NONE</v>
          </cell>
          <cell r="G231">
            <v>31</v>
          </cell>
          <cell r="H231" t="str">
            <v xml:space="preserve">    Möbel</v>
          </cell>
          <cell r="I231" t="str">
            <v>SELF</v>
          </cell>
          <cell r="J231" t="str">
            <v>SELF</v>
          </cell>
          <cell r="K231" t="str">
            <v>OV</v>
          </cell>
          <cell r="L231" t="str">
            <v>NE</v>
          </cell>
          <cell r="M231">
            <v>5</v>
          </cell>
          <cell r="O231">
            <v>31</v>
          </cell>
          <cell r="P231" t="str">
            <v>Möbel</v>
          </cell>
          <cell r="Q231">
            <v>40.090910000000001</v>
          </cell>
          <cell r="R231">
            <v>39.491059999999997</v>
          </cell>
          <cell r="S231">
            <v>45.945410000000003</v>
          </cell>
          <cell r="T231">
            <v>47.841569999999997</v>
          </cell>
          <cell r="U231">
            <v>47.780079999999998</v>
          </cell>
          <cell r="V231">
            <v>47.351239999999997</v>
          </cell>
          <cell r="W231">
            <v>48.244959999999999</v>
          </cell>
          <cell r="X231">
            <v>48.339170000000003</v>
          </cell>
          <cell r="Y231">
            <v>47.680860000000003</v>
          </cell>
          <cell r="Z231">
            <v>49.374049999999997</v>
          </cell>
          <cell r="AA231">
            <v>48.77937</v>
          </cell>
          <cell r="AB231">
            <v>54.420209999999997</v>
          </cell>
          <cell r="AC231">
            <v>53.581530000000001</v>
          </cell>
          <cell r="AD231">
            <v>-0.83867999999999654</v>
          </cell>
        </row>
        <row r="232">
          <cell r="A232" t="str">
            <v>DataSpec</v>
          </cell>
          <cell r="B232" t="str">
            <v>Data</v>
          </cell>
          <cell r="C232" t="str">
            <v>Rating</v>
          </cell>
          <cell r="D232" t="str">
            <v>Rating</v>
          </cell>
          <cell r="E232" t="str">
            <v>Q134KUV_3101</v>
          </cell>
          <cell r="F232" t="str">
            <v>NONE</v>
          </cell>
          <cell r="G232">
            <v>31.01</v>
          </cell>
          <cell r="H232" t="str">
            <v xml:space="preserve">        Büro- und Ladenmöbel</v>
          </cell>
          <cell r="I232" t="str">
            <v>SELF</v>
          </cell>
          <cell r="J232" t="str">
            <v>SELF</v>
          </cell>
          <cell r="K232" t="str">
            <v>OV</v>
          </cell>
          <cell r="L232" t="str">
            <v>NE</v>
          </cell>
          <cell r="M232">
            <v>5</v>
          </cell>
          <cell r="O232" t="str">
            <v>31,01</v>
          </cell>
          <cell r="P232" t="str">
            <v>Büro- und Ladenmöbel</v>
          </cell>
          <cell r="Q232">
            <v>39.555280000000003</v>
          </cell>
          <cell r="R232">
            <v>36.017420000000001</v>
          </cell>
          <cell r="S232">
            <v>32.056620000000002</v>
          </cell>
          <cell r="T232">
            <v>31.59618</v>
          </cell>
          <cell r="U232">
            <v>33.479860000000002</v>
          </cell>
          <cell r="V232">
            <v>33.647469999999998</v>
          </cell>
          <cell r="W232">
            <v>35.296149999999997</v>
          </cell>
          <cell r="X232">
            <v>34.39049</v>
          </cell>
          <cell r="Y232">
            <v>35.901400000000002</v>
          </cell>
          <cell r="Z232">
            <v>33.971550000000001</v>
          </cell>
          <cell r="AA232">
            <v>39.971550000000001</v>
          </cell>
          <cell r="AB232">
            <v>44.668509999999998</v>
          </cell>
          <cell r="AC232">
            <v>41.633600000000001</v>
          </cell>
          <cell r="AD232">
            <v>-3.0349099999999964</v>
          </cell>
        </row>
        <row r="233">
          <cell r="A233" t="str">
            <v>DataSpec</v>
          </cell>
          <cell r="B233" t="str">
            <v>Data</v>
          </cell>
          <cell r="C233" t="str">
            <v>Rating</v>
          </cell>
          <cell r="D233" t="str">
            <v>Rating</v>
          </cell>
          <cell r="E233" t="str">
            <v>Q134KUV_3102</v>
          </cell>
          <cell r="F233" t="str">
            <v>NONE</v>
          </cell>
          <cell r="G233">
            <v>31.02</v>
          </cell>
          <cell r="H233" t="str">
            <v xml:space="preserve">        Küchenmöbel</v>
          </cell>
          <cell r="I233" t="str">
            <v>SELF</v>
          </cell>
          <cell r="J233" t="str">
            <v>SELF</v>
          </cell>
          <cell r="K233" t="str">
            <v>OV</v>
          </cell>
          <cell r="L233" t="str">
            <v>NE</v>
          </cell>
          <cell r="M233">
            <v>5</v>
          </cell>
          <cell r="O233" t="str">
            <v>31,02</v>
          </cell>
          <cell r="P233" t="str">
            <v>Küchenmöbel</v>
          </cell>
          <cell r="Q233">
            <v>41.479520000000001</v>
          </cell>
          <cell r="R233">
            <v>41.981340000000003</v>
          </cell>
          <cell r="S233">
            <v>40.496450000000003</v>
          </cell>
          <cell r="T233">
            <v>40.133920000000003</v>
          </cell>
          <cell r="U233">
            <v>39.91516</v>
          </cell>
          <cell r="V233">
            <v>35.718989999999998</v>
          </cell>
          <cell r="W233">
            <v>37.588279999999997</v>
          </cell>
          <cell r="X233">
            <v>39.748640000000002</v>
          </cell>
          <cell r="Y233">
            <v>39.212719999999997</v>
          </cell>
          <cell r="Z233">
            <v>39.879469999999998</v>
          </cell>
          <cell r="AA233">
            <v>45.350029999999997</v>
          </cell>
          <cell r="AB233">
            <v>49.092399999999998</v>
          </cell>
          <cell r="AC233">
            <v>50.868209999999998</v>
          </cell>
          <cell r="AD233">
            <v>1.7758099999999999</v>
          </cell>
        </row>
        <row r="234">
          <cell r="A234" t="str">
            <v>DataSpec</v>
          </cell>
          <cell r="B234" t="str">
            <v>Data</v>
          </cell>
          <cell r="C234" t="str">
            <v>Rating</v>
          </cell>
          <cell r="D234" t="str">
            <v>Rating</v>
          </cell>
          <cell r="E234" t="str">
            <v>Q134KUV_3103</v>
          </cell>
          <cell r="F234" t="str">
            <v>NONE</v>
          </cell>
          <cell r="G234">
            <v>31.03</v>
          </cell>
          <cell r="H234" t="str">
            <v xml:space="preserve">        Matratzen</v>
          </cell>
          <cell r="I234" t="str">
            <v>SELF</v>
          </cell>
          <cell r="J234" t="str">
            <v>SELF</v>
          </cell>
          <cell r="K234" t="str">
            <v>OV</v>
          </cell>
          <cell r="L234" t="str">
            <v>NE</v>
          </cell>
          <cell r="M234">
            <v>5</v>
          </cell>
          <cell r="O234" t="str">
            <v>31,03</v>
          </cell>
          <cell r="P234" t="str">
            <v>Matratzen</v>
          </cell>
          <cell r="Q234">
            <v>48.149679999999996</v>
          </cell>
          <cell r="R234">
            <v>45.65137</v>
          </cell>
          <cell r="S234">
            <v>46.860019999999999</v>
          </cell>
          <cell r="T234">
            <v>48.341630000000002</v>
          </cell>
          <cell r="U234">
            <v>48.03219</v>
          </cell>
          <cell r="V234">
            <v>43.122709999999998</v>
          </cell>
          <cell r="W234">
            <v>45.592579999999998</v>
          </cell>
          <cell r="X234">
            <v>37.810519999999997</v>
          </cell>
          <cell r="Y234">
            <v>34.936549999999997</v>
          </cell>
          <cell r="Z234">
            <v>37.801769999999998</v>
          </cell>
          <cell r="AA234">
            <v>33.90605</v>
          </cell>
          <cell r="AB234">
            <v>29.315770000000001</v>
          </cell>
          <cell r="AC234">
            <v>28.96274</v>
          </cell>
          <cell r="AD234">
            <v>-0.3530300000000004</v>
          </cell>
        </row>
        <row r="235">
          <cell r="A235" t="str">
            <v>DataSpec</v>
          </cell>
          <cell r="B235" t="str">
            <v>Data</v>
          </cell>
          <cell r="C235" t="str">
            <v>Rating</v>
          </cell>
          <cell r="D235" t="str">
            <v>Rating</v>
          </cell>
          <cell r="E235" t="str">
            <v>Q134KUV_3109</v>
          </cell>
          <cell r="F235" t="str">
            <v>NONE</v>
          </cell>
          <cell r="G235">
            <v>31.09</v>
          </cell>
          <cell r="H235" t="str">
            <v xml:space="preserve">        Schränke und Polstermöbel</v>
          </cell>
          <cell r="I235" t="str">
            <v>SELF</v>
          </cell>
          <cell r="J235" t="str">
            <v>SELF</v>
          </cell>
          <cell r="K235" t="str">
            <v>OV</v>
          </cell>
          <cell r="L235" t="str">
            <v>NE</v>
          </cell>
          <cell r="M235">
            <v>5</v>
          </cell>
          <cell r="O235" t="str">
            <v>31,09</v>
          </cell>
          <cell r="P235" t="str">
            <v>Schränke und Polstermöbel</v>
          </cell>
          <cell r="Q235">
            <v>39.941450000000003</v>
          </cell>
          <cell r="R235">
            <v>39.561169999999997</v>
          </cell>
          <cell r="S235">
            <v>47.561169999999997</v>
          </cell>
          <cell r="T235">
            <v>49.82723</v>
          </cell>
          <cell r="U235">
            <v>49.645440000000001</v>
          </cell>
          <cell r="V235">
            <v>49.485190000000003</v>
          </cell>
          <cell r="W235">
            <v>50.219760000000001</v>
          </cell>
          <cell r="X235">
            <v>50.373719999999999</v>
          </cell>
          <cell r="Y235">
            <v>49.535760000000003</v>
          </cell>
          <cell r="Z235">
            <v>51.620519999999999</v>
          </cell>
          <cell r="AA235">
            <v>50.092449999999999</v>
          </cell>
          <cell r="AB235">
            <v>56.092449999999999</v>
          </cell>
          <cell r="AC235">
            <v>55.211620000000003</v>
          </cell>
          <cell r="AD235">
            <v>-0.88082999999999601</v>
          </cell>
        </row>
        <row r="236">
          <cell r="A236" t="str">
            <v>DataSpec</v>
          </cell>
          <cell r="B236" t="str">
            <v>Data</v>
          </cell>
          <cell r="C236" t="str">
            <v>Rating</v>
          </cell>
          <cell r="D236" t="str">
            <v>Rating</v>
          </cell>
          <cell r="E236" t="str">
            <v>Q134KUV_32</v>
          </cell>
          <cell r="F236" t="str">
            <v>NONE</v>
          </cell>
          <cell r="G236">
            <v>32</v>
          </cell>
          <cell r="H236" t="str">
            <v xml:space="preserve">    Sonstige Waren</v>
          </cell>
          <cell r="I236" t="str">
            <v>SELF</v>
          </cell>
          <cell r="J236" t="str">
            <v>SELF</v>
          </cell>
          <cell r="K236" t="str">
            <v>OV</v>
          </cell>
          <cell r="L236" t="str">
            <v>NE</v>
          </cell>
          <cell r="M236">
            <v>5</v>
          </cell>
          <cell r="O236">
            <v>32</v>
          </cell>
          <cell r="P236" t="str">
            <v>Sonstige Waren</v>
          </cell>
          <cell r="Q236">
            <v>38.487630000000003</v>
          </cell>
          <cell r="R236">
            <v>35.486899999999999</v>
          </cell>
          <cell r="S236">
            <v>38.338999999999999</v>
          </cell>
          <cell r="T236">
            <v>38.184350000000002</v>
          </cell>
          <cell r="U236">
            <v>39.964390000000002</v>
          </cell>
          <cell r="V236">
            <v>37.339880000000001</v>
          </cell>
          <cell r="W236">
            <v>37.135570000000001</v>
          </cell>
          <cell r="X236">
            <v>35.521450000000002</v>
          </cell>
          <cell r="Y236">
            <v>35.018740000000001</v>
          </cell>
          <cell r="Z236">
            <v>37.411879999999996</v>
          </cell>
          <cell r="AA236">
            <v>41.163049999999998</v>
          </cell>
          <cell r="AB236">
            <v>44.37838</v>
          </cell>
          <cell r="AC236">
            <v>44.026420000000002</v>
          </cell>
          <cell r="AD236">
            <v>-0.35195999999999827</v>
          </cell>
        </row>
        <row r="237">
          <cell r="A237" t="str">
            <v>DataSpec</v>
          </cell>
          <cell r="B237" t="str">
            <v>Data</v>
          </cell>
          <cell r="C237" t="str">
            <v>Rating</v>
          </cell>
          <cell r="D237" t="str">
            <v>Rating</v>
          </cell>
          <cell r="E237" t="str">
            <v>Q134KUV_321</v>
          </cell>
          <cell r="F237" t="str">
            <v>NONE</v>
          </cell>
          <cell r="G237">
            <v>32.1</v>
          </cell>
          <cell r="H237" t="str">
            <v xml:space="preserve">      Schmuck</v>
          </cell>
          <cell r="I237" t="str">
            <v>SELF</v>
          </cell>
          <cell r="J237" t="str">
            <v>SELF</v>
          </cell>
          <cell r="K237" t="str">
            <v>OV</v>
          </cell>
          <cell r="L237" t="str">
            <v>NE</v>
          </cell>
          <cell r="M237">
            <v>5</v>
          </cell>
          <cell r="O237" t="str">
            <v>32,1</v>
          </cell>
          <cell r="P237" t="str">
            <v>Schmuck</v>
          </cell>
          <cell r="Q237">
            <v>51.628059999999998</v>
          </cell>
          <cell r="R237">
            <v>43.628059999999998</v>
          </cell>
          <cell r="S237">
            <v>35.628059999999998</v>
          </cell>
          <cell r="T237">
            <v>34.365220000000001</v>
          </cell>
          <cell r="U237">
            <v>37.188040000000001</v>
          </cell>
          <cell r="V237">
            <v>36.95194</v>
          </cell>
          <cell r="W237">
            <v>36.202730000000003</v>
          </cell>
          <cell r="X237">
            <v>30.617349999999998</v>
          </cell>
          <cell r="Y237">
            <v>33.098750000000003</v>
          </cell>
          <cell r="Z237">
            <v>39.26679</v>
          </cell>
          <cell r="AA237">
            <v>44.73753</v>
          </cell>
          <cell r="AB237">
            <v>48.545830000000002</v>
          </cell>
          <cell r="AC237">
            <v>42.672890000000002</v>
          </cell>
          <cell r="AD237">
            <v>-5.8729399999999998</v>
          </cell>
        </row>
        <row r="238">
          <cell r="A238" t="str">
            <v>DataSpec</v>
          </cell>
          <cell r="B238" t="str">
            <v>Data</v>
          </cell>
          <cell r="C238" t="str">
            <v>Rating</v>
          </cell>
          <cell r="D238" t="str">
            <v>Rating</v>
          </cell>
          <cell r="E238" t="str">
            <v>Q134KUV_322</v>
          </cell>
          <cell r="F238" t="str">
            <v>NONE</v>
          </cell>
          <cell r="G238">
            <v>32.200000000000003</v>
          </cell>
          <cell r="H238" t="str">
            <v xml:space="preserve">      Musikinstrumente</v>
          </cell>
          <cell r="I238" t="str">
            <v>SELF</v>
          </cell>
          <cell r="J238" t="str">
            <v>SELF</v>
          </cell>
          <cell r="K238" t="str">
            <v>OV</v>
          </cell>
          <cell r="L238" t="str">
            <v>NE</v>
          </cell>
          <cell r="M238">
            <v>5</v>
          </cell>
          <cell r="O238" t="str">
            <v>32,2</v>
          </cell>
          <cell r="P238" t="str">
            <v>Musikinstrumente</v>
          </cell>
          <cell r="Q238">
            <v>34.07667</v>
          </cell>
          <cell r="R238">
            <v>30.511600000000001</v>
          </cell>
          <cell r="S238">
            <v>33.329149999999998</v>
          </cell>
          <cell r="T238">
            <v>39.727290000000004</v>
          </cell>
          <cell r="U238">
            <v>39.670400000000001</v>
          </cell>
          <cell r="V238">
            <v>31.670400000000001</v>
          </cell>
          <cell r="W238">
            <v>27.519279999999998</v>
          </cell>
          <cell r="X238">
            <v>25.14329</v>
          </cell>
          <cell r="Y238">
            <v>23.946179999999998</v>
          </cell>
          <cell r="Z238">
            <v>26.325669999999999</v>
          </cell>
          <cell r="AA238">
            <v>25.5212</v>
          </cell>
          <cell r="AB238">
            <v>25.66037</v>
          </cell>
          <cell r="AC238">
            <v>31.66037</v>
          </cell>
          <cell r="AD238">
            <v>6</v>
          </cell>
        </row>
        <row r="239">
          <cell r="A239" t="str">
            <v>DataSpec</v>
          </cell>
          <cell r="B239" t="str">
            <v>Data</v>
          </cell>
          <cell r="C239" t="str">
            <v>Rating</v>
          </cell>
          <cell r="D239" t="str">
            <v>Rating</v>
          </cell>
          <cell r="E239" t="str">
            <v>Q134KUV_323</v>
          </cell>
          <cell r="F239" t="str">
            <v>NONE</v>
          </cell>
          <cell r="G239">
            <v>32.299999999999997</v>
          </cell>
          <cell r="H239" t="str">
            <v xml:space="preserve">      Sportgeräte</v>
          </cell>
          <cell r="I239" t="str">
            <v>SELF</v>
          </cell>
          <cell r="J239" t="str">
            <v>SELF</v>
          </cell>
          <cell r="K239" t="str">
            <v>OV</v>
          </cell>
          <cell r="L239" t="str">
            <v>NE</v>
          </cell>
          <cell r="M239">
            <v>5</v>
          </cell>
          <cell r="O239" t="str">
            <v>32,3</v>
          </cell>
          <cell r="P239" t="str">
            <v>Sportgeräte</v>
          </cell>
          <cell r="Q239">
            <v>45.101799999999997</v>
          </cell>
          <cell r="R239">
            <v>45.44706</v>
          </cell>
          <cell r="S239">
            <v>49.551070000000003</v>
          </cell>
          <cell r="T239">
            <v>48.699080000000002</v>
          </cell>
          <cell r="U239">
            <v>46.630070000000003</v>
          </cell>
          <cell r="V239">
            <v>48.48254</v>
          </cell>
          <cell r="W239">
            <v>47.822899999999997</v>
          </cell>
          <cell r="X239">
            <v>55.277290000000001</v>
          </cell>
          <cell r="Y239">
            <v>54.313890000000001</v>
          </cell>
          <cell r="Z239">
            <v>46.857489999999999</v>
          </cell>
          <cell r="AA239">
            <v>52.857489999999999</v>
          </cell>
          <cell r="AB239">
            <v>52.248570000000001</v>
          </cell>
          <cell r="AC239">
            <v>55.03163</v>
          </cell>
          <cell r="AD239">
            <v>2.783059999999999</v>
          </cell>
        </row>
        <row r="240">
          <cell r="A240" t="str">
            <v>DataSpec</v>
          </cell>
          <cell r="B240" t="str">
            <v>Data</v>
          </cell>
          <cell r="C240" t="str">
            <v>Rating</v>
          </cell>
          <cell r="D240" t="str">
            <v>Rating</v>
          </cell>
          <cell r="E240" t="str">
            <v>Q134KUV_324</v>
          </cell>
          <cell r="F240" t="str">
            <v>NONE</v>
          </cell>
          <cell r="G240">
            <v>32.4</v>
          </cell>
          <cell r="H240" t="str">
            <v xml:space="preserve">      Spielwaren</v>
          </cell>
          <cell r="I240" t="str">
            <v>SELF</v>
          </cell>
          <cell r="J240" t="str">
            <v>SELF</v>
          </cell>
          <cell r="K240" t="str">
            <v>OV</v>
          </cell>
          <cell r="L240" t="str">
            <v>NE</v>
          </cell>
          <cell r="M240">
            <v>5</v>
          </cell>
          <cell r="O240" t="str">
            <v>32,4</v>
          </cell>
          <cell r="P240" t="str">
            <v>Spielwaren</v>
          </cell>
          <cell r="Q240">
            <v>25.49821</v>
          </cell>
          <cell r="R240">
            <v>25.685230000000001</v>
          </cell>
          <cell r="S240">
            <v>20.40382</v>
          </cell>
          <cell r="T240">
            <v>23.87369</v>
          </cell>
          <cell r="U240">
            <v>21.213069999999998</v>
          </cell>
          <cell r="V240">
            <v>22.49136</v>
          </cell>
          <cell r="W240">
            <v>18.05415</v>
          </cell>
          <cell r="X240">
            <v>21.68909</v>
          </cell>
          <cell r="Y240">
            <v>21.86749</v>
          </cell>
          <cell r="Z240">
            <v>23.369810000000001</v>
          </cell>
          <cell r="AA240">
            <v>29.369810000000001</v>
          </cell>
          <cell r="AB240">
            <v>32.19162</v>
          </cell>
          <cell r="AC240">
            <v>38.19162</v>
          </cell>
          <cell r="AD240">
            <v>6</v>
          </cell>
        </row>
        <row r="241">
          <cell r="A241" t="str">
            <v>DataSpec</v>
          </cell>
          <cell r="B241" t="str">
            <v>Data</v>
          </cell>
          <cell r="C241" t="str">
            <v>Rating</v>
          </cell>
          <cell r="D241" t="str">
            <v>Rating</v>
          </cell>
          <cell r="E241" t="str">
            <v>Q134KUV_325</v>
          </cell>
          <cell r="F241" t="str">
            <v>NONE</v>
          </cell>
          <cell r="G241">
            <v>32.5</v>
          </cell>
          <cell r="H241" t="str">
            <v xml:space="preserve">      (Zahn-) Medizinische Apparate</v>
          </cell>
          <cell r="I241" t="str">
            <v>SELF</v>
          </cell>
          <cell r="J241" t="str">
            <v>SELF</v>
          </cell>
          <cell r="K241" t="str">
            <v>OV</v>
          </cell>
          <cell r="L241" t="str">
            <v>NE</v>
          </cell>
          <cell r="M241">
            <v>5</v>
          </cell>
          <cell r="O241" t="str">
            <v>32,5</v>
          </cell>
          <cell r="P241" t="str">
            <v>(Zahn-) Medizinische Apparate</v>
          </cell>
          <cell r="Q241">
            <v>35.98142</v>
          </cell>
          <cell r="R241">
            <v>33.624409999999997</v>
          </cell>
          <cell r="S241">
            <v>39.779499999999999</v>
          </cell>
          <cell r="T241">
            <v>40.615879999999997</v>
          </cell>
          <cell r="U241">
            <v>41.92642</v>
          </cell>
          <cell r="V241">
            <v>38.64273</v>
          </cell>
          <cell r="W241">
            <v>40.112400000000001</v>
          </cell>
          <cell r="X241">
            <v>36.766959999999997</v>
          </cell>
          <cell r="Y241">
            <v>34.94408</v>
          </cell>
          <cell r="Z241">
            <v>37.031799999999997</v>
          </cell>
          <cell r="AA241">
            <v>43.031799999999997</v>
          </cell>
          <cell r="AB241">
            <v>49.031799999999997</v>
          </cell>
          <cell r="AC241">
            <v>47.764499999999998</v>
          </cell>
          <cell r="AD241">
            <v>-1.2672999999999988</v>
          </cell>
        </row>
        <row r="242">
          <cell r="A242" t="str">
            <v>DataSpec</v>
          </cell>
          <cell r="B242" t="str">
            <v>Data</v>
          </cell>
          <cell r="C242" t="str">
            <v>Rating</v>
          </cell>
          <cell r="D242" t="str">
            <v>Rating</v>
          </cell>
          <cell r="E242" t="str">
            <v>Q134KUV_329</v>
          </cell>
          <cell r="F242" t="str">
            <v>NONE</v>
          </cell>
          <cell r="G242">
            <v>32.9</v>
          </cell>
          <cell r="H242" t="str">
            <v xml:space="preserve">      Sonstige Haushaltswaren</v>
          </cell>
          <cell r="I242" t="str">
            <v>SELF</v>
          </cell>
          <cell r="J242" t="str">
            <v>SELF</v>
          </cell>
          <cell r="K242" t="str">
            <v>OV</v>
          </cell>
          <cell r="L242" t="str">
            <v>NE</v>
          </cell>
          <cell r="M242">
            <v>5</v>
          </cell>
          <cell r="O242" t="str">
            <v>32,9</v>
          </cell>
          <cell r="P242" t="str">
            <v>Sonstige Haushaltswaren</v>
          </cell>
          <cell r="Q242">
            <v>34.744770000000003</v>
          </cell>
          <cell r="R242">
            <v>34.88796</v>
          </cell>
          <cell r="S242">
            <v>40.482239999999997</v>
          </cell>
          <cell r="T242">
            <v>34.101280000000003</v>
          </cell>
          <cell r="U242">
            <v>39.077190000000002</v>
          </cell>
          <cell r="V242">
            <v>36.64387</v>
          </cell>
          <cell r="W242">
            <v>33.138750000000002</v>
          </cell>
          <cell r="X242">
            <v>41.138750000000002</v>
          </cell>
          <cell r="Y242">
            <v>42.303919999999998</v>
          </cell>
          <cell r="Z242">
            <v>42.846130000000002</v>
          </cell>
          <cell r="AA242">
            <v>36.846130000000002</v>
          </cell>
          <cell r="AB242">
            <v>30.846129999999999</v>
          </cell>
          <cell r="AC242">
            <v>36.846130000000002</v>
          </cell>
          <cell r="AD242">
            <v>6.0000000000000036</v>
          </cell>
        </row>
        <row r="243">
          <cell r="A243" t="str">
            <v>DataSpec</v>
          </cell>
          <cell r="B243" t="str">
            <v>Data</v>
          </cell>
          <cell r="C243" t="str">
            <v>Rating</v>
          </cell>
          <cell r="D243" t="str">
            <v>Rating</v>
          </cell>
          <cell r="E243" t="str">
            <v>Q134KUV_33</v>
          </cell>
          <cell r="F243" t="str">
            <v>NONE</v>
          </cell>
          <cell r="G243">
            <v>33</v>
          </cell>
          <cell r="H243" t="str">
            <v xml:space="preserve">    Reparatur und Installation von Maschinen</v>
          </cell>
          <cell r="I243" t="str">
            <v>SELF</v>
          </cell>
          <cell r="J243" t="str">
            <v>SELF</v>
          </cell>
          <cell r="K243" t="str">
            <v>OV</v>
          </cell>
          <cell r="L243" t="str">
            <v>NE</v>
          </cell>
          <cell r="M243">
            <v>5</v>
          </cell>
          <cell r="O243">
            <v>33</v>
          </cell>
          <cell r="P243" t="str">
            <v>Reparatur und Installation von Maschinen</v>
          </cell>
          <cell r="Q243">
            <v>40.484340000000003</v>
          </cell>
          <cell r="R243">
            <v>35.12265</v>
          </cell>
          <cell r="S243">
            <v>36.056319999999999</v>
          </cell>
          <cell r="T243">
            <v>40.692369999999997</v>
          </cell>
          <cell r="U243">
            <v>40.055729999999997</v>
          </cell>
          <cell r="V243">
            <v>35.288530000000002</v>
          </cell>
          <cell r="W243">
            <v>33.924860000000002</v>
          </cell>
          <cell r="X243">
            <v>38.201149999999998</v>
          </cell>
          <cell r="Y243">
            <v>33.449309999999997</v>
          </cell>
          <cell r="Z243">
            <v>33.787579999999998</v>
          </cell>
          <cell r="AA243">
            <v>39.860849999999999</v>
          </cell>
          <cell r="AB243">
            <v>43.87773</v>
          </cell>
          <cell r="AC243">
            <v>43.2348</v>
          </cell>
          <cell r="AD243">
            <v>-0.64292999999999978</v>
          </cell>
        </row>
        <row r="244">
          <cell r="A244" t="str">
            <v>DataSpec</v>
          </cell>
          <cell r="B244" t="str">
            <v>Data</v>
          </cell>
          <cell r="C244" t="str">
            <v>Rating</v>
          </cell>
          <cell r="D244" t="str">
            <v>Rating</v>
          </cell>
          <cell r="E244" t="str">
            <v>Q134KUV_331</v>
          </cell>
          <cell r="F244" t="str">
            <v>NONE</v>
          </cell>
          <cell r="G244">
            <v>33.1</v>
          </cell>
          <cell r="H244" t="str">
            <v xml:space="preserve">      Reparatur von Metallerzeugnissen, Maschinen</v>
          </cell>
          <cell r="I244" t="str">
            <v>SELF</v>
          </cell>
          <cell r="J244" t="str">
            <v>SELF</v>
          </cell>
          <cell r="K244" t="str">
            <v>OV</v>
          </cell>
          <cell r="L244" t="str">
            <v>NE</v>
          </cell>
          <cell r="M244">
            <v>5</v>
          </cell>
          <cell r="O244" t="str">
            <v>33,1</v>
          </cell>
          <cell r="P244" t="str">
            <v>Reparatur von Metallerzeugnissen, Maschinen</v>
          </cell>
          <cell r="Q244">
            <v>37.19511</v>
          </cell>
          <cell r="R244">
            <v>29.677029999999998</v>
          </cell>
          <cell r="S244">
            <v>32.550649999999997</v>
          </cell>
          <cell r="T244">
            <v>39.948480000000004</v>
          </cell>
          <cell r="U244">
            <v>36.443269999999998</v>
          </cell>
          <cell r="V244">
            <v>29.875509999999998</v>
          </cell>
          <cell r="W244">
            <v>27.850660000000001</v>
          </cell>
          <cell r="X244">
            <v>30.977709999999998</v>
          </cell>
          <cell r="Y244">
            <v>24.69661</v>
          </cell>
          <cell r="Z244">
            <v>25.709019999999999</v>
          </cell>
          <cell r="AA244">
            <v>31.709019999999999</v>
          </cell>
          <cell r="AB244">
            <v>37.709020000000002</v>
          </cell>
          <cell r="AC244">
            <v>39.797339999999998</v>
          </cell>
          <cell r="AD244">
            <v>2.088319999999996</v>
          </cell>
        </row>
        <row r="245">
          <cell r="A245" t="str">
            <v>DataSpec</v>
          </cell>
          <cell r="B245" t="str">
            <v>Data</v>
          </cell>
          <cell r="C245" t="str">
            <v>Rating</v>
          </cell>
          <cell r="D245" t="str">
            <v>Rating</v>
          </cell>
          <cell r="E245" t="str">
            <v>Q134KUV_332</v>
          </cell>
          <cell r="F245" t="str">
            <v>NONE</v>
          </cell>
          <cell r="G245">
            <v>33.200000000000003</v>
          </cell>
          <cell r="H245" t="str">
            <v xml:space="preserve">      Installation von Maschinen a. n. g.</v>
          </cell>
          <cell r="I245" t="str">
            <v>SELF</v>
          </cell>
          <cell r="J245" t="str">
            <v>SELF</v>
          </cell>
          <cell r="K245" t="str">
            <v>OV</v>
          </cell>
          <cell r="L245" t="str">
            <v>NE</v>
          </cell>
          <cell r="M245">
            <v>5</v>
          </cell>
          <cell r="O245" t="str">
            <v>33,2</v>
          </cell>
          <cell r="P245" t="str">
            <v>Installation von Maschinen a. n. g.</v>
          </cell>
          <cell r="Q245">
            <v>45.612029999999997</v>
          </cell>
          <cell r="R245">
            <v>43.612029999999997</v>
          </cell>
          <cell r="S245">
            <v>41.612029999999997</v>
          </cell>
          <cell r="T245">
            <v>41.870899999999999</v>
          </cell>
          <cell r="U245">
            <v>45.767580000000002</v>
          </cell>
          <cell r="V245">
            <v>43.847329999999999</v>
          </cell>
          <cell r="W245">
            <v>43.529069999999997</v>
          </cell>
          <cell r="X245">
            <v>49.622489999999999</v>
          </cell>
          <cell r="Y245">
            <v>47.294460000000001</v>
          </cell>
          <cell r="Z245">
            <v>46.566360000000003</v>
          </cell>
          <cell r="AA245">
            <v>52.566360000000003</v>
          </cell>
          <cell r="AB245">
            <v>53.494889999999998</v>
          </cell>
          <cell r="AC245">
            <v>48.737070000000003</v>
          </cell>
          <cell r="AD245">
            <v>-4.7578199999999953</v>
          </cell>
        </row>
        <row r="246">
          <cell r="A246" t="str">
            <v>DataSpec</v>
          </cell>
          <cell r="B246" t="str">
            <v>Data</v>
          </cell>
          <cell r="C246" t="str">
            <v>Rating</v>
          </cell>
          <cell r="D246" t="str">
            <v>Rating</v>
          </cell>
          <cell r="E246" t="str">
            <v>Q134KUV_D</v>
          </cell>
          <cell r="F246" t="str">
            <v>NONE</v>
          </cell>
          <cell r="G246" t="str">
            <v>D</v>
          </cell>
          <cell r="H246" t="str">
            <v>Energieversorgung</v>
          </cell>
          <cell r="I246" t="str">
            <v>SELF</v>
          </cell>
          <cell r="J246" t="str">
            <v>SELF</v>
          </cell>
          <cell r="K246" t="str">
            <v>OV</v>
          </cell>
          <cell r="L246" t="str">
            <v>NE</v>
          </cell>
          <cell r="M246">
            <v>5</v>
          </cell>
          <cell r="O246" t="str">
            <v>D</v>
          </cell>
          <cell r="P246" t="str">
            <v>Energieversorgung</v>
          </cell>
          <cell r="Q246">
            <v>47.50506</v>
          </cell>
          <cell r="R246">
            <v>46.862769999999998</v>
          </cell>
          <cell r="S246">
            <v>49.33099</v>
          </cell>
          <cell r="T246">
            <v>46.500309999999999</v>
          </cell>
          <cell r="U246">
            <v>46.989879999999999</v>
          </cell>
          <cell r="V246">
            <v>46.816470000000002</v>
          </cell>
          <cell r="W246">
            <v>45.810650000000003</v>
          </cell>
          <cell r="X246">
            <v>45.122520000000002</v>
          </cell>
          <cell r="Y246">
            <v>44.683720000000001</v>
          </cell>
          <cell r="Z246">
            <v>44.771979999999999</v>
          </cell>
          <cell r="AA246">
            <v>50.366590000000002</v>
          </cell>
          <cell r="AB246">
            <v>50.601709999999997</v>
          </cell>
          <cell r="AC246">
            <v>51.494630000000001</v>
          </cell>
          <cell r="AD246">
            <v>0.89292000000000371</v>
          </cell>
        </row>
        <row r="247">
          <cell r="A247" t="str">
            <v>DataSpec</v>
          </cell>
          <cell r="B247" t="str">
            <v>Data</v>
          </cell>
          <cell r="C247" t="str">
            <v>Rating</v>
          </cell>
          <cell r="D247" t="str">
            <v>Rating</v>
          </cell>
          <cell r="E247" t="str">
            <v>Q134KUV_351</v>
          </cell>
          <cell r="F247" t="str">
            <v>NONE</v>
          </cell>
          <cell r="G247">
            <v>35.1</v>
          </cell>
          <cell r="H247" t="str">
            <v xml:space="preserve">      Elektrizitätsversorgung</v>
          </cell>
          <cell r="I247" t="str">
            <v>SELF</v>
          </cell>
          <cell r="J247" t="str">
            <v>SELF</v>
          </cell>
          <cell r="K247" t="str">
            <v>OV</v>
          </cell>
          <cell r="L247" t="str">
            <v>NE</v>
          </cell>
          <cell r="M247">
            <v>5</v>
          </cell>
          <cell r="O247" t="str">
            <v>35,1</v>
          </cell>
          <cell r="P247" t="str">
            <v>Elektrizitätsversorgung</v>
          </cell>
          <cell r="Q247">
            <v>47.441749999999999</v>
          </cell>
          <cell r="R247">
            <v>46.932540000000003</v>
          </cell>
          <cell r="S247">
            <v>49.794020000000003</v>
          </cell>
          <cell r="T247">
            <v>46.914490000000001</v>
          </cell>
          <cell r="U247">
            <v>47.454619999999998</v>
          </cell>
          <cell r="V247">
            <v>47.269010000000002</v>
          </cell>
          <cell r="W247">
            <v>46.27102</v>
          </cell>
          <cell r="X247">
            <v>45.664180000000002</v>
          </cell>
          <cell r="Y247">
            <v>45.247109999999999</v>
          </cell>
          <cell r="Z247">
            <v>45.3553</v>
          </cell>
          <cell r="AA247">
            <v>50.948390000000003</v>
          </cell>
          <cell r="AB247">
            <v>51.100879999999997</v>
          </cell>
          <cell r="AC247">
            <v>51.867229999999999</v>
          </cell>
          <cell r="AD247">
            <v>0.76635000000000275</v>
          </cell>
        </row>
        <row r="248">
          <cell r="A248" t="str">
            <v>DataSpec</v>
          </cell>
          <cell r="B248" t="str">
            <v>Data</v>
          </cell>
          <cell r="C248" t="str">
            <v>Rating</v>
          </cell>
          <cell r="D248" t="str">
            <v>Rating</v>
          </cell>
          <cell r="E248" t="str">
            <v>Q134KUV_352</v>
          </cell>
          <cell r="F248" t="str">
            <v>NONE</v>
          </cell>
          <cell r="G248">
            <v>35.200000000000003</v>
          </cell>
          <cell r="H248" t="str">
            <v xml:space="preserve">      Gasversorgung</v>
          </cell>
          <cell r="I248" t="str">
            <v>SELF</v>
          </cell>
          <cell r="J248" t="str">
            <v>SELF</v>
          </cell>
          <cell r="K248" t="str">
            <v>OV</v>
          </cell>
          <cell r="L248" t="str">
            <v>NE</v>
          </cell>
          <cell r="M248">
            <v>5</v>
          </cell>
          <cell r="O248" t="str">
            <v>35,2</v>
          </cell>
          <cell r="P248" t="str">
            <v>Gasversorgung</v>
          </cell>
          <cell r="Q248">
            <v>51.29871</v>
          </cell>
          <cell r="R248">
            <v>49.713039999999999</v>
          </cell>
          <cell r="S248">
            <v>47.50018</v>
          </cell>
          <cell r="T248">
            <v>47.568069999999999</v>
          </cell>
          <cell r="U248">
            <v>47.313090000000003</v>
          </cell>
          <cell r="V248">
            <v>45.51435</v>
          </cell>
          <cell r="W248">
            <v>44.818739999999998</v>
          </cell>
          <cell r="X248">
            <v>43.581569999999999</v>
          </cell>
          <cell r="Y248">
            <v>43.143419999999999</v>
          </cell>
          <cell r="Z248">
            <v>43.145180000000003</v>
          </cell>
          <cell r="AA248">
            <v>49.145180000000003</v>
          </cell>
          <cell r="AB248">
            <v>47.801560000000002</v>
          </cell>
          <cell r="AC248">
            <v>48.283940000000001</v>
          </cell>
          <cell r="AD248">
            <v>0.48237999999999914</v>
          </cell>
        </row>
        <row r="249">
          <cell r="A249" t="str">
            <v>DataSpec</v>
          </cell>
          <cell r="B249" t="str">
            <v>Data</v>
          </cell>
          <cell r="C249" t="str">
            <v>Rating</v>
          </cell>
          <cell r="D249" t="str">
            <v>Rating</v>
          </cell>
          <cell r="E249" t="str">
            <v>Q134KUV_353</v>
          </cell>
          <cell r="F249" t="str">
            <v>NONE</v>
          </cell>
          <cell r="G249">
            <v>35.299999999999997</v>
          </cell>
          <cell r="H249" t="str">
            <v xml:space="preserve">      Wärme-, Kälteversorgung</v>
          </cell>
          <cell r="I249" t="str">
            <v>SELF</v>
          </cell>
          <cell r="J249" t="str">
            <v>SELF</v>
          </cell>
          <cell r="K249" t="str">
            <v>OV</v>
          </cell>
          <cell r="L249" t="str">
            <v>NE</v>
          </cell>
          <cell r="M249">
            <v>5</v>
          </cell>
          <cell r="O249" t="str">
            <v>35,3</v>
          </cell>
          <cell r="P249" t="str">
            <v>Wärme-, Kälteversorgung</v>
          </cell>
          <cell r="Q249">
            <v>44.170310000000001</v>
          </cell>
          <cell r="R249">
            <v>38.929540000000003</v>
          </cell>
          <cell r="S249">
            <v>30.929539999999999</v>
          </cell>
          <cell r="T249">
            <v>25.575679999999998</v>
          </cell>
          <cell r="U249">
            <v>26.927710000000001</v>
          </cell>
          <cell r="V249">
            <v>29.81362</v>
          </cell>
          <cell r="W249">
            <v>27.992170000000002</v>
          </cell>
          <cell r="X249">
            <v>24.743729999999999</v>
          </cell>
          <cell r="Y249">
            <v>23.389859999999999</v>
          </cell>
          <cell r="Z249">
            <v>22.774560000000001</v>
          </cell>
          <cell r="AA249">
            <v>28.774560000000001</v>
          </cell>
          <cell r="AB249">
            <v>34.774560000000001</v>
          </cell>
          <cell r="AC249">
            <v>40.774560000000001</v>
          </cell>
          <cell r="AD249">
            <v>6</v>
          </cell>
        </row>
        <row r="250">
          <cell r="A250" t="str">
            <v>DataSpec</v>
          </cell>
          <cell r="B250" t="str">
            <v>Data</v>
          </cell>
          <cell r="C250" t="str">
            <v>Rating</v>
          </cell>
          <cell r="D250" t="str">
            <v>Rating</v>
          </cell>
          <cell r="E250" t="str">
            <v>Q134KUV_E</v>
          </cell>
          <cell r="F250" t="str">
            <v>NONE</v>
          </cell>
          <cell r="G250" t="str">
            <v>E</v>
          </cell>
          <cell r="H250" t="str">
            <v>Wasserversorgung, Entsorgung</v>
          </cell>
          <cell r="I250" t="str">
            <v>SELF</v>
          </cell>
          <cell r="J250" t="str">
            <v>SELF</v>
          </cell>
          <cell r="K250" t="str">
            <v>OV</v>
          </cell>
          <cell r="L250" t="str">
            <v>NE</v>
          </cell>
          <cell r="M250">
            <v>5</v>
          </cell>
          <cell r="O250" t="str">
            <v>E</v>
          </cell>
          <cell r="P250" t="str">
            <v>Wasserversorgung, Entsorgung</v>
          </cell>
          <cell r="Q250">
            <v>35.554929999999999</v>
          </cell>
          <cell r="R250">
            <v>35.197949999999999</v>
          </cell>
          <cell r="S250">
            <v>40.412390000000002</v>
          </cell>
          <cell r="T250">
            <v>39.770569999999999</v>
          </cell>
          <cell r="U250">
            <v>40.695729999999998</v>
          </cell>
          <cell r="V250">
            <v>38.039969999999997</v>
          </cell>
          <cell r="W250">
            <v>36.576349999999998</v>
          </cell>
          <cell r="X250">
            <v>37.402419999999999</v>
          </cell>
          <cell r="Y250">
            <v>37.14</v>
          </cell>
          <cell r="Z250">
            <v>35.747509999999998</v>
          </cell>
          <cell r="AA250">
            <v>39.060049999999997</v>
          </cell>
          <cell r="AB250">
            <v>38.335009999999997</v>
          </cell>
          <cell r="AC250">
            <v>37.755830000000003</v>
          </cell>
          <cell r="AD250">
            <v>-0.57917999999999381</v>
          </cell>
        </row>
        <row r="251">
          <cell r="A251" t="str">
            <v>DataSpec</v>
          </cell>
          <cell r="B251" t="str">
            <v>Data</v>
          </cell>
          <cell r="C251" t="str">
            <v>Rating</v>
          </cell>
          <cell r="D251" t="str">
            <v>Rating</v>
          </cell>
          <cell r="E251" t="str">
            <v>Q134KUV_36</v>
          </cell>
          <cell r="F251" t="str">
            <v>NONE</v>
          </cell>
          <cell r="G251">
            <v>36</v>
          </cell>
          <cell r="H251" t="str">
            <v xml:space="preserve">     Wasserversorgung</v>
          </cell>
          <cell r="I251" t="str">
            <v>SELF</v>
          </cell>
          <cell r="J251" t="str">
            <v>SELF</v>
          </cell>
          <cell r="K251" t="str">
            <v>OV</v>
          </cell>
          <cell r="L251" t="str">
            <v>NE</v>
          </cell>
          <cell r="M251">
            <v>5</v>
          </cell>
          <cell r="O251">
            <v>36</v>
          </cell>
          <cell r="P251" t="str">
            <v>Wasserversorgung</v>
          </cell>
          <cell r="Q251">
            <v>41.557729999999999</v>
          </cell>
          <cell r="R251">
            <v>42.887149999999998</v>
          </cell>
          <cell r="S251">
            <v>47.384320000000002</v>
          </cell>
          <cell r="T251">
            <v>46.589889999999997</v>
          </cell>
          <cell r="U251">
            <v>46.617530000000002</v>
          </cell>
          <cell r="V251">
            <v>44.119950000000003</v>
          </cell>
          <cell r="W251">
            <v>42.5715</v>
          </cell>
          <cell r="X251">
            <v>48.71678</v>
          </cell>
          <cell r="Y251">
            <v>48.718629999999997</v>
          </cell>
          <cell r="Z251">
            <v>48.38541</v>
          </cell>
          <cell r="AA251">
            <v>48.510550000000002</v>
          </cell>
          <cell r="AB251">
            <v>47.178429999999999</v>
          </cell>
          <cell r="AC251">
            <v>47.201079999999997</v>
          </cell>
          <cell r="AD251">
            <v>2.2649999999998727E-2</v>
          </cell>
        </row>
        <row r="252">
          <cell r="A252" t="str">
            <v>DataSpec</v>
          </cell>
          <cell r="B252" t="str">
            <v>Data</v>
          </cell>
          <cell r="C252" t="str">
            <v>Rating</v>
          </cell>
          <cell r="D252" t="str">
            <v>Rating</v>
          </cell>
          <cell r="E252" t="str">
            <v>Q134KUV_37</v>
          </cell>
          <cell r="F252" t="str">
            <v>NONE</v>
          </cell>
          <cell r="G252">
            <v>37</v>
          </cell>
          <cell r="H252" t="str">
            <v xml:space="preserve">     Abwasserentsorgung</v>
          </cell>
          <cell r="I252" t="str">
            <v>SELF</v>
          </cell>
          <cell r="J252" t="str">
            <v>SELF</v>
          </cell>
          <cell r="K252" t="str">
            <v>OV</v>
          </cell>
          <cell r="L252" t="str">
            <v>NE</v>
          </cell>
          <cell r="M252">
            <v>5</v>
          </cell>
          <cell r="O252">
            <v>37</v>
          </cell>
          <cell r="P252" t="str">
            <v>Abwasserentsorgung</v>
          </cell>
          <cell r="Q252">
            <v>43.388030000000001</v>
          </cell>
          <cell r="R252">
            <v>43.915199999999999</v>
          </cell>
          <cell r="S252">
            <v>47.685229999999997</v>
          </cell>
          <cell r="T252">
            <v>46.0501</v>
          </cell>
          <cell r="U252">
            <v>50.023690000000002</v>
          </cell>
          <cell r="V252">
            <v>47.649909999999998</v>
          </cell>
          <cell r="W252">
            <v>45.297060000000002</v>
          </cell>
          <cell r="X252">
            <v>48.149790000000003</v>
          </cell>
          <cell r="Y252">
            <v>48.018700000000003</v>
          </cell>
          <cell r="Z252">
            <v>45.601819999999996</v>
          </cell>
          <cell r="AA252">
            <v>50.649329999999999</v>
          </cell>
          <cell r="AB252">
            <v>46.331949999999999</v>
          </cell>
          <cell r="AC252">
            <v>43.387149999999998</v>
          </cell>
          <cell r="AD252">
            <v>-2.9448000000000008</v>
          </cell>
        </row>
        <row r="253">
          <cell r="A253" t="str">
            <v>DataSpec</v>
          </cell>
          <cell r="B253" t="str">
            <v>Data</v>
          </cell>
          <cell r="C253" t="str">
            <v>Rating</v>
          </cell>
          <cell r="D253" t="str">
            <v>Rating</v>
          </cell>
          <cell r="E253" t="str">
            <v>Q134KUV_38</v>
          </cell>
          <cell r="F253" t="str">
            <v>NONE</v>
          </cell>
          <cell r="G253">
            <v>38</v>
          </cell>
          <cell r="H253" t="str">
            <v xml:space="preserve">     Entsorgung, Rückgewinnung</v>
          </cell>
          <cell r="I253" t="str">
            <v>SELF</v>
          </cell>
          <cell r="J253" t="str">
            <v>SELF</v>
          </cell>
          <cell r="K253" t="str">
            <v>OV</v>
          </cell>
          <cell r="L253" t="str">
            <v>NE</v>
          </cell>
          <cell r="M253">
            <v>5</v>
          </cell>
          <cell r="O253">
            <v>38</v>
          </cell>
          <cell r="P253" t="str">
            <v>Entsorgung, Rückgewinnung</v>
          </cell>
          <cell r="Q253">
            <v>30.324570000000001</v>
          </cell>
          <cell r="R253">
            <v>28.126760000000001</v>
          </cell>
          <cell r="S253">
            <v>34.130220000000001</v>
          </cell>
          <cell r="T253">
            <v>33.80021</v>
          </cell>
          <cell r="U253">
            <v>34.68591</v>
          </cell>
          <cell r="V253">
            <v>32.544829999999997</v>
          </cell>
          <cell r="W253">
            <v>31.28331</v>
          </cell>
          <cell r="X253">
            <v>28.017440000000001</v>
          </cell>
          <cell r="Y253">
            <v>27.546279999999999</v>
          </cell>
          <cell r="Z253">
            <v>25.617609999999999</v>
          </cell>
          <cell r="AA253">
            <v>31.617609999999999</v>
          </cell>
          <cell r="AB253">
            <v>32.11647</v>
          </cell>
          <cell r="AC253">
            <v>31.812650000000001</v>
          </cell>
          <cell r="AD253">
            <v>-0.3038199999999982</v>
          </cell>
        </row>
        <row r="254">
          <cell r="A254" t="str">
            <v>DataSpec</v>
          </cell>
          <cell r="B254" t="str">
            <v>Data</v>
          </cell>
          <cell r="C254" t="str">
            <v>Rating</v>
          </cell>
          <cell r="D254" t="str">
            <v>Rating</v>
          </cell>
          <cell r="E254" t="str">
            <v>Q134KUV_39</v>
          </cell>
          <cell r="F254" t="str">
            <v>NONE</v>
          </cell>
          <cell r="G254">
            <v>39</v>
          </cell>
          <cell r="H254" t="str">
            <v xml:space="preserve">     Beseitigung von Umweltverschmutzungen</v>
          </cell>
          <cell r="I254" t="str">
            <v>SELF</v>
          </cell>
          <cell r="J254" t="str">
            <v>SELF</v>
          </cell>
          <cell r="K254" t="str">
            <v>OV</v>
          </cell>
          <cell r="L254" t="str">
            <v>NE</v>
          </cell>
          <cell r="M254">
            <v>5</v>
          </cell>
          <cell r="O254">
            <v>39</v>
          </cell>
          <cell r="P254" t="str">
            <v>Beseitigung von Umweltverschmutzungen</v>
          </cell>
          <cell r="Q254">
            <v>34.809370000000001</v>
          </cell>
          <cell r="R254">
            <v>41.351959999999998</v>
          </cell>
          <cell r="S254">
            <v>46.194830000000003</v>
          </cell>
          <cell r="T254">
            <v>45.00517</v>
          </cell>
          <cell r="U254">
            <v>47.39958</v>
          </cell>
          <cell r="V254">
            <v>37.180840000000003</v>
          </cell>
          <cell r="W254">
            <v>35.687519999999999</v>
          </cell>
          <cell r="X254">
            <v>39.120269999999998</v>
          </cell>
          <cell r="Y254">
            <v>38.992660000000001</v>
          </cell>
          <cell r="Z254">
            <v>37.606789999999997</v>
          </cell>
          <cell r="AA254">
            <v>31.60679</v>
          </cell>
          <cell r="AB254">
            <v>27.613910000000001</v>
          </cell>
          <cell r="AC254">
            <v>23.808990000000001</v>
          </cell>
          <cell r="AD254">
            <v>-3.8049199999999992</v>
          </cell>
        </row>
        <row r="255">
          <cell r="A255" t="str">
            <v>DataSpec</v>
          </cell>
          <cell r="B255" t="str">
            <v>Data</v>
          </cell>
          <cell r="C255" t="str">
            <v>Rating</v>
          </cell>
          <cell r="D255" t="str">
            <v>Rating</v>
          </cell>
          <cell r="E255" t="str">
            <v>Q134KUV_F</v>
          </cell>
          <cell r="F255" t="str">
            <v>NONE</v>
          </cell>
          <cell r="G255" t="str">
            <v>F</v>
          </cell>
          <cell r="H255" t="str">
            <v>Baugewerbe</v>
          </cell>
          <cell r="I255" t="str">
            <v>SELF</v>
          </cell>
          <cell r="J255" t="str">
            <v>SELF</v>
          </cell>
          <cell r="K255" t="str">
            <v>OV</v>
          </cell>
          <cell r="L255" t="str">
            <v>NE</v>
          </cell>
          <cell r="M255">
            <v>5</v>
          </cell>
          <cell r="O255" t="str">
            <v>F</v>
          </cell>
          <cell r="P255" t="str">
            <v>Baugewerbe</v>
          </cell>
          <cell r="Q255">
            <v>44.132080000000002</v>
          </cell>
          <cell r="R255">
            <v>41.678980000000003</v>
          </cell>
          <cell r="S255">
            <v>44.235439999999997</v>
          </cell>
          <cell r="T255">
            <v>45.544809999999998</v>
          </cell>
          <cell r="U255">
            <v>42.692810000000001</v>
          </cell>
          <cell r="V255">
            <v>41.159910000000004</v>
          </cell>
          <cell r="W255">
            <v>40.1828</v>
          </cell>
          <cell r="X255">
            <v>42.754019999999997</v>
          </cell>
          <cell r="Y255">
            <v>41.740609999999997</v>
          </cell>
          <cell r="Z255">
            <v>43.532789999999999</v>
          </cell>
          <cell r="AA255">
            <v>44.380220000000001</v>
          </cell>
          <cell r="AB255">
            <v>42.091009999999997</v>
          </cell>
          <cell r="AC255">
            <v>43.514330000000001</v>
          </cell>
          <cell r="AD255">
            <v>1.4233200000000039</v>
          </cell>
        </row>
        <row r="256">
          <cell r="A256" t="str">
            <v>DataSpec</v>
          </cell>
          <cell r="B256" t="str">
            <v>Data</v>
          </cell>
          <cell r="C256" t="str">
            <v>Rating</v>
          </cell>
          <cell r="D256" t="str">
            <v>Rating</v>
          </cell>
          <cell r="E256" t="str">
            <v>Q134KUV_41</v>
          </cell>
          <cell r="F256" t="str">
            <v>NONE</v>
          </cell>
          <cell r="G256">
            <v>41</v>
          </cell>
          <cell r="H256" t="str">
            <v xml:space="preserve">    Hochbau</v>
          </cell>
          <cell r="I256" t="str">
            <v>SELF</v>
          </cell>
          <cell r="J256" t="str">
            <v>SELF</v>
          </cell>
          <cell r="K256" t="str">
            <v>OV</v>
          </cell>
          <cell r="L256" t="str">
            <v>NE</v>
          </cell>
          <cell r="M256">
            <v>5</v>
          </cell>
          <cell r="O256">
            <v>41</v>
          </cell>
          <cell r="P256" t="str">
            <v>Hochbau</v>
          </cell>
          <cell r="Q256">
            <v>45.075719999999997</v>
          </cell>
          <cell r="R256">
            <v>39.506439999999998</v>
          </cell>
          <cell r="S256">
            <v>41.724319999999999</v>
          </cell>
          <cell r="T256">
            <v>43.760449999999999</v>
          </cell>
          <cell r="U256">
            <v>44.353020000000001</v>
          </cell>
          <cell r="V256">
            <v>40.119810000000001</v>
          </cell>
          <cell r="W256">
            <v>40.227089999999997</v>
          </cell>
          <cell r="X256">
            <v>43.322279999999999</v>
          </cell>
          <cell r="Y256">
            <v>41.401269999999997</v>
          </cell>
          <cell r="Z256">
            <v>44.514290000000003</v>
          </cell>
          <cell r="AA256">
            <v>40.455869999999997</v>
          </cell>
          <cell r="AB256">
            <v>41.525190000000002</v>
          </cell>
          <cell r="AC256">
            <v>45.078150000000001</v>
          </cell>
          <cell r="AD256">
            <v>3.5529599999999988</v>
          </cell>
        </row>
        <row r="257">
          <cell r="A257" t="str">
            <v>DataSpec</v>
          </cell>
          <cell r="B257" t="str">
            <v>Data</v>
          </cell>
          <cell r="C257" t="str">
            <v>Rating</v>
          </cell>
          <cell r="D257" t="str">
            <v>Rating</v>
          </cell>
          <cell r="E257" t="str">
            <v>Q134KUV_411</v>
          </cell>
          <cell r="F257" t="str">
            <v>NONE</v>
          </cell>
          <cell r="G257">
            <v>41.1</v>
          </cell>
          <cell r="H257" t="str">
            <v xml:space="preserve">      Erschließung von Grundstücken; Bauträger</v>
          </cell>
          <cell r="I257" t="str">
            <v>SELF</v>
          </cell>
          <cell r="J257" t="str">
            <v>SELF</v>
          </cell>
          <cell r="K257" t="str">
            <v>OV</v>
          </cell>
          <cell r="L257" t="str">
            <v>NE</v>
          </cell>
          <cell r="M257">
            <v>5</v>
          </cell>
          <cell r="O257" t="str">
            <v>41,1</v>
          </cell>
          <cell r="P257" t="str">
            <v>Erschließung von Grundstücken; Bauträger</v>
          </cell>
          <cell r="Q257">
            <v>38.393830000000001</v>
          </cell>
          <cell r="R257">
            <v>30.39115</v>
          </cell>
          <cell r="S257">
            <v>38.391030000000001</v>
          </cell>
          <cell r="T257">
            <v>46.391280000000002</v>
          </cell>
          <cell r="U257">
            <v>50.684959999999997</v>
          </cell>
          <cell r="V257">
            <v>43.372039999999998</v>
          </cell>
          <cell r="W257">
            <v>45.694139999999997</v>
          </cell>
          <cell r="X257">
            <v>38.406280000000002</v>
          </cell>
          <cell r="Y257">
            <v>36.233269999999997</v>
          </cell>
          <cell r="Z257">
            <v>40.466450000000002</v>
          </cell>
          <cell r="AA257">
            <v>40.466450000000002</v>
          </cell>
          <cell r="AB257">
            <v>40.466450000000002</v>
          </cell>
          <cell r="AC257">
            <v>40.466450000000002</v>
          </cell>
          <cell r="AD257">
            <v>0</v>
          </cell>
        </row>
        <row r="258">
          <cell r="A258" t="str">
            <v>DataSpec</v>
          </cell>
          <cell r="B258" t="str">
            <v>Data</v>
          </cell>
          <cell r="C258" t="str">
            <v>Rating</v>
          </cell>
          <cell r="D258" t="str">
            <v>Rating</v>
          </cell>
          <cell r="E258" t="str">
            <v>Q134KUV_41103</v>
          </cell>
          <cell r="F258" t="str">
            <v>NONE</v>
          </cell>
          <cell r="G258" t="str">
            <v>41.10.3</v>
          </cell>
          <cell r="H258" t="str">
            <v xml:space="preserve">          Bauträger für Wohngebäude</v>
          </cell>
          <cell r="I258" t="str">
            <v>SELF</v>
          </cell>
          <cell r="J258" t="str">
            <v>SELF</v>
          </cell>
          <cell r="K258" t="str">
            <v>OV</v>
          </cell>
          <cell r="L258" t="str">
            <v>NE</v>
          </cell>
          <cell r="M258">
            <v>5</v>
          </cell>
          <cell r="O258" t="str">
            <v>41.10.3</v>
          </cell>
          <cell r="P258" t="str">
            <v>Bauträger für Wohngebäude</v>
          </cell>
          <cell r="Q258">
            <v>37.782229999999998</v>
          </cell>
          <cell r="R258">
            <v>29.782229999999998</v>
          </cell>
          <cell r="S258">
            <v>37.782229999999998</v>
          </cell>
          <cell r="T258">
            <v>45.782229999999998</v>
          </cell>
          <cell r="U258">
            <v>50.241720000000001</v>
          </cell>
          <cell r="V258">
            <v>42.241720000000001</v>
          </cell>
          <cell r="W258">
            <v>44.479930000000003</v>
          </cell>
          <cell r="X258">
            <v>36.479930000000003</v>
          </cell>
          <cell r="Y258">
            <v>34.314480000000003</v>
          </cell>
          <cell r="Z258">
            <v>38.053400000000003</v>
          </cell>
          <cell r="AA258">
            <v>44.053400000000003</v>
          </cell>
          <cell r="AB258">
            <v>50.053400000000003</v>
          </cell>
          <cell r="AC258">
            <v>56.053400000000003</v>
          </cell>
          <cell r="AD258">
            <v>6</v>
          </cell>
        </row>
        <row r="259">
          <cell r="A259" t="str">
            <v>DataSpec</v>
          </cell>
          <cell r="B259" t="str">
            <v>Data</v>
          </cell>
          <cell r="C259" t="str">
            <v>Rating</v>
          </cell>
          <cell r="D259" t="str">
            <v>Rating</v>
          </cell>
          <cell r="E259" t="str">
            <v>Q134KUV_412</v>
          </cell>
          <cell r="F259" t="str">
            <v>NONE</v>
          </cell>
          <cell r="G259">
            <v>41.2</v>
          </cell>
          <cell r="H259" t="str">
            <v xml:space="preserve">      Bau von Gebäuden</v>
          </cell>
          <cell r="I259" t="str">
            <v>SELF</v>
          </cell>
          <cell r="J259" t="str">
            <v>SELF</v>
          </cell>
          <cell r="K259" t="str">
            <v>OV</v>
          </cell>
          <cell r="L259" t="str">
            <v>NE</v>
          </cell>
          <cell r="M259">
            <v>5</v>
          </cell>
          <cell r="O259" t="str">
            <v>41,2</v>
          </cell>
          <cell r="P259" t="str">
            <v>Bau von Gebäuden</v>
          </cell>
          <cell r="Q259">
            <v>46.524810000000002</v>
          </cell>
          <cell r="R259">
            <v>41.537869999999998</v>
          </cell>
          <cell r="S259">
            <v>42.33126</v>
          </cell>
          <cell r="T259">
            <v>43.16337</v>
          </cell>
          <cell r="U259">
            <v>42.876440000000002</v>
          </cell>
          <cell r="V259">
            <v>39.357370000000003</v>
          </cell>
          <cell r="W259">
            <v>38.945419999999999</v>
          </cell>
          <cell r="X259">
            <v>44.514400000000002</v>
          </cell>
          <cell r="Y259">
            <v>42.654490000000003</v>
          </cell>
          <cell r="Z259">
            <v>45.49588</v>
          </cell>
          <cell r="AA259">
            <v>40.453049999999998</v>
          </cell>
          <cell r="AB259">
            <v>41.802430000000001</v>
          </cell>
          <cell r="AC259">
            <v>46.266460000000002</v>
          </cell>
          <cell r="AD259">
            <v>4.4640300000000011</v>
          </cell>
        </row>
        <row r="260">
          <cell r="A260" t="str">
            <v>DataSpec</v>
          </cell>
          <cell r="B260" t="str">
            <v>Data</v>
          </cell>
          <cell r="C260" t="str">
            <v>Rating</v>
          </cell>
          <cell r="D260" t="str">
            <v>Rating</v>
          </cell>
          <cell r="E260" t="str">
            <v>Q134KUV_41201</v>
          </cell>
          <cell r="F260" t="str">
            <v>NONE</v>
          </cell>
          <cell r="G260" t="str">
            <v>41.20.1</v>
          </cell>
          <cell r="H260" t="str">
            <v xml:space="preserve">          Bau von Gebäuden (ohne Fertigteilbau)</v>
          </cell>
          <cell r="I260" t="str">
            <v>SELF</v>
          </cell>
          <cell r="J260" t="str">
            <v>SELF</v>
          </cell>
          <cell r="K260" t="str">
            <v>OV</v>
          </cell>
          <cell r="L260" t="str">
            <v>NE</v>
          </cell>
          <cell r="M260">
            <v>5</v>
          </cell>
          <cell r="O260" t="str">
            <v>41.20.1</v>
          </cell>
          <cell r="P260" t="str">
            <v>Bau von Gebäuden (ohne Fertigteilbau)</v>
          </cell>
          <cell r="Q260">
            <v>47.045729999999999</v>
          </cell>
          <cell r="R260">
            <v>41.900919999999999</v>
          </cell>
          <cell r="S260">
            <v>42.410519999999998</v>
          </cell>
          <cell r="T260">
            <v>43.620829999999998</v>
          </cell>
          <cell r="U260">
            <v>43.460169999999998</v>
          </cell>
          <cell r="V260">
            <v>39.468699999999998</v>
          </cell>
          <cell r="W260">
            <v>39.125459999999997</v>
          </cell>
          <cell r="X260">
            <v>44.524900000000002</v>
          </cell>
          <cell r="Y260">
            <v>41.993029999999997</v>
          </cell>
          <cell r="Z260">
            <v>44.911149999999999</v>
          </cell>
          <cell r="AA260">
            <v>39.89649</v>
          </cell>
          <cell r="AB260">
            <v>41.250030000000002</v>
          </cell>
          <cell r="AC260">
            <v>46.106929999999998</v>
          </cell>
          <cell r="AD260">
            <v>4.856899999999996</v>
          </cell>
        </row>
        <row r="261">
          <cell r="A261" t="str">
            <v>DataSpec</v>
          </cell>
          <cell r="B261" t="str">
            <v>Data</v>
          </cell>
          <cell r="C261" t="str">
            <v>Rating</v>
          </cell>
          <cell r="D261" t="str">
            <v>Rating</v>
          </cell>
          <cell r="E261" t="str">
            <v>Q134KUV_41202</v>
          </cell>
          <cell r="F261" t="str">
            <v>NONE</v>
          </cell>
          <cell r="G261" t="str">
            <v>41.20.2</v>
          </cell>
          <cell r="H261" t="str">
            <v xml:space="preserve">          Errichtung von Fertigteilbauten</v>
          </cell>
          <cell r="I261" t="str">
            <v>SELF</v>
          </cell>
          <cell r="J261" t="str">
            <v>SELF</v>
          </cell>
          <cell r="K261" t="str">
            <v>OV</v>
          </cell>
          <cell r="L261" t="str">
            <v>NE</v>
          </cell>
          <cell r="M261">
            <v>5</v>
          </cell>
          <cell r="O261" t="str">
            <v>41.20.2</v>
          </cell>
          <cell r="P261" t="str">
            <v>Errichtung von Fertigteilbauten</v>
          </cell>
          <cell r="Q261">
            <v>38.379480000000001</v>
          </cell>
          <cell r="R261">
            <v>37.011380000000003</v>
          </cell>
          <cell r="S261">
            <v>41.362259999999999</v>
          </cell>
          <cell r="T261">
            <v>37.586410000000001</v>
          </cell>
          <cell r="U261">
            <v>36.27946</v>
          </cell>
          <cell r="V261">
            <v>38.107840000000003</v>
          </cell>
          <cell r="W261">
            <v>36.918860000000002</v>
          </cell>
          <cell r="X261">
            <v>44.40607</v>
          </cell>
          <cell r="Y261">
            <v>50.143479999999997</v>
          </cell>
          <cell r="Z261">
            <v>52.117980000000003</v>
          </cell>
          <cell r="AA261">
            <v>46.117980000000003</v>
          </cell>
          <cell r="AB261">
            <v>47.433320000000002</v>
          </cell>
          <cell r="AC261">
            <v>47.84346</v>
          </cell>
          <cell r="AD261">
            <v>0.41013999999999839</v>
          </cell>
        </row>
        <row r="262">
          <cell r="A262" t="str">
            <v>DataSpec</v>
          </cell>
          <cell r="B262" t="str">
            <v>Data</v>
          </cell>
          <cell r="C262" t="str">
            <v>Rating</v>
          </cell>
          <cell r="D262" t="str">
            <v>Rating</v>
          </cell>
          <cell r="E262" t="str">
            <v>Q134KUV_42</v>
          </cell>
          <cell r="F262" t="str">
            <v>NONE</v>
          </cell>
          <cell r="G262">
            <v>42</v>
          </cell>
          <cell r="H262" t="str">
            <v xml:space="preserve">    Tiefbau</v>
          </cell>
          <cell r="I262" t="str">
            <v>SELF</v>
          </cell>
          <cell r="J262" t="str">
            <v>SELF</v>
          </cell>
          <cell r="K262" t="str">
            <v>OV</v>
          </cell>
          <cell r="L262" t="str">
            <v>NE</v>
          </cell>
          <cell r="M262">
            <v>5</v>
          </cell>
          <cell r="O262">
            <v>42</v>
          </cell>
          <cell r="P262" t="str">
            <v>Tiefbau</v>
          </cell>
          <cell r="Q262">
            <v>39.190890000000003</v>
          </cell>
          <cell r="R262">
            <v>39.429699999999997</v>
          </cell>
          <cell r="S262">
            <v>45.63747</v>
          </cell>
          <cell r="T262">
            <v>39.182879999999997</v>
          </cell>
          <cell r="U262">
            <v>39.749670000000002</v>
          </cell>
          <cell r="V262">
            <v>47.279150000000001</v>
          </cell>
          <cell r="W262">
            <v>50.307299999999998</v>
          </cell>
          <cell r="X262">
            <v>45.336620000000003</v>
          </cell>
          <cell r="Y262">
            <v>45.729030000000002</v>
          </cell>
          <cell r="Z262">
            <v>48.957590000000003</v>
          </cell>
          <cell r="AA262">
            <v>43.482140000000001</v>
          </cell>
          <cell r="AB262">
            <v>41.850610000000003</v>
          </cell>
          <cell r="AC262">
            <v>38.341000000000001</v>
          </cell>
          <cell r="AD262">
            <v>-3.5096100000000021</v>
          </cell>
        </row>
        <row r="263">
          <cell r="A263" t="str">
            <v>DataSpec</v>
          </cell>
          <cell r="B263" t="str">
            <v>Data</v>
          </cell>
          <cell r="C263" t="str">
            <v>Rating</v>
          </cell>
          <cell r="D263" t="str">
            <v>Rating</v>
          </cell>
          <cell r="E263" t="str">
            <v>Q134KUV_421</v>
          </cell>
          <cell r="F263" t="str">
            <v>NONE</v>
          </cell>
          <cell r="G263">
            <v>42.1</v>
          </cell>
          <cell r="H263" t="str">
            <v xml:space="preserve">      Straßen- und Bahnverkehrsstreckenbau</v>
          </cell>
          <cell r="I263" t="str">
            <v>SELF</v>
          </cell>
          <cell r="J263" t="str">
            <v>SELF</v>
          </cell>
          <cell r="K263" t="str">
            <v>OV</v>
          </cell>
          <cell r="L263" t="str">
            <v>NE</v>
          </cell>
          <cell r="M263">
            <v>5</v>
          </cell>
          <cell r="O263" t="str">
            <v>42,1</v>
          </cell>
          <cell r="P263" t="str">
            <v>Straßen- und Bahnverkehrsstreckenbau</v>
          </cell>
          <cell r="Q263">
            <v>37.730710000000002</v>
          </cell>
          <cell r="R263">
            <v>36.320619999999998</v>
          </cell>
          <cell r="S263">
            <v>43.515740000000001</v>
          </cell>
          <cell r="T263">
            <v>37.520220000000002</v>
          </cell>
          <cell r="U263">
            <v>35.976329999999997</v>
          </cell>
          <cell r="V263">
            <v>43.718609999999998</v>
          </cell>
          <cell r="W263">
            <v>46.353900000000003</v>
          </cell>
          <cell r="X263">
            <v>40.118079999999999</v>
          </cell>
          <cell r="Y263">
            <v>40.062260000000002</v>
          </cell>
          <cell r="Z263">
            <v>43.799500000000002</v>
          </cell>
          <cell r="AA263">
            <v>37.830669999999998</v>
          </cell>
          <cell r="AB263">
            <v>39.695399999999999</v>
          </cell>
          <cell r="AC263">
            <v>33.792059999999999</v>
          </cell>
          <cell r="AD263">
            <v>-5.90334</v>
          </cell>
        </row>
        <row r="264">
          <cell r="A264" t="str">
            <v>DataSpec</v>
          </cell>
          <cell r="B264" t="str">
            <v>Data</v>
          </cell>
          <cell r="C264" t="str">
            <v>Rating</v>
          </cell>
          <cell r="D264" t="str">
            <v>Rating</v>
          </cell>
          <cell r="E264" t="str">
            <v>Q134KUV_4211</v>
          </cell>
          <cell r="F264" t="str">
            <v>NONE</v>
          </cell>
          <cell r="G264">
            <v>42.11</v>
          </cell>
          <cell r="H264" t="str">
            <v xml:space="preserve">        Straßenbau</v>
          </cell>
          <cell r="I264" t="str">
            <v>SELF</v>
          </cell>
          <cell r="J264" t="str">
            <v>SELF</v>
          </cell>
          <cell r="K264" t="str">
            <v>OV</v>
          </cell>
          <cell r="L264" t="str">
            <v>NE</v>
          </cell>
          <cell r="M264">
            <v>5</v>
          </cell>
          <cell r="O264" t="str">
            <v>42,11</v>
          </cell>
          <cell r="P264" t="str">
            <v>Straßenbau</v>
          </cell>
          <cell r="Q264">
            <v>38.849299999999999</v>
          </cell>
          <cell r="R264">
            <v>36.701790000000003</v>
          </cell>
          <cell r="S264">
            <v>44.701790000000003</v>
          </cell>
          <cell r="T264">
            <v>36.701790000000003</v>
          </cell>
          <cell r="U264">
            <v>34.094479999999997</v>
          </cell>
          <cell r="V264">
            <v>42.094479999999997</v>
          </cell>
          <cell r="W264">
            <v>44.266800000000003</v>
          </cell>
          <cell r="X264">
            <v>37.466569999999997</v>
          </cell>
          <cell r="Y264">
            <v>38.675370000000001</v>
          </cell>
          <cell r="Z264">
            <v>43.084220000000002</v>
          </cell>
          <cell r="AA264">
            <v>37.084220000000002</v>
          </cell>
          <cell r="AB264">
            <v>39.354010000000002</v>
          </cell>
          <cell r="AC264">
            <v>33.354010000000002</v>
          </cell>
          <cell r="AD264">
            <v>-6</v>
          </cell>
        </row>
        <row r="265">
          <cell r="A265" t="str">
            <v>DataSpec</v>
          </cell>
          <cell r="B265" t="str">
            <v>Data</v>
          </cell>
          <cell r="C265" t="str">
            <v>Rating</v>
          </cell>
          <cell r="D265" t="str">
            <v>Rating</v>
          </cell>
          <cell r="E265" t="str">
            <v>Q134KUV_4212</v>
          </cell>
          <cell r="F265" t="str">
            <v>NONE</v>
          </cell>
          <cell r="G265">
            <v>42.12</v>
          </cell>
          <cell r="H265" t="str">
            <v xml:space="preserve">        Bau von Bahnverkehrsstrecken</v>
          </cell>
          <cell r="I265" t="str">
            <v>SELF</v>
          </cell>
          <cell r="J265" t="str">
            <v>SELF</v>
          </cell>
          <cell r="K265" t="str">
            <v>OV</v>
          </cell>
          <cell r="L265" t="str">
            <v>NE</v>
          </cell>
          <cell r="M265">
            <v>5</v>
          </cell>
          <cell r="O265" t="str">
            <v>42,12</v>
          </cell>
          <cell r="P265" t="str">
            <v>Bau von Bahnverkehrsstrecken</v>
          </cell>
          <cell r="Q265">
            <v>25.117039999999999</v>
          </cell>
          <cell r="R265">
            <v>33.117040000000003</v>
          </cell>
          <cell r="S265">
            <v>41.117040000000003</v>
          </cell>
          <cell r="T265">
            <v>49.117040000000003</v>
          </cell>
          <cell r="U265">
            <v>57.117040000000003</v>
          </cell>
          <cell r="V265">
            <v>65.117040000000003</v>
          </cell>
          <cell r="W265">
            <v>72.114590000000007</v>
          </cell>
          <cell r="X265">
            <v>64.114590000000007</v>
          </cell>
          <cell r="Y265">
            <v>56.11459</v>
          </cell>
          <cell r="Z265">
            <v>55.024900000000002</v>
          </cell>
          <cell r="AA265">
            <v>49.024900000000002</v>
          </cell>
          <cell r="AB265">
            <v>45.515239999999999</v>
          </cell>
          <cell r="AC265">
            <v>39.515239999999999</v>
          </cell>
          <cell r="AD265">
            <v>-6</v>
          </cell>
        </row>
        <row r="266">
          <cell r="A266" t="str">
            <v>DataSpec</v>
          </cell>
          <cell r="B266" t="str">
            <v>Data</v>
          </cell>
          <cell r="C266" t="str">
            <v>Rating</v>
          </cell>
          <cell r="D266" t="str">
            <v>Rating</v>
          </cell>
          <cell r="E266" t="str">
            <v>Q134KUV_4213</v>
          </cell>
          <cell r="F266" t="str">
            <v>NONE</v>
          </cell>
          <cell r="G266">
            <v>42.13</v>
          </cell>
          <cell r="H266" t="str">
            <v xml:space="preserve">        Brücken- und Tunnelbau</v>
          </cell>
          <cell r="I266" t="str">
            <v>SELF</v>
          </cell>
          <cell r="J266" t="str">
            <v>SELF</v>
          </cell>
          <cell r="K266" t="str">
            <v>OV</v>
          </cell>
          <cell r="L266" t="str">
            <v>NE</v>
          </cell>
          <cell r="M266">
            <v>5</v>
          </cell>
          <cell r="O266" t="str">
            <v>42,13</v>
          </cell>
          <cell r="P266" t="str">
            <v>Brücken- und Tunnelbau</v>
          </cell>
          <cell r="Q266">
            <v>44.04121</v>
          </cell>
          <cell r="R266">
            <v>36.04121</v>
          </cell>
          <cell r="S266">
            <v>28.04121</v>
          </cell>
          <cell r="T266">
            <v>28.700849999999999</v>
          </cell>
          <cell r="U266">
            <v>29.816320000000001</v>
          </cell>
          <cell r="V266">
            <v>34.211390000000002</v>
          </cell>
          <cell r="W266">
            <v>37.195430000000002</v>
          </cell>
          <cell r="X266">
            <v>43.852699999999999</v>
          </cell>
          <cell r="Y266">
            <v>35.852699999999999</v>
          </cell>
          <cell r="Z266">
            <v>36.441279999999999</v>
          </cell>
          <cell r="AA266">
            <v>30.441279999999999</v>
          </cell>
          <cell r="AB266">
            <v>35.032330000000002</v>
          </cell>
          <cell r="AC266">
            <v>30.484110000000001</v>
          </cell>
          <cell r="AD266">
            <v>-4.5482200000000006</v>
          </cell>
        </row>
        <row r="267">
          <cell r="A267" t="str">
            <v>DataSpec</v>
          </cell>
          <cell r="B267" t="str">
            <v>Data</v>
          </cell>
          <cell r="C267" t="str">
            <v>Rating</v>
          </cell>
          <cell r="D267" t="str">
            <v>Rating</v>
          </cell>
          <cell r="E267" t="str">
            <v>Q134KUV_422</v>
          </cell>
          <cell r="F267" t="str">
            <v>NONE</v>
          </cell>
          <cell r="G267">
            <v>42.2</v>
          </cell>
          <cell r="H267" t="str">
            <v xml:space="preserve">      Leitungstiefbau,  Kläranlagenbau</v>
          </cell>
          <cell r="I267" t="str">
            <v>SELF</v>
          </cell>
          <cell r="J267" t="str">
            <v>SELF</v>
          </cell>
          <cell r="K267" t="str">
            <v>OV</v>
          </cell>
          <cell r="L267" t="str">
            <v>NE</v>
          </cell>
          <cell r="M267">
            <v>5</v>
          </cell>
          <cell r="O267" t="str">
            <v>42,2</v>
          </cell>
          <cell r="P267" t="str">
            <v>Leitungstiefbau,  Kläranlagenbau</v>
          </cell>
          <cell r="Q267">
            <v>44.77901</v>
          </cell>
          <cell r="R267">
            <v>44.794080000000001</v>
          </cell>
          <cell r="S267">
            <v>50.764090000000003</v>
          </cell>
          <cell r="T267">
            <v>44.488860000000003</v>
          </cell>
          <cell r="U267">
            <v>45.656599999999997</v>
          </cell>
          <cell r="V267">
            <v>52.262340000000002</v>
          </cell>
          <cell r="W267">
            <v>54.440440000000002</v>
          </cell>
          <cell r="X267">
            <v>49.73169</v>
          </cell>
          <cell r="Y267">
            <v>50.532029999999999</v>
          </cell>
          <cell r="Z267">
            <v>52.064729999999997</v>
          </cell>
          <cell r="AA267">
            <v>46.065649999999998</v>
          </cell>
          <cell r="AB267">
            <v>40.439830000000001</v>
          </cell>
          <cell r="AC267">
            <v>35.196489999999997</v>
          </cell>
          <cell r="AD267">
            <v>-5.2433400000000034</v>
          </cell>
        </row>
        <row r="268">
          <cell r="A268" t="str">
            <v>DataSpec</v>
          </cell>
          <cell r="B268" t="str">
            <v>Data</v>
          </cell>
          <cell r="C268" t="str">
            <v>Rating</v>
          </cell>
          <cell r="D268" t="str">
            <v>Rating</v>
          </cell>
          <cell r="E268" t="str">
            <v>Q134KUV_4221</v>
          </cell>
          <cell r="F268" t="str">
            <v>NONE</v>
          </cell>
          <cell r="G268">
            <v>42.21</v>
          </cell>
          <cell r="H268" t="str">
            <v xml:space="preserve">        Rohrleitungstief-, Brunnen-, Kläranlagenbau</v>
          </cell>
          <cell r="I268" t="str">
            <v>SELF</v>
          </cell>
          <cell r="J268" t="str">
            <v>SELF</v>
          </cell>
          <cell r="K268" t="str">
            <v>OV</v>
          </cell>
          <cell r="L268" t="str">
            <v>NE</v>
          </cell>
          <cell r="M268">
            <v>5</v>
          </cell>
          <cell r="O268" t="str">
            <v>42,21</v>
          </cell>
          <cell r="P268" t="str">
            <v>Rohrleitungstief-, Brunnen-, Kläranlagenbau</v>
          </cell>
          <cell r="Q268">
            <v>45.035290000000003</v>
          </cell>
          <cell r="R268">
            <v>47.676079999999999</v>
          </cell>
          <cell r="S268">
            <v>55.676079999999999</v>
          </cell>
          <cell r="T268">
            <v>48.763759999999998</v>
          </cell>
          <cell r="U268">
            <v>50.470970000000001</v>
          </cell>
          <cell r="V268">
            <v>56.816569999999999</v>
          </cell>
          <cell r="W268">
            <v>57.908389999999997</v>
          </cell>
          <cell r="X268">
            <v>50.840209999999999</v>
          </cell>
          <cell r="Y268">
            <v>50.282730000000001</v>
          </cell>
          <cell r="Z268">
            <v>51.813270000000003</v>
          </cell>
          <cell r="AA268">
            <v>45.813270000000003</v>
          </cell>
          <cell r="AB268">
            <v>40.257710000000003</v>
          </cell>
          <cell r="AC268">
            <v>34.257710000000003</v>
          </cell>
          <cell r="AD268">
            <v>-6</v>
          </cell>
        </row>
        <row r="269">
          <cell r="A269" t="str">
            <v>DataSpec</v>
          </cell>
          <cell r="B269" t="str">
            <v>Data</v>
          </cell>
          <cell r="C269" t="str">
            <v>Rating</v>
          </cell>
          <cell r="D269" t="str">
            <v>Rating</v>
          </cell>
          <cell r="E269" t="str">
            <v>Q134KUV_4222</v>
          </cell>
          <cell r="F269" t="str">
            <v>NONE</v>
          </cell>
          <cell r="G269">
            <v>42.22</v>
          </cell>
          <cell r="H269" t="str">
            <v xml:space="preserve">        Kabelnetzleitungstiefbau</v>
          </cell>
          <cell r="I269" t="str">
            <v>SELF</v>
          </cell>
          <cell r="J269" t="str">
            <v>SELF</v>
          </cell>
          <cell r="K269" t="str">
            <v>OV</v>
          </cell>
          <cell r="L269" t="str">
            <v>NE</v>
          </cell>
          <cell r="M269">
            <v>5</v>
          </cell>
          <cell r="O269" t="str">
            <v>42,22</v>
          </cell>
          <cell r="P269" t="str">
            <v>Kabelnetzleitungstiefbau</v>
          </cell>
          <cell r="Q269">
            <v>39.9529</v>
          </cell>
          <cell r="R269">
            <v>31.9529</v>
          </cell>
          <cell r="S269">
            <v>28.508500000000002</v>
          </cell>
          <cell r="T269">
            <v>23.689209999999999</v>
          </cell>
          <cell r="U269">
            <v>19.853909999999999</v>
          </cell>
          <cell r="V269">
            <v>27.853909999999999</v>
          </cell>
          <cell r="W269">
            <v>35.853909999999999</v>
          </cell>
          <cell r="X269">
            <v>43.853909999999999</v>
          </cell>
          <cell r="Y269">
            <v>51.853909999999999</v>
          </cell>
          <cell r="Z269">
            <v>53.398069999999997</v>
          </cell>
          <cell r="AA269">
            <v>47.398069999999997</v>
          </cell>
          <cell r="AB269">
            <v>41.398069999999997</v>
          </cell>
          <cell r="AC269">
            <v>39.764380000000003</v>
          </cell>
          <cell r="AD269">
            <v>-1.6336899999999943</v>
          </cell>
        </row>
        <row r="270">
          <cell r="A270" t="str">
            <v>DataSpec</v>
          </cell>
          <cell r="B270" t="str">
            <v>Data</v>
          </cell>
          <cell r="C270" t="str">
            <v>Rating</v>
          </cell>
          <cell r="D270" t="str">
            <v>Rating</v>
          </cell>
          <cell r="E270" t="str">
            <v>Q134KUV_429</v>
          </cell>
          <cell r="F270" t="str">
            <v>NONE</v>
          </cell>
          <cell r="G270">
            <v>42.9</v>
          </cell>
          <cell r="H270" t="str">
            <v xml:space="preserve">      Sonstiger Tiefbau</v>
          </cell>
          <cell r="I270" t="str">
            <v>SELF</v>
          </cell>
          <cell r="J270" t="str">
            <v>SELF</v>
          </cell>
          <cell r="K270" t="str">
            <v>OV</v>
          </cell>
          <cell r="L270" t="str">
            <v>NE</v>
          </cell>
          <cell r="M270">
            <v>5</v>
          </cell>
          <cell r="O270" t="str">
            <v>42,9</v>
          </cell>
          <cell r="P270" t="str">
            <v>Sonstiger Tiefbau</v>
          </cell>
          <cell r="Q270">
            <v>37.278649999999999</v>
          </cell>
          <cell r="R270">
            <v>42.316020000000002</v>
          </cell>
          <cell r="S270">
            <v>45.960850000000001</v>
          </cell>
          <cell r="T270">
            <v>37.960169999999998</v>
          </cell>
          <cell r="U270">
            <v>43.927509999999998</v>
          </cell>
          <cell r="V270">
            <v>51.913249999999998</v>
          </cell>
          <cell r="W270">
            <v>57.087519999999998</v>
          </cell>
          <cell r="X270">
            <v>55.521509999999999</v>
          </cell>
          <cell r="Y270">
            <v>56.752499999999998</v>
          </cell>
          <cell r="Z270">
            <v>60.47034</v>
          </cell>
          <cell r="AA270">
            <v>54.705590000000001</v>
          </cell>
          <cell r="AB270">
            <v>48.701500000000003</v>
          </cell>
          <cell r="AC270">
            <v>52.580930000000002</v>
          </cell>
          <cell r="AD270">
            <v>3.8794299999999993</v>
          </cell>
        </row>
        <row r="271">
          <cell r="A271" t="str">
            <v>DataSpec</v>
          </cell>
          <cell r="B271" t="str">
            <v>Data</v>
          </cell>
          <cell r="C271" t="str">
            <v>Rating</v>
          </cell>
          <cell r="D271" t="str">
            <v>Rating</v>
          </cell>
          <cell r="E271" t="str">
            <v>Q134KUV_4291</v>
          </cell>
          <cell r="F271" t="str">
            <v>NONE</v>
          </cell>
          <cell r="G271">
            <v>42.91</v>
          </cell>
          <cell r="H271" t="str">
            <v xml:space="preserve">        Wasserbau</v>
          </cell>
          <cell r="I271" t="str">
            <v>SELF</v>
          </cell>
          <cell r="J271" t="str">
            <v>SELF</v>
          </cell>
          <cell r="K271" t="str">
            <v>OV</v>
          </cell>
          <cell r="L271" t="str">
            <v>NE</v>
          </cell>
          <cell r="M271">
            <v>5</v>
          </cell>
          <cell r="O271" t="str">
            <v>42,91</v>
          </cell>
          <cell r="P271" t="str">
            <v>Wasserbau</v>
          </cell>
          <cell r="Q271">
            <v>47.879269999999998</v>
          </cell>
          <cell r="R271">
            <v>42.913820000000001</v>
          </cell>
          <cell r="S271">
            <v>50.913820000000001</v>
          </cell>
          <cell r="T271">
            <v>42.913820000000001</v>
          </cell>
          <cell r="U271">
            <v>50.282130000000002</v>
          </cell>
          <cell r="V271">
            <v>58.209319999999998</v>
          </cell>
          <cell r="W271">
            <v>59.187579999999997</v>
          </cell>
          <cell r="X271">
            <v>51.187579999999997</v>
          </cell>
          <cell r="Y271">
            <v>59.187579999999997</v>
          </cell>
          <cell r="Z271">
            <v>53.767229999999998</v>
          </cell>
          <cell r="AA271">
            <v>47.767229999999998</v>
          </cell>
          <cell r="AB271">
            <v>41.767229999999998</v>
          </cell>
          <cell r="AC271">
            <v>35.767229999999998</v>
          </cell>
          <cell r="AD271">
            <v>-6</v>
          </cell>
        </row>
        <row r="272">
          <cell r="A272" t="str">
            <v>DataSpec</v>
          </cell>
          <cell r="B272" t="str">
            <v>Data</v>
          </cell>
          <cell r="C272" t="str">
            <v>Rating</v>
          </cell>
          <cell r="D272" t="str">
            <v>Rating</v>
          </cell>
          <cell r="E272" t="str">
            <v>Q134KUV_4299</v>
          </cell>
          <cell r="F272" t="str">
            <v>NONE</v>
          </cell>
          <cell r="G272">
            <v>42.99</v>
          </cell>
          <cell r="H272" t="str">
            <v xml:space="preserve">        Raffinerien, Chemiefabriken, Sportanlagen</v>
          </cell>
          <cell r="I272" t="str">
            <v>SELF</v>
          </cell>
          <cell r="J272" t="str">
            <v>SELF</v>
          </cell>
          <cell r="K272" t="str">
            <v>OV</v>
          </cell>
          <cell r="L272" t="str">
            <v>NE</v>
          </cell>
          <cell r="M272">
            <v>5</v>
          </cell>
          <cell r="O272" t="str">
            <v>42,99</v>
          </cell>
          <cell r="P272" t="str">
            <v>Raffinerien, Chemiefabriken, Sportanlagen</v>
          </cell>
          <cell r="Q272">
            <v>34.166780000000003</v>
          </cell>
          <cell r="R272">
            <v>42.166780000000003</v>
          </cell>
          <cell r="S272">
            <v>44.74774</v>
          </cell>
          <cell r="T272">
            <v>36.74774</v>
          </cell>
          <cell r="U272">
            <v>42.379429999999999</v>
          </cell>
          <cell r="V272">
            <v>50.379429999999999</v>
          </cell>
          <cell r="W272">
            <v>56.57591</v>
          </cell>
          <cell r="X272">
            <v>56.577330000000003</v>
          </cell>
          <cell r="Y272">
            <v>56.159280000000003</v>
          </cell>
          <cell r="Z272">
            <v>62.10333</v>
          </cell>
          <cell r="AA272">
            <v>56.10333</v>
          </cell>
          <cell r="AB272">
            <v>50.10333</v>
          </cell>
          <cell r="AC272">
            <v>56.10333</v>
          </cell>
          <cell r="AD272">
            <v>6</v>
          </cell>
        </row>
        <row r="273">
          <cell r="A273" t="str">
            <v>DataSpec</v>
          </cell>
          <cell r="B273" t="str">
            <v>Data</v>
          </cell>
          <cell r="C273" t="str">
            <v>Rating</v>
          </cell>
          <cell r="D273" t="str">
            <v>Rating</v>
          </cell>
          <cell r="E273" t="str">
            <v>Q134KUV_43</v>
          </cell>
          <cell r="F273" t="str">
            <v>NONE</v>
          </cell>
          <cell r="G273">
            <v>43</v>
          </cell>
          <cell r="H273" t="str">
            <v xml:space="preserve">    Vorber. Baustellenarbeiten, Bauinstallation</v>
          </cell>
          <cell r="I273" t="str">
            <v>SELF</v>
          </cell>
          <cell r="J273" t="str">
            <v>SELF</v>
          </cell>
          <cell r="K273" t="str">
            <v>OV</v>
          </cell>
          <cell r="L273" t="str">
            <v>NE</v>
          </cell>
          <cell r="M273">
            <v>5</v>
          </cell>
          <cell r="O273">
            <v>43</v>
          </cell>
          <cell r="P273" t="str">
            <v>Vorber. Baustellenarbeiten, Bauinstallation</v>
          </cell>
          <cell r="Q273">
            <v>44.178179999999998</v>
          </cell>
          <cell r="R273">
            <v>41.936309999999999</v>
          </cell>
          <cell r="S273">
            <v>44.421959999999999</v>
          </cell>
          <cell r="T273">
            <v>45.878810000000001</v>
          </cell>
          <cell r="U273">
            <v>42.62621</v>
          </cell>
          <cell r="V273">
            <v>41.08061</v>
          </cell>
          <cell r="W273">
            <v>39.893479999999997</v>
          </cell>
          <cell r="X273">
            <v>42.629829999999998</v>
          </cell>
          <cell r="Y273">
            <v>41.658740000000002</v>
          </cell>
          <cell r="Z273">
            <v>43.291089999999997</v>
          </cell>
          <cell r="AA273">
            <v>44.742939999999997</v>
          </cell>
          <cell r="AB273">
            <v>42.14678</v>
          </cell>
          <cell r="AC273">
            <v>43.523539999999997</v>
          </cell>
          <cell r="AD273">
            <v>1.3767599999999973</v>
          </cell>
        </row>
        <row r="274">
          <cell r="A274" t="str">
            <v>DataSpec</v>
          </cell>
          <cell r="B274" t="str">
            <v>Data</v>
          </cell>
          <cell r="C274" t="str">
            <v>Rating</v>
          </cell>
          <cell r="D274" t="str">
            <v>Rating</v>
          </cell>
          <cell r="E274" t="str">
            <v>Q134KUV_431</v>
          </cell>
          <cell r="F274" t="str">
            <v>NONE</v>
          </cell>
          <cell r="G274">
            <v>43.1</v>
          </cell>
          <cell r="H274" t="str">
            <v xml:space="preserve">      Abbruch, vorbereitende Baustellenarbeiten</v>
          </cell>
          <cell r="I274" t="str">
            <v>SELF</v>
          </cell>
          <cell r="J274" t="str">
            <v>SELF</v>
          </cell>
          <cell r="K274" t="str">
            <v>OV</v>
          </cell>
          <cell r="L274" t="str">
            <v>NE</v>
          </cell>
          <cell r="M274">
            <v>5</v>
          </cell>
          <cell r="O274" t="str">
            <v>43,1</v>
          </cell>
          <cell r="P274" t="str">
            <v>Abbruch, vorbereitende Baustellenarbeiten</v>
          </cell>
          <cell r="Q274">
            <v>47.077849999999998</v>
          </cell>
          <cell r="R274">
            <v>45.239350000000002</v>
          </cell>
          <cell r="S274">
            <v>50.530329999999999</v>
          </cell>
          <cell r="T274">
            <v>46.90325</v>
          </cell>
          <cell r="U274">
            <v>44.222529999999999</v>
          </cell>
          <cell r="V274">
            <v>52.222529999999999</v>
          </cell>
          <cell r="W274">
            <v>51.036709999999999</v>
          </cell>
          <cell r="X274">
            <v>52.761299999999999</v>
          </cell>
          <cell r="Y274">
            <v>51.403889999999997</v>
          </cell>
          <cell r="Z274">
            <v>54.305819999999997</v>
          </cell>
          <cell r="AA274">
            <v>48.305819999999997</v>
          </cell>
          <cell r="AB274">
            <v>42.305819999999997</v>
          </cell>
          <cell r="AC274">
            <v>36.305819999999997</v>
          </cell>
          <cell r="AD274">
            <v>-6</v>
          </cell>
        </row>
        <row r="275">
          <cell r="A275" t="str">
            <v>DataSpec</v>
          </cell>
          <cell r="B275" t="str">
            <v>Data</v>
          </cell>
          <cell r="C275" t="str">
            <v>Rating</v>
          </cell>
          <cell r="D275" t="str">
            <v>Rating</v>
          </cell>
          <cell r="E275" t="str">
            <v>Q134KUV_432</v>
          </cell>
          <cell r="F275" t="str">
            <v>NONE</v>
          </cell>
          <cell r="G275">
            <v>43.2</v>
          </cell>
          <cell r="H275" t="str">
            <v xml:space="preserve">      Bauinstallation</v>
          </cell>
          <cell r="I275" t="str">
            <v>SELF</v>
          </cell>
          <cell r="J275" t="str">
            <v>SELF</v>
          </cell>
          <cell r="K275" t="str">
            <v>OV</v>
          </cell>
          <cell r="L275" t="str">
            <v>NE</v>
          </cell>
          <cell r="M275">
            <v>5</v>
          </cell>
          <cell r="O275" t="str">
            <v>43,2</v>
          </cell>
          <cell r="P275" t="str">
            <v>Bauinstallation</v>
          </cell>
          <cell r="Q275">
            <v>38.311619999999998</v>
          </cell>
          <cell r="R275">
            <v>37.040640000000003</v>
          </cell>
          <cell r="S275">
            <v>43.994109999999999</v>
          </cell>
          <cell r="T275">
            <v>45.493650000000002</v>
          </cell>
          <cell r="U275">
            <v>41.299439999999997</v>
          </cell>
          <cell r="V275">
            <v>37.739539999999998</v>
          </cell>
          <cell r="W275">
            <v>34.938899999999997</v>
          </cell>
          <cell r="X275">
            <v>39.085180000000001</v>
          </cell>
          <cell r="Y275">
            <v>37.681669999999997</v>
          </cell>
          <cell r="Z275">
            <v>39.271450000000002</v>
          </cell>
          <cell r="AA275">
            <v>39.735390000000002</v>
          </cell>
          <cell r="AB275">
            <v>35.219299999999997</v>
          </cell>
          <cell r="AC275">
            <v>38.374850000000002</v>
          </cell>
          <cell r="AD275">
            <v>3.1555500000000052</v>
          </cell>
        </row>
        <row r="276">
          <cell r="A276" t="str">
            <v>DataSpec</v>
          </cell>
          <cell r="B276" t="str">
            <v>Data</v>
          </cell>
          <cell r="C276" t="str">
            <v>Rating</v>
          </cell>
          <cell r="D276" t="str">
            <v>Rating</v>
          </cell>
          <cell r="E276" t="str">
            <v>Q134KUV_4321</v>
          </cell>
          <cell r="F276" t="str">
            <v>NONE</v>
          </cell>
          <cell r="G276">
            <v>43.21</v>
          </cell>
          <cell r="H276" t="str">
            <v xml:space="preserve">        Elektroinstallation</v>
          </cell>
          <cell r="I276" t="str">
            <v>SELF</v>
          </cell>
          <cell r="J276" t="str">
            <v>SELF</v>
          </cell>
          <cell r="K276" t="str">
            <v>OV</v>
          </cell>
          <cell r="L276" t="str">
            <v>NE</v>
          </cell>
          <cell r="M276">
            <v>5</v>
          </cell>
          <cell r="O276" t="str">
            <v>43,21</v>
          </cell>
          <cell r="P276" t="str">
            <v>Elektroinstallation</v>
          </cell>
          <cell r="Q276">
            <v>37.821300000000001</v>
          </cell>
          <cell r="R276">
            <v>34.607399999999998</v>
          </cell>
          <cell r="S276">
            <v>42.607399999999998</v>
          </cell>
          <cell r="T276">
            <v>44.715580000000003</v>
          </cell>
          <cell r="U276">
            <v>38.900199999999998</v>
          </cell>
          <cell r="V276">
            <v>35.2562</v>
          </cell>
          <cell r="W276">
            <v>33.802309999999999</v>
          </cell>
          <cell r="X276">
            <v>39.132190000000001</v>
          </cell>
          <cell r="Y276">
            <v>37.903939999999999</v>
          </cell>
          <cell r="Z276">
            <v>41.193390000000001</v>
          </cell>
          <cell r="AA276">
            <v>35.193390000000001</v>
          </cell>
          <cell r="AB276">
            <v>29.193390000000001</v>
          </cell>
          <cell r="AC276">
            <v>32.261249999999997</v>
          </cell>
          <cell r="AD276">
            <v>3.067859999999996</v>
          </cell>
        </row>
        <row r="277">
          <cell r="A277" t="str">
            <v>DataSpec</v>
          </cell>
          <cell r="B277" t="str">
            <v>Data</v>
          </cell>
          <cell r="C277" t="str">
            <v>Rating</v>
          </cell>
          <cell r="D277" t="str">
            <v>Rating</v>
          </cell>
          <cell r="E277" t="str">
            <v>Q134KUV_4322</v>
          </cell>
          <cell r="F277" t="str">
            <v>NONE</v>
          </cell>
          <cell r="G277">
            <v>43.22</v>
          </cell>
          <cell r="H277" t="str">
            <v xml:space="preserve">        Klempnerei</v>
          </cell>
          <cell r="I277" t="str">
            <v>SELF</v>
          </cell>
          <cell r="J277" t="str">
            <v>SELF</v>
          </cell>
          <cell r="K277" t="str">
            <v>OV</v>
          </cell>
          <cell r="L277" t="str">
            <v>NE</v>
          </cell>
          <cell r="M277">
            <v>5</v>
          </cell>
          <cell r="O277" t="str">
            <v>43,22</v>
          </cell>
          <cell r="P277" t="str">
            <v>Klempnerei</v>
          </cell>
          <cell r="Q277">
            <v>40.494549999999997</v>
          </cell>
          <cell r="R277">
            <v>35.76887</v>
          </cell>
          <cell r="S277">
            <v>40.956589999999998</v>
          </cell>
          <cell r="T277">
            <v>43.11439</v>
          </cell>
          <cell r="U277">
            <v>39.459949999999999</v>
          </cell>
          <cell r="V277">
            <v>35.331910000000001</v>
          </cell>
          <cell r="W277">
            <v>31.325050000000001</v>
          </cell>
          <cell r="X277">
            <v>36.268810000000002</v>
          </cell>
          <cell r="Y277">
            <v>34.653649999999999</v>
          </cell>
          <cell r="Z277">
            <v>35.764789999999998</v>
          </cell>
          <cell r="AA277">
            <v>41.764789999999998</v>
          </cell>
          <cell r="AB277">
            <v>39.534439999999996</v>
          </cell>
          <cell r="AC277">
            <v>45.151859999999999</v>
          </cell>
          <cell r="AD277">
            <v>5.6174200000000027</v>
          </cell>
        </row>
        <row r="278">
          <cell r="A278" t="str">
            <v>DataSpec</v>
          </cell>
          <cell r="B278" t="str">
            <v>Data</v>
          </cell>
          <cell r="C278" t="str">
            <v>Rating</v>
          </cell>
          <cell r="D278" t="str">
            <v>Rating</v>
          </cell>
          <cell r="E278" t="str">
            <v>Q134KUV_4329</v>
          </cell>
          <cell r="F278" t="str">
            <v>NONE</v>
          </cell>
          <cell r="G278">
            <v>43.29</v>
          </cell>
          <cell r="H278" t="str">
            <v xml:space="preserve">        Sonstige Bauinstallation</v>
          </cell>
          <cell r="I278" t="str">
            <v>SELF</v>
          </cell>
          <cell r="J278" t="str">
            <v>SELF</v>
          </cell>
          <cell r="K278" t="str">
            <v>OV</v>
          </cell>
          <cell r="L278" t="str">
            <v>NE</v>
          </cell>
          <cell r="M278">
            <v>5</v>
          </cell>
          <cell r="O278" t="str">
            <v>43,29</v>
          </cell>
          <cell r="P278" t="str">
            <v>Sonstige Bauinstallation</v>
          </cell>
          <cell r="Q278">
            <v>34.070410000000003</v>
          </cell>
          <cell r="R278">
            <v>40.027099999999997</v>
          </cell>
          <cell r="S278">
            <v>48.02093</v>
          </cell>
          <cell r="T278">
            <v>51.274349999999998</v>
          </cell>
          <cell r="U278">
            <v>49.269150000000003</v>
          </cell>
          <cell r="V278">
            <v>48.321890000000003</v>
          </cell>
          <cell r="W278">
            <v>47.112740000000002</v>
          </cell>
          <cell r="X278">
            <v>46.775060000000003</v>
          </cell>
          <cell r="Y278">
            <v>45.745570000000001</v>
          </cell>
          <cell r="Z278">
            <v>45.836150000000004</v>
          </cell>
          <cell r="AA278">
            <v>40.924019999999999</v>
          </cell>
          <cell r="AB278">
            <v>34.924030000000002</v>
          </cell>
          <cell r="AC278">
            <v>35.37641</v>
          </cell>
          <cell r="AD278">
            <v>0.45237999999999801</v>
          </cell>
        </row>
        <row r="279">
          <cell r="A279" t="str">
            <v>DataSpec</v>
          </cell>
          <cell r="B279" t="str">
            <v>Data</v>
          </cell>
          <cell r="C279" t="str">
            <v>Rating</v>
          </cell>
          <cell r="D279" t="str">
            <v>Rating</v>
          </cell>
          <cell r="E279" t="str">
            <v>Q134KUV_43291</v>
          </cell>
          <cell r="F279" t="str">
            <v>NONE</v>
          </cell>
          <cell r="G279" t="str">
            <v>43.29.1</v>
          </cell>
          <cell r="H279" t="str">
            <v xml:space="preserve">          Dämmung gg. Kälte und Wärme</v>
          </cell>
          <cell r="I279" t="str">
            <v>SELF</v>
          </cell>
          <cell r="J279" t="str">
            <v>SELF</v>
          </cell>
          <cell r="K279" t="str">
            <v>OV</v>
          </cell>
          <cell r="L279" t="str">
            <v>NE</v>
          </cell>
          <cell r="M279">
            <v>5</v>
          </cell>
          <cell r="O279" t="str">
            <v>43.29.1</v>
          </cell>
          <cell r="P279" t="str">
            <v>Dämmung gg. Kälte und Wärme</v>
          </cell>
          <cell r="Q279">
            <v>30.424959999999999</v>
          </cell>
          <cell r="R279">
            <v>38.424959999999999</v>
          </cell>
          <cell r="S279">
            <v>46.424959999999999</v>
          </cell>
          <cell r="T279">
            <v>48.340760000000003</v>
          </cell>
          <cell r="U279">
            <v>47.75526</v>
          </cell>
          <cell r="V279">
            <v>46.380319999999998</v>
          </cell>
          <cell r="W279">
            <v>46.375459999999997</v>
          </cell>
          <cell r="X279">
            <v>46.970979999999997</v>
          </cell>
          <cell r="Y279">
            <v>46.120629999999998</v>
          </cell>
          <cell r="Z279">
            <v>47.000010000000003</v>
          </cell>
          <cell r="AA279">
            <v>41.000010000000003</v>
          </cell>
          <cell r="AB279">
            <v>35.000010000000003</v>
          </cell>
          <cell r="AC279">
            <v>31.622810000000001</v>
          </cell>
          <cell r="AD279">
            <v>-3.377200000000002</v>
          </cell>
        </row>
        <row r="280">
          <cell r="A280" t="str">
            <v>DataSpec</v>
          </cell>
          <cell r="B280" t="str">
            <v>Data</v>
          </cell>
          <cell r="C280" t="str">
            <v>Rating</v>
          </cell>
          <cell r="D280" t="str">
            <v>Rating</v>
          </cell>
          <cell r="E280" t="str">
            <v>Q134KUV_43299</v>
          </cell>
          <cell r="F280" t="str">
            <v>NONE</v>
          </cell>
          <cell r="G280" t="str">
            <v>43.29.9</v>
          </cell>
          <cell r="H280" t="str">
            <v xml:space="preserve">          Installation von Aufzügen, Drehtüren u.a.</v>
          </cell>
          <cell r="I280" t="str">
            <v>SELF</v>
          </cell>
          <cell r="J280" t="str">
            <v>SELF</v>
          </cell>
          <cell r="K280" t="str">
            <v>OV</v>
          </cell>
          <cell r="L280" t="str">
            <v>NE</v>
          </cell>
          <cell r="M280">
            <v>5</v>
          </cell>
          <cell r="O280" t="str">
            <v>43.29.9</v>
          </cell>
          <cell r="P280" t="str">
            <v>Installation von Aufzügen, Drehtüren u.a.</v>
          </cell>
          <cell r="Q280">
            <v>38.818060000000003</v>
          </cell>
          <cell r="R280">
            <v>42.13673</v>
          </cell>
          <cell r="S280">
            <v>50.13673</v>
          </cell>
          <cell r="T280">
            <v>55.16357</v>
          </cell>
          <cell r="U280">
            <v>51.341119999999997</v>
          </cell>
          <cell r="V280">
            <v>50.979370000000003</v>
          </cell>
          <cell r="W280">
            <v>48.12189</v>
          </cell>
          <cell r="X280">
            <v>46.506900000000002</v>
          </cell>
          <cell r="Y280">
            <v>45.232219999999998</v>
          </cell>
          <cell r="Z280">
            <v>44.24315</v>
          </cell>
          <cell r="AA280">
            <v>40.815510000000003</v>
          </cell>
          <cell r="AB280">
            <v>34.815510000000003</v>
          </cell>
          <cell r="AC280">
            <v>40.815510000000003</v>
          </cell>
          <cell r="AD280">
            <v>6</v>
          </cell>
        </row>
        <row r="281">
          <cell r="A281" t="str">
            <v>DataSpec</v>
          </cell>
          <cell r="B281" t="str">
            <v>Data</v>
          </cell>
          <cell r="C281" t="str">
            <v>Rating</v>
          </cell>
          <cell r="D281" t="str">
            <v>Rating</v>
          </cell>
          <cell r="E281" t="str">
            <v>Q134KUV_433</v>
          </cell>
          <cell r="F281" t="str">
            <v>NONE</v>
          </cell>
          <cell r="G281">
            <v>43.3</v>
          </cell>
          <cell r="H281" t="str">
            <v xml:space="preserve">      Ausbaugewerbe</v>
          </cell>
          <cell r="I281" t="str">
            <v>SELF</v>
          </cell>
          <cell r="J281" t="str">
            <v>SELF</v>
          </cell>
          <cell r="K281" t="str">
            <v>OV</v>
          </cell>
          <cell r="L281" t="str">
            <v>NE</v>
          </cell>
          <cell r="M281">
            <v>5</v>
          </cell>
          <cell r="O281" t="str">
            <v>43,3</v>
          </cell>
          <cell r="P281" t="str">
            <v>Ausbaugewerbe</v>
          </cell>
          <cell r="Q281">
            <v>49.5501</v>
          </cell>
          <cell r="R281">
            <v>47.879669999999997</v>
          </cell>
          <cell r="S281">
            <v>46.635019999999997</v>
          </cell>
          <cell r="T281">
            <v>48.663429999999998</v>
          </cell>
          <cell r="U281">
            <v>46.759099999999997</v>
          </cell>
          <cell r="V281">
            <v>45.191409999999998</v>
          </cell>
          <cell r="W281">
            <v>44.107700000000001</v>
          </cell>
          <cell r="X281">
            <v>44.696649999999998</v>
          </cell>
          <cell r="Y281">
            <v>45.361939999999997</v>
          </cell>
          <cell r="Z281">
            <v>45.83925</v>
          </cell>
          <cell r="AA281">
            <v>50.011490000000002</v>
          </cell>
          <cell r="AB281">
            <v>48.695230000000002</v>
          </cell>
          <cell r="AC281">
            <v>50.665970000000002</v>
          </cell>
          <cell r="AD281">
            <v>1.9707399999999993</v>
          </cell>
        </row>
        <row r="282">
          <cell r="A282" t="str">
            <v>DataSpec</v>
          </cell>
          <cell r="B282" t="str">
            <v>Data</v>
          </cell>
          <cell r="C282" t="str">
            <v>Rating</v>
          </cell>
          <cell r="D282" t="str">
            <v>Rating</v>
          </cell>
          <cell r="E282" t="str">
            <v>Q134KUV_4331</v>
          </cell>
          <cell r="F282" t="str">
            <v>NONE</v>
          </cell>
          <cell r="G282">
            <v>43.31</v>
          </cell>
          <cell r="H282" t="str">
            <v xml:space="preserve">        Stuckateure, Gipserei, Verputzerei</v>
          </cell>
          <cell r="I282" t="str">
            <v>SELF</v>
          </cell>
          <cell r="J282" t="str">
            <v>SELF</v>
          </cell>
          <cell r="K282" t="str">
            <v>OV</v>
          </cell>
          <cell r="L282" t="str">
            <v>NE</v>
          </cell>
          <cell r="M282">
            <v>5</v>
          </cell>
          <cell r="O282" t="str">
            <v>43,31</v>
          </cell>
          <cell r="P282" t="str">
            <v>Stuckateure, Gipserei, Verputzerei</v>
          </cell>
          <cell r="Q282">
            <v>45.51435</v>
          </cell>
          <cell r="R282">
            <v>40.79298</v>
          </cell>
          <cell r="S282">
            <v>42.122970000000002</v>
          </cell>
          <cell r="T282">
            <v>44.478729999999999</v>
          </cell>
          <cell r="U282">
            <v>36.478729999999999</v>
          </cell>
          <cell r="V282">
            <v>37.059379999999997</v>
          </cell>
          <cell r="W282">
            <v>37.563020000000002</v>
          </cell>
          <cell r="X282">
            <v>35.037210000000002</v>
          </cell>
          <cell r="Y282">
            <v>37.178730000000002</v>
          </cell>
          <cell r="Z282">
            <v>31.602889999999999</v>
          </cell>
          <cell r="AA282">
            <v>37.602890000000002</v>
          </cell>
          <cell r="AB282">
            <v>39.144869999999997</v>
          </cell>
          <cell r="AC282">
            <v>45.144869999999997</v>
          </cell>
          <cell r="AD282">
            <v>6</v>
          </cell>
        </row>
        <row r="283">
          <cell r="A283" t="str">
            <v>DataSpec</v>
          </cell>
          <cell r="B283" t="str">
            <v>Data</v>
          </cell>
          <cell r="C283" t="str">
            <v>Rating</v>
          </cell>
          <cell r="D283" t="str">
            <v>Rating</v>
          </cell>
          <cell r="E283" t="str">
            <v>Q134KUV_4332</v>
          </cell>
          <cell r="F283" t="str">
            <v>NONE</v>
          </cell>
          <cell r="G283">
            <v>43.32</v>
          </cell>
          <cell r="H283" t="str">
            <v xml:space="preserve">        Bautischlerei, -schlosserei</v>
          </cell>
          <cell r="I283" t="str">
            <v>SELF</v>
          </cell>
          <cell r="J283" t="str">
            <v>SELF</v>
          </cell>
          <cell r="K283" t="str">
            <v>OV</v>
          </cell>
          <cell r="L283" t="str">
            <v>NE</v>
          </cell>
          <cell r="M283">
            <v>5</v>
          </cell>
          <cell r="O283" t="str">
            <v>43,32</v>
          </cell>
          <cell r="P283" t="str">
            <v>Bautischlerei, -schlosserei</v>
          </cell>
          <cell r="Q283">
            <v>39.650869999999998</v>
          </cell>
          <cell r="R283">
            <v>42.952579999999998</v>
          </cell>
          <cell r="S283">
            <v>38.902200000000001</v>
          </cell>
          <cell r="T283">
            <v>38.090710000000001</v>
          </cell>
          <cell r="U283">
            <v>36.139980000000001</v>
          </cell>
          <cell r="V283">
            <v>33.881529999999998</v>
          </cell>
          <cell r="W283">
            <v>30.737030000000001</v>
          </cell>
          <cell r="X283">
            <v>27.882149999999999</v>
          </cell>
          <cell r="Y283">
            <v>35.835369999999998</v>
          </cell>
          <cell r="Z283">
            <v>34.35962</v>
          </cell>
          <cell r="AA283">
            <v>40.35962</v>
          </cell>
          <cell r="AB283">
            <v>44.264890000000001</v>
          </cell>
          <cell r="AC283">
            <v>44.85615</v>
          </cell>
          <cell r="AD283">
            <v>0.59125999999999834</v>
          </cell>
        </row>
        <row r="284">
          <cell r="A284" t="str">
            <v>DataSpec</v>
          </cell>
          <cell r="B284" t="str">
            <v>Data</v>
          </cell>
          <cell r="C284" t="str">
            <v>Rating</v>
          </cell>
          <cell r="D284" t="str">
            <v>Rating</v>
          </cell>
          <cell r="E284" t="str">
            <v>Q134KUV_4333</v>
          </cell>
          <cell r="F284" t="str">
            <v>NONE</v>
          </cell>
          <cell r="G284">
            <v>43.33</v>
          </cell>
          <cell r="H284" t="str">
            <v xml:space="preserve">        Fußboden-, Fliesen-, Plattenlegerei</v>
          </cell>
          <cell r="I284" t="str">
            <v>SELF</v>
          </cell>
          <cell r="J284" t="str">
            <v>SELF</v>
          </cell>
          <cell r="K284" t="str">
            <v>OV</v>
          </cell>
          <cell r="L284" t="str">
            <v>NE</v>
          </cell>
          <cell r="M284">
            <v>5</v>
          </cell>
          <cell r="O284" t="str">
            <v>43,33</v>
          </cell>
          <cell r="P284" t="str">
            <v>Fußboden-, Fliesen-, Plattenlegerei</v>
          </cell>
          <cell r="Q284">
            <v>40.08164</v>
          </cell>
          <cell r="R284">
            <v>40.603479999999998</v>
          </cell>
          <cell r="S284">
            <v>42.351010000000002</v>
          </cell>
          <cell r="T284">
            <v>43.690869999999997</v>
          </cell>
          <cell r="U284">
            <v>39.377459999999999</v>
          </cell>
          <cell r="V284">
            <v>45.192500000000003</v>
          </cell>
          <cell r="W284">
            <v>47.371639999999999</v>
          </cell>
          <cell r="X284">
            <v>45.529690000000002</v>
          </cell>
          <cell r="Y284">
            <v>48.569470000000003</v>
          </cell>
          <cell r="Z284">
            <v>48.649920000000002</v>
          </cell>
          <cell r="AA284">
            <v>42.649920000000002</v>
          </cell>
          <cell r="AB284">
            <v>43.221490000000003</v>
          </cell>
          <cell r="AC284">
            <v>42.630119999999998</v>
          </cell>
          <cell r="AD284">
            <v>-0.59137000000000484</v>
          </cell>
        </row>
        <row r="285">
          <cell r="A285" t="str">
            <v>DataSpec</v>
          </cell>
          <cell r="B285" t="str">
            <v>Data</v>
          </cell>
          <cell r="C285" t="str">
            <v>Rating</v>
          </cell>
          <cell r="D285" t="str">
            <v>Rating</v>
          </cell>
          <cell r="E285" t="str">
            <v>Q134KUV_4334</v>
          </cell>
          <cell r="F285" t="str">
            <v>NONE</v>
          </cell>
          <cell r="G285">
            <v>43.34</v>
          </cell>
          <cell r="H285" t="str">
            <v xml:space="preserve">        Malerei und Glaserei</v>
          </cell>
          <cell r="I285" t="str">
            <v>SELF</v>
          </cell>
          <cell r="J285" t="str">
            <v>SELF</v>
          </cell>
          <cell r="K285" t="str">
            <v>OV</v>
          </cell>
          <cell r="L285" t="str">
            <v>NE</v>
          </cell>
          <cell r="M285">
            <v>5</v>
          </cell>
          <cell r="O285" t="str">
            <v>43,34</v>
          </cell>
          <cell r="P285" t="str">
            <v>Malerei und Glaserei</v>
          </cell>
          <cell r="Q285">
            <v>53.647649999999999</v>
          </cell>
          <cell r="R285">
            <v>54.987029999999997</v>
          </cell>
          <cell r="S285">
            <v>54.4863</v>
          </cell>
          <cell r="T285">
            <v>57.9925</v>
          </cell>
          <cell r="U285">
            <v>58.251339999999999</v>
          </cell>
          <cell r="V285">
            <v>52.81438</v>
          </cell>
          <cell r="W285">
            <v>50.187950000000001</v>
          </cell>
          <cell r="X285">
            <v>53.956800000000001</v>
          </cell>
          <cell r="Y285">
            <v>50.030589999999997</v>
          </cell>
          <cell r="Z285">
            <v>52.771709999999999</v>
          </cell>
          <cell r="AA285">
            <v>57.934959999999997</v>
          </cell>
          <cell r="AB285">
            <v>54.647889999999997</v>
          </cell>
          <cell r="AC285">
            <v>57.463630000000002</v>
          </cell>
          <cell r="AD285">
            <v>2.8157400000000052</v>
          </cell>
        </row>
        <row r="286">
          <cell r="A286" t="str">
            <v>DataSpec</v>
          </cell>
          <cell r="B286" t="str">
            <v>Data</v>
          </cell>
          <cell r="C286" t="str">
            <v>Rating</v>
          </cell>
          <cell r="D286" t="str">
            <v>Rating</v>
          </cell>
          <cell r="E286" t="str">
            <v>Q134KUV_43341</v>
          </cell>
          <cell r="F286" t="str">
            <v>NONE</v>
          </cell>
          <cell r="G286" t="str">
            <v>43.34.1</v>
          </cell>
          <cell r="H286" t="str">
            <v xml:space="preserve">          Maler-, Lackierergewerbe</v>
          </cell>
          <cell r="I286" t="str">
            <v>SELF</v>
          </cell>
          <cell r="J286" t="str">
            <v>SELF</v>
          </cell>
          <cell r="K286" t="str">
            <v>OV</v>
          </cell>
          <cell r="L286" t="str">
            <v>NE</v>
          </cell>
          <cell r="M286">
            <v>5</v>
          </cell>
          <cell r="O286" t="str">
            <v>43.34.1</v>
          </cell>
          <cell r="P286" t="str">
            <v>Maler-, Lackierergewerbe</v>
          </cell>
          <cell r="Q286">
            <v>54.617579999999997</v>
          </cell>
          <cell r="R286">
            <v>55.840159999999997</v>
          </cell>
          <cell r="S286">
            <v>55.060360000000003</v>
          </cell>
          <cell r="T286">
            <v>58.726190000000003</v>
          </cell>
          <cell r="U286">
            <v>58.706110000000002</v>
          </cell>
          <cell r="V286">
            <v>52.515799999999999</v>
          </cell>
          <cell r="W286">
            <v>49.101419999999997</v>
          </cell>
          <cell r="X286">
            <v>53.271189999999997</v>
          </cell>
          <cell r="Y286">
            <v>49.947789999999998</v>
          </cell>
          <cell r="Z286">
            <v>53.604140000000001</v>
          </cell>
          <cell r="AA286">
            <v>59.604140000000001</v>
          </cell>
          <cell r="AB286">
            <v>56.598269999999999</v>
          </cell>
          <cell r="AC286">
            <v>59.809710000000003</v>
          </cell>
          <cell r="AD286">
            <v>3.2114400000000032</v>
          </cell>
        </row>
        <row r="287">
          <cell r="A287" t="str">
            <v>DataSpec</v>
          </cell>
          <cell r="B287" t="str">
            <v>Data</v>
          </cell>
          <cell r="C287" t="str">
            <v>Rating</v>
          </cell>
          <cell r="D287" t="str">
            <v>Rating</v>
          </cell>
          <cell r="E287" t="str">
            <v>Q134KUV_43342</v>
          </cell>
          <cell r="F287" t="str">
            <v>NONE</v>
          </cell>
          <cell r="G287" t="str">
            <v>43.34.2</v>
          </cell>
          <cell r="H287" t="str">
            <v xml:space="preserve">          Glasergewerbe</v>
          </cell>
          <cell r="I287" t="str">
            <v>SELF</v>
          </cell>
          <cell r="J287" t="str">
            <v>SELF</v>
          </cell>
          <cell r="K287" t="str">
            <v>OV</v>
          </cell>
          <cell r="L287" t="str">
            <v>NE</v>
          </cell>
          <cell r="M287">
            <v>5</v>
          </cell>
          <cell r="O287" t="str">
            <v>43.34.2</v>
          </cell>
          <cell r="P287" t="str">
            <v>Glasergewerbe</v>
          </cell>
          <cell r="Q287">
            <v>48.08484</v>
          </cell>
          <cell r="R287">
            <v>40.08484</v>
          </cell>
          <cell r="S287">
            <v>42.163179999999997</v>
          </cell>
          <cell r="T287">
            <v>41.916159999999998</v>
          </cell>
          <cell r="U287">
            <v>48.771349999999998</v>
          </cell>
          <cell r="V287">
            <v>56.771349999999998</v>
          </cell>
          <cell r="W287">
            <v>64.771349999999998</v>
          </cell>
          <cell r="X287">
            <v>63.81035</v>
          </cell>
          <cell r="Y287">
            <v>55.81035</v>
          </cell>
          <cell r="Z287">
            <v>47.81035</v>
          </cell>
          <cell r="AA287">
            <v>41.81035</v>
          </cell>
          <cell r="AB287">
            <v>35.81035</v>
          </cell>
          <cell r="AC287">
            <v>34.788640000000001</v>
          </cell>
          <cell r="AD287">
            <v>-1.0217099999999988</v>
          </cell>
        </row>
        <row r="288">
          <cell r="A288" t="str">
            <v>DataSpec</v>
          </cell>
          <cell r="B288" t="str">
            <v>Data</v>
          </cell>
          <cell r="C288" t="str">
            <v>Rating</v>
          </cell>
          <cell r="D288" t="str">
            <v>Rating</v>
          </cell>
          <cell r="E288" t="str">
            <v>Q134KUV_4339</v>
          </cell>
          <cell r="F288" t="str">
            <v>NONE</v>
          </cell>
          <cell r="G288">
            <v>43.39</v>
          </cell>
          <cell r="H288" t="str">
            <v xml:space="preserve">        Kachelofenbau, Bauendreinigung u.a.</v>
          </cell>
          <cell r="I288" t="str">
            <v>SELF</v>
          </cell>
          <cell r="J288" t="str">
            <v>SELF</v>
          </cell>
          <cell r="K288" t="str">
            <v>OV</v>
          </cell>
          <cell r="L288" t="str">
            <v>NE</v>
          </cell>
          <cell r="M288">
            <v>5</v>
          </cell>
          <cell r="O288" t="str">
            <v>43,39</v>
          </cell>
          <cell r="P288" t="str">
            <v>Kachelofenbau, Bauendreinigung u.a.</v>
          </cell>
          <cell r="Q288">
            <v>60.429639999999999</v>
          </cell>
          <cell r="R288">
            <v>52.429639999999999</v>
          </cell>
          <cell r="S288">
            <v>44.429639999999999</v>
          </cell>
          <cell r="T288">
            <v>37.30809</v>
          </cell>
          <cell r="U288">
            <v>45.30809</v>
          </cell>
          <cell r="V288">
            <v>42.203530000000001</v>
          </cell>
          <cell r="W288">
            <v>48.153509999999997</v>
          </cell>
          <cell r="X288">
            <v>44.905360000000002</v>
          </cell>
          <cell r="Y288">
            <v>45.110349999999997</v>
          </cell>
          <cell r="Z288">
            <v>50.36544</v>
          </cell>
          <cell r="AA288">
            <v>44.36544</v>
          </cell>
          <cell r="AB288">
            <v>43.279389999999999</v>
          </cell>
          <cell r="AC288">
            <v>42.897170000000003</v>
          </cell>
          <cell r="AD288">
            <v>-0.38221999999999667</v>
          </cell>
        </row>
        <row r="289">
          <cell r="A289" t="str">
            <v>DataSpec</v>
          </cell>
          <cell r="B289" t="str">
            <v>Data</v>
          </cell>
          <cell r="C289" t="str">
            <v>Rating</v>
          </cell>
          <cell r="D289" t="str">
            <v>Rating</v>
          </cell>
          <cell r="E289" t="str">
            <v>Q134KUV_439</v>
          </cell>
          <cell r="F289" t="str">
            <v>NONE</v>
          </cell>
          <cell r="G289">
            <v>43.9</v>
          </cell>
          <cell r="H289" t="str">
            <v xml:space="preserve">      Sonst. spezialisierte Bautätigkeiten</v>
          </cell>
          <cell r="I289" t="str">
            <v>SELF</v>
          </cell>
          <cell r="J289" t="str">
            <v>SELF</v>
          </cell>
          <cell r="K289" t="str">
            <v>OV</v>
          </cell>
          <cell r="L289" t="str">
            <v>NE</v>
          </cell>
          <cell r="M289">
            <v>5</v>
          </cell>
          <cell r="O289" t="str">
            <v>43,9</v>
          </cell>
          <cell r="P289" t="str">
            <v>Sonst. spezialisierte Bautätigkeiten</v>
          </cell>
          <cell r="Q289">
            <v>43.381070000000001</v>
          </cell>
          <cell r="R289">
            <v>38.128520000000002</v>
          </cell>
          <cell r="S289">
            <v>39.871879999999997</v>
          </cell>
          <cell r="T289">
            <v>40.741109999999999</v>
          </cell>
          <cell r="U289">
            <v>36.521360000000001</v>
          </cell>
          <cell r="V289">
            <v>37.362400000000001</v>
          </cell>
          <cell r="W289">
            <v>38.890689999999999</v>
          </cell>
          <cell r="X289">
            <v>43.515459999999997</v>
          </cell>
          <cell r="Y289">
            <v>40.098320000000001</v>
          </cell>
          <cell r="Z289">
            <v>43.950299999999999</v>
          </cell>
          <cell r="AA289">
            <v>43.134030000000003</v>
          </cell>
          <cell r="AB289">
            <v>41.850250000000003</v>
          </cell>
          <cell r="AC289">
            <v>40.05715</v>
          </cell>
          <cell r="AD289">
            <v>-1.7931000000000026</v>
          </cell>
        </row>
        <row r="290">
          <cell r="A290" t="str">
            <v>DataSpec</v>
          </cell>
          <cell r="B290" t="str">
            <v>Data</v>
          </cell>
          <cell r="C290" t="str">
            <v>Rating</v>
          </cell>
          <cell r="D290" t="str">
            <v>Rating</v>
          </cell>
          <cell r="E290" t="str">
            <v>Q134KUV_4391</v>
          </cell>
          <cell r="F290" t="str">
            <v>NONE</v>
          </cell>
          <cell r="G290">
            <v>43.91</v>
          </cell>
          <cell r="H290" t="str">
            <v xml:space="preserve">        Dachdeckerei, Zimmerei</v>
          </cell>
          <cell r="I290" t="str">
            <v>SELF</v>
          </cell>
          <cell r="J290" t="str">
            <v>SELF</v>
          </cell>
          <cell r="K290" t="str">
            <v>OV</v>
          </cell>
          <cell r="L290" t="str">
            <v>NE</v>
          </cell>
          <cell r="M290">
            <v>5</v>
          </cell>
          <cell r="O290" t="str">
            <v>43,91</v>
          </cell>
          <cell r="P290" t="str">
            <v>Dachdeckerei, Zimmerei</v>
          </cell>
          <cell r="Q290">
            <v>40.945509999999999</v>
          </cell>
          <cell r="R290">
            <v>35.315649999999998</v>
          </cell>
          <cell r="S290">
            <v>38.947850000000003</v>
          </cell>
          <cell r="T290">
            <v>38.22813</v>
          </cell>
          <cell r="U290">
            <v>34.650779999999997</v>
          </cell>
          <cell r="V290">
            <v>35.13214</v>
          </cell>
          <cell r="W290">
            <v>35.915239999999997</v>
          </cell>
          <cell r="X290">
            <v>38.817050000000002</v>
          </cell>
          <cell r="Y290">
            <v>39.798290000000001</v>
          </cell>
          <cell r="Z290">
            <v>41.95073</v>
          </cell>
          <cell r="AA290">
            <v>38.045549999999999</v>
          </cell>
          <cell r="AB290">
            <v>35.114640000000001</v>
          </cell>
          <cell r="AC290">
            <v>30.3398</v>
          </cell>
          <cell r="AD290">
            <v>-4.7748400000000011</v>
          </cell>
        </row>
        <row r="291">
          <cell r="A291" t="str">
            <v>DataSpec</v>
          </cell>
          <cell r="B291" t="str">
            <v>Data</v>
          </cell>
          <cell r="C291" t="str">
            <v>Rating</v>
          </cell>
          <cell r="D291" t="str">
            <v>Rating</v>
          </cell>
          <cell r="E291" t="str">
            <v>Q134KUV_43911</v>
          </cell>
          <cell r="F291" t="str">
            <v>NONE</v>
          </cell>
          <cell r="G291" t="str">
            <v>43.91.1</v>
          </cell>
          <cell r="H291" t="str">
            <v xml:space="preserve">          Dachdeckerei, Bauspenglerei</v>
          </cell>
          <cell r="I291" t="str">
            <v>SELF</v>
          </cell>
          <cell r="J291" t="str">
            <v>SELF</v>
          </cell>
          <cell r="K291" t="str">
            <v>OV</v>
          </cell>
          <cell r="L291" t="str">
            <v>NE</v>
          </cell>
          <cell r="M291">
            <v>5</v>
          </cell>
          <cell r="O291" t="str">
            <v>43.91.1</v>
          </cell>
          <cell r="P291" t="str">
            <v>Dachdeckerei, Bauspenglerei</v>
          </cell>
          <cell r="Q291">
            <v>38.737189999999998</v>
          </cell>
          <cell r="R291">
            <v>32.833959999999998</v>
          </cell>
          <cell r="S291">
            <v>40.153260000000003</v>
          </cell>
          <cell r="T291">
            <v>40.305900000000001</v>
          </cell>
          <cell r="U291">
            <v>36.859259999999999</v>
          </cell>
          <cell r="V291">
            <v>35.023890000000002</v>
          </cell>
          <cell r="W291">
            <v>35.72354</v>
          </cell>
          <cell r="X291">
            <v>29.752359999999999</v>
          </cell>
          <cell r="Y291">
            <v>33.660739999999997</v>
          </cell>
          <cell r="Z291">
            <v>37.017949999999999</v>
          </cell>
          <cell r="AA291">
            <v>32.91621</v>
          </cell>
          <cell r="AB291">
            <v>31.083110000000001</v>
          </cell>
          <cell r="AC291">
            <v>27.508130000000001</v>
          </cell>
          <cell r="AD291">
            <v>-3.57498</v>
          </cell>
        </row>
        <row r="292">
          <cell r="A292" t="str">
            <v>DataSpec</v>
          </cell>
          <cell r="B292" t="str">
            <v>Data</v>
          </cell>
          <cell r="C292" t="str">
            <v>Rating</v>
          </cell>
          <cell r="D292" t="str">
            <v>Rating</v>
          </cell>
          <cell r="E292" t="str">
            <v>Q134KUV_43912</v>
          </cell>
          <cell r="F292" t="str">
            <v>NONE</v>
          </cell>
          <cell r="G292" t="str">
            <v>43.91.2</v>
          </cell>
          <cell r="H292" t="str">
            <v xml:space="preserve">          Zimmerei, Ingenieurholzbau</v>
          </cell>
          <cell r="I292" t="str">
            <v>SELF</v>
          </cell>
          <cell r="J292" t="str">
            <v>SELF</v>
          </cell>
          <cell r="K292" t="str">
            <v>OV</v>
          </cell>
          <cell r="L292" t="str">
            <v>NE</v>
          </cell>
          <cell r="M292">
            <v>5</v>
          </cell>
          <cell r="O292" t="str">
            <v>43.91.2</v>
          </cell>
          <cell r="P292" t="str">
            <v>Zimmerei, Ingenieurholzbau</v>
          </cell>
          <cell r="Q292">
            <v>44.537140000000001</v>
          </cell>
          <cell r="R292">
            <v>39.54524</v>
          </cell>
          <cell r="S292">
            <v>37.460430000000002</v>
          </cell>
          <cell r="T292">
            <v>35.22824</v>
          </cell>
          <cell r="U292">
            <v>31.000080000000001</v>
          </cell>
          <cell r="V292">
            <v>35.392159999999997</v>
          </cell>
          <cell r="W292">
            <v>36.317740000000001</v>
          </cell>
          <cell r="X292">
            <v>44.317740000000001</v>
          </cell>
          <cell r="Y292">
            <v>48.765140000000002</v>
          </cell>
          <cell r="Z292">
            <v>49.365470000000002</v>
          </cell>
          <cell r="AA292">
            <v>43.365470000000002</v>
          </cell>
          <cell r="AB292">
            <v>39.295439999999999</v>
          </cell>
          <cell r="AC292">
            <v>33.295439999999999</v>
          </cell>
          <cell r="AD292">
            <v>-6</v>
          </cell>
        </row>
        <row r="293">
          <cell r="A293" t="str">
            <v>DataSpec</v>
          </cell>
          <cell r="B293" t="str">
            <v>Data</v>
          </cell>
          <cell r="C293" t="str">
            <v>Rating</v>
          </cell>
          <cell r="D293" t="str">
            <v>Rating</v>
          </cell>
          <cell r="E293" t="str">
            <v>Q134KUV_4399</v>
          </cell>
          <cell r="F293" t="str">
            <v>NONE</v>
          </cell>
          <cell r="G293">
            <v>43.99</v>
          </cell>
          <cell r="H293" t="str">
            <v xml:space="preserve">        Gerüst-, Schornsteinbau u.a.</v>
          </cell>
          <cell r="I293" t="str">
            <v>SELF</v>
          </cell>
          <cell r="J293" t="str">
            <v>SELF</v>
          </cell>
          <cell r="K293" t="str">
            <v>OV</v>
          </cell>
          <cell r="L293" t="str">
            <v>NE</v>
          </cell>
          <cell r="M293">
            <v>5</v>
          </cell>
          <cell r="O293" t="str">
            <v>43,99</v>
          </cell>
          <cell r="P293" t="str">
            <v>Gerüst-, Schornsteinbau u.a.</v>
          </cell>
          <cell r="Q293">
            <v>44.362139999999997</v>
          </cell>
          <cell r="R293">
            <v>39.640779999999999</v>
          </cell>
          <cell r="S293">
            <v>40.952390000000001</v>
          </cell>
          <cell r="T293">
            <v>42.371670000000002</v>
          </cell>
          <cell r="U293">
            <v>37.62115</v>
          </cell>
          <cell r="V293">
            <v>40.113259999999997</v>
          </cell>
          <cell r="W293">
            <v>42.471559999999997</v>
          </cell>
          <cell r="X293">
            <v>48.286020000000001</v>
          </cell>
          <cell r="Y293">
            <v>41.445830000000001</v>
          </cell>
          <cell r="Z293">
            <v>45.899419999999999</v>
          </cell>
          <cell r="AA293">
            <v>46.84093</v>
          </cell>
          <cell r="AB293">
            <v>46.757379999999998</v>
          </cell>
          <cell r="AC293">
            <v>46.87032</v>
          </cell>
          <cell r="AD293">
            <v>0.11294000000000182</v>
          </cell>
        </row>
        <row r="294">
          <cell r="A294" t="str">
            <v>DataSpec</v>
          </cell>
          <cell r="B294" t="str">
            <v>Data</v>
          </cell>
          <cell r="C294" t="str">
            <v>Rating</v>
          </cell>
          <cell r="D294" t="str">
            <v>Rating</v>
          </cell>
          <cell r="E294" t="str">
            <v>Q134KUV_43991</v>
          </cell>
          <cell r="F294" t="str">
            <v>NONE</v>
          </cell>
          <cell r="G294" t="str">
            <v>43.99.1</v>
          </cell>
          <cell r="H294" t="str">
            <v xml:space="preserve">          Gerüstbau</v>
          </cell>
          <cell r="I294" t="str">
            <v>SELF</v>
          </cell>
          <cell r="J294" t="str">
            <v>SELF</v>
          </cell>
          <cell r="K294" t="str">
            <v>OV</v>
          </cell>
          <cell r="L294" t="str">
            <v>NE</v>
          </cell>
          <cell r="M294">
            <v>5</v>
          </cell>
          <cell r="O294" t="str">
            <v>43.99.1</v>
          </cell>
          <cell r="P294" t="str">
            <v>Gerüstbau</v>
          </cell>
          <cell r="Q294">
            <v>38.802349999999997</v>
          </cell>
          <cell r="R294">
            <v>38.157780000000002</v>
          </cell>
          <cell r="S294">
            <v>42.693530000000003</v>
          </cell>
          <cell r="T294">
            <v>44.433039999999998</v>
          </cell>
          <cell r="U294">
            <v>44.362180000000002</v>
          </cell>
          <cell r="V294">
            <v>39.702109999999998</v>
          </cell>
          <cell r="W294">
            <v>40.225360000000002</v>
          </cell>
          <cell r="X294">
            <v>43.001570000000001</v>
          </cell>
          <cell r="Y294">
            <v>38.078879999999998</v>
          </cell>
          <cell r="Z294">
            <v>43.657170000000001</v>
          </cell>
          <cell r="AA294">
            <v>37.657170000000001</v>
          </cell>
          <cell r="AB294">
            <v>31.657170000000001</v>
          </cell>
          <cell r="AC294">
            <v>25.83297</v>
          </cell>
          <cell r="AD294">
            <v>-5.8242000000000012</v>
          </cell>
        </row>
        <row r="295">
          <cell r="A295" t="str">
            <v>DataSpec</v>
          </cell>
          <cell r="B295" t="str">
            <v>Data</v>
          </cell>
          <cell r="C295" t="str">
            <v>Rating</v>
          </cell>
          <cell r="D295" t="str">
            <v>Rating</v>
          </cell>
          <cell r="E295" t="str">
            <v>Q134KUV_43992</v>
          </cell>
          <cell r="F295" t="str">
            <v>NONE</v>
          </cell>
          <cell r="G295" t="str">
            <v>43.99.2</v>
          </cell>
          <cell r="H295" t="str">
            <v xml:space="preserve">          Schornstein-, Feuerungs-, Industrieofenbau</v>
          </cell>
          <cell r="I295" t="str">
            <v>SELF</v>
          </cell>
          <cell r="J295" t="str">
            <v>SELF</v>
          </cell>
          <cell r="K295" t="str">
            <v>OV</v>
          </cell>
          <cell r="L295" t="str">
            <v>NE</v>
          </cell>
          <cell r="M295">
            <v>5</v>
          </cell>
          <cell r="O295" t="str">
            <v>43.99.2</v>
          </cell>
          <cell r="P295" t="str">
            <v>Schornstein-, Feuerungs-, Industrieofenbau</v>
          </cell>
          <cell r="Q295">
            <v>40.885249999999999</v>
          </cell>
          <cell r="R295">
            <v>33.446449999999999</v>
          </cell>
          <cell r="S295">
            <v>25.446449999999999</v>
          </cell>
          <cell r="T295">
            <v>33.446449999999999</v>
          </cell>
          <cell r="U295">
            <v>31.022030000000001</v>
          </cell>
          <cell r="V295">
            <v>23.731680000000001</v>
          </cell>
          <cell r="W295">
            <v>21.891829999999999</v>
          </cell>
          <cell r="X295">
            <v>13.891830000000001</v>
          </cell>
          <cell r="Y295">
            <v>21.891829999999999</v>
          </cell>
          <cell r="Z295">
            <v>29.891829999999999</v>
          </cell>
          <cell r="AA295">
            <v>35.891829999999999</v>
          </cell>
          <cell r="AB295">
            <v>41.891829999999999</v>
          </cell>
          <cell r="AC295">
            <v>47.891829999999999</v>
          </cell>
          <cell r="AD295">
            <v>6</v>
          </cell>
        </row>
        <row r="296">
          <cell r="A296" t="str">
            <v>DataSpec</v>
          </cell>
          <cell r="B296" t="str">
            <v>Data</v>
          </cell>
          <cell r="C296" t="str">
            <v>Rating</v>
          </cell>
          <cell r="D296" t="str">
            <v>Rating</v>
          </cell>
          <cell r="E296" t="str">
            <v>Q134KUV_43999</v>
          </cell>
          <cell r="F296" t="str">
            <v>NONE</v>
          </cell>
          <cell r="G296" t="str">
            <v>43.99.9</v>
          </cell>
          <cell r="H296" t="str">
            <v xml:space="preserve">          Gebäudetrocknung, Abdichtung u.a.</v>
          </cell>
          <cell r="I296" t="str">
            <v>SELF</v>
          </cell>
          <cell r="J296" t="str">
            <v>SELF</v>
          </cell>
          <cell r="K296" t="str">
            <v>OV</v>
          </cell>
          <cell r="L296" t="str">
            <v>NE</v>
          </cell>
          <cell r="M296">
            <v>5</v>
          </cell>
          <cell r="O296" t="str">
            <v>43.99.9</v>
          </cell>
          <cell r="P296" t="str">
            <v>Gebäudetrocknung, Abdichtung u.a.</v>
          </cell>
          <cell r="Q296">
            <v>45.141289999999998</v>
          </cell>
          <cell r="R296">
            <v>40.050939999999997</v>
          </cell>
          <cell r="S296">
            <v>41.374699999999997</v>
          </cell>
          <cell r="T296">
            <v>42.50206</v>
          </cell>
          <cell r="U296">
            <v>37.179000000000002</v>
          </cell>
          <cell r="V296">
            <v>40.781500000000001</v>
          </cell>
          <cell r="W296">
            <v>43.488169999999997</v>
          </cell>
          <cell r="X296">
            <v>50.144390000000001</v>
          </cell>
          <cell r="Y296">
            <v>42.539700000000003</v>
          </cell>
          <cell r="Z296">
            <v>46.741959999999999</v>
          </cell>
          <cell r="AA296">
            <v>48.113079999999997</v>
          </cell>
          <cell r="AB296">
            <v>48.366010000000003</v>
          </cell>
          <cell r="AC296">
            <v>48.738149999999997</v>
          </cell>
          <cell r="AD296">
            <v>0.37213999999999459</v>
          </cell>
        </row>
        <row r="297">
          <cell r="A297" t="str">
            <v>DataSpec</v>
          </cell>
          <cell r="B297" t="str">
            <v>Data</v>
          </cell>
          <cell r="C297" t="str">
            <v>Rating</v>
          </cell>
          <cell r="D297" t="str">
            <v>Rating</v>
          </cell>
          <cell r="E297" t="str">
            <v>Q134KUV_G</v>
          </cell>
          <cell r="F297" t="str">
            <v>NONE</v>
          </cell>
          <cell r="G297" t="str">
            <v>G</v>
          </cell>
          <cell r="H297" t="str">
            <v>Handel</v>
          </cell>
          <cell r="I297" t="str">
            <v>SELF</v>
          </cell>
          <cell r="J297" t="str">
            <v>SELF</v>
          </cell>
          <cell r="K297" t="str">
            <v>OV</v>
          </cell>
          <cell r="L297" t="str">
            <v>NE</v>
          </cell>
          <cell r="M297">
            <v>5</v>
          </cell>
          <cell r="O297" t="str">
            <v>G</v>
          </cell>
          <cell r="P297" t="str">
            <v>Handel</v>
          </cell>
          <cell r="Q297">
            <v>40.434899999999999</v>
          </cell>
          <cell r="R297">
            <v>40.266129999999997</v>
          </cell>
          <cell r="S297">
            <v>41.03378</v>
          </cell>
          <cell r="T297">
            <v>41.577129999999997</v>
          </cell>
          <cell r="U297">
            <v>41.815779999999997</v>
          </cell>
          <cell r="V297">
            <v>41.371020000000001</v>
          </cell>
          <cell r="W297">
            <v>40.561169999999997</v>
          </cell>
          <cell r="X297">
            <v>41.375839999999997</v>
          </cell>
          <cell r="Y297">
            <v>40.909730000000003</v>
          </cell>
          <cell r="Z297">
            <v>42.128430000000002</v>
          </cell>
          <cell r="AA297">
            <v>43.889130000000002</v>
          </cell>
          <cell r="AB297">
            <v>44.532089999999997</v>
          </cell>
          <cell r="AC297">
            <v>45.553130000000003</v>
          </cell>
          <cell r="AD297">
            <v>1.0210400000000064</v>
          </cell>
        </row>
        <row r="298">
          <cell r="A298" t="str">
            <v>DataSpec</v>
          </cell>
          <cell r="B298" t="str">
            <v>Data</v>
          </cell>
          <cell r="C298" t="str">
            <v>Rating</v>
          </cell>
          <cell r="D298" t="str">
            <v>Rating</v>
          </cell>
          <cell r="E298" t="str">
            <v>Q134KUV_45</v>
          </cell>
          <cell r="F298" t="str">
            <v>NONE</v>
          </cell>
          <cell r="G298">
            <v>45</v>
          </cell>
          <cell r="H298" t="str">
            <v xml:space="preserve">    Kfz-Handel, Werkstätten</v>
          </cell>
          <cell r="I298" t="str">
            <v>SELF</v>
          </cell>
          <cell r="J298" t="str">
            <v>SELF</v>
          </cell>
          <cell r="K298" t="str">
            <v>OV</v>
          </cell>
          <cell r="L298" t="str">
            <v>NE</v>
          </cell>
          <cell r="M298">
            <v>5</v>
          </cell>
          <cell r="O298">
            <v>45</v>
          </cell>
          <cell r="P298" t="str">
            <v>Kfz-Handel, Werkstätten</v>
          </cell>
          <cell r="Q298">
            <v>40.015740000000001</v>
          </cell>
          <cell r="R298">
            <v>39.811999999999998</v>
          </cell>
          <cell r="S298">
            <v>43.529350000000001</v>
          </cell>
          <cell r="T298">
            <v>42.745579999999997</v>
          </cell>
          <cell r="U298">
            <v>44.553139999999999</v>
          </cell>
          <cell r="V298">
            <v>43.932000000000002</v>
          </cell>
          <cell r="W298">
            <v>44.08381</v>
          </cell>
          <cell r="X298">
            <v>44.53801</v>
          </cell>
          <cell r="Y298">
            <v>44.724600000000002</v>
          </cell>
          <cell r="Z298">
            <v>46.26267</v>
          </cell>
          <cell r="AA298">
            <v>47.288060000000002</v>
          </cell>
          <cell r="AB298">
            <v>48.39902</v>
          </cell>
          <cell r="AC298">
            <v>48.021520000000002</v>
          </cell>
          <cell r="AD298">
            <v>-0.37749999999999773</v>
          </cell>
        </row>
        <row r="299">
          <cell r="A299" t="str">
            <v>DataSpec</v>
          </cell>
          <cell r="B299" t="str">
            <v>Data</v>
          </cell>
          <cell r="C299" t="str">
            <v>Rating</v>
          </cell>
          <cell r="D299" t="str">
            <v>Rating</v>
          </cell>
          <cell r="E299" t="str">
            <v>Q134KUV_451</v>
          </cell>
          <cell r="F299" t="str">
            <v>NONE</v>
          </cell>
          <cell r="G299">
            <v>45.1</v>
          </cell>
          <cell r="H299" t="str">
            <v xml:space="preserve">      Kraftwagen</v>
          </cell>
          <cell r="I299" t="str">
            <v>SELF</v>
          </cell>
          <cell r="J299" t="str">
            <v>SELF</v>
          </cell>
          <cell r="K299" t="str">
            <v>OV</v>
          </cell>
          <cell r="L299" t="str">
            <v>NE</v>
          </cell>
          <cell r="M299">
            <v>5</v>
          </cell>
          <cell r="O299" t="str">
            <v>45,1</v>
          </cell>
          <cell r="P299" t="str">
            <v>Kraftwagen</v>
          </cell>
          <cell r="Q299">
            <v>40.156559999999999</v>
          </cell>
          <cell r="R299">
            <v>40.547229999999999</v>
          </cell>
          <cell r="S299">
            <v>46.09666</v>
          </cell>
          <cell r="T299">
            <v>45.04289</v>
          </cell>
          <cell r="U299">
            <v>47.650109999999998</v>
          </cell>
          <cell r="V299">
            <v>46.663890000000002</v>
          </cell>
          <cell r="W299">
            <v>46.710149999999999</v>
          </cell>
          <cell r="X299">
            <v>47.209949999999999</v>
          </cell>
          <cell r="Y299">
            <v>47.49897</v>
          </cell>
          <cell r="Z299">
            <v>48.421950000000002</v>
          </cell>
          <cell r="AA299">
            <v>46.29524</v>
          </cell>
          <cell r="AB299">
            <v>46.289340000000003</v>
          </cell>
          <cell r="AC299">
            <v>46.180610000000001</v>
          </cell>
          <cell r="AD299">
            <v>-0.10873000000000133</v>
          </cell>
        </row>
        <row r="300">
          <cell r="A300" t="str">
            <v>DataSpec</v>
          </cell>
          <cell r="B300" t="str">
            <v>Data</v>
          </cell>
          <cell r="C300" t="str">
            <v>Rating</v>
          </cell>
          <cell r="D300" t="str">
            <v>Rating</v>
          </cell>
          <cell r="E300" t="str">
            <v>Q134KUV_4511</v>
          </cell>
          <cell r="F300" t="str">
            <v>NONE</v>
          </cell>
          <cell r="G300">
            <v>45.11</v>
          </cell>
          <cell r="H300" t="str">
            <v xml:space="preserve">        Kraftwagen (bis zu 3.5 t Gewicht)</v>
          </cell>
          <cell r="I300" t="str">
            <v>SELF</v>
          </cell>
          <cell r="J300" t="str">
            <v>SELF</v>
          </cell>
          <cell r="K300" t="str">
            <v>OV</v>
          </cell>
          <cell r="L300" t="str">
            <v>NE</v>
          </cell>
          <cell r="M300">
            <v>5</v>
          </cell>
          <cell r="O300" t="str">
            <v>45,11</v>
          </cell>
          <cell r="P300" t="str">
            <v>Kraftwagen (bis zu 3.5 t Gewicht)</v>
          </cell>
          <cell r="Q300">
            <v>40.246270000000003</v>
          </cell>
          <cell r="R300">
            <v>40.595739999999999</v>
          </cell>
          <cell r="S300">
            <v>46.149169999999998</v>
          </cell>
          <cell r="T300">
            <v>45.091839999999998</v>
          </cell>
          <cell r="U300">
            <v>47.749690000000001</v>
          </cell>
          <cell r="V300">
            <v>46.894880000000001</v>
          </cell>
          <cell r="W300">
            <v>46.927019999999999</v>
          </cell>
          <cell r="X300">
            <v>47.390749999999997</v>
          </cell>
          <cell r="Y300">
            <v>47.665880000000001</v>
          </cell>
          <cell r="Z300">
            <v>48.587319999999998</v>
          </cell>
          <cell r="AA300">
            <v>46.576909999999998</v>
          </cell>
          <cell r="AB300">
            <v>46.579070000000002</v>
          </cell>
          <cell r="AC300">
            <v>46.273389999999999</v>
          </cell>
          <cell r="AD300">
            <v>-0.30568000000000239</v>
          </cell>
        </row>
        <row r="301">
          <cell r="A301" t="str">
            <v>DataSpec</v>
          </cell>
          <cell r="B301" t="str">
            <v>Data</v>
          </cell>
          <cell r="C301" t="str">
            <v>Rating</v>
          </cell>
          <cell r="D301" t="str">
            <v>Rating</v>
          </cell>
          <cell r="E301" t="str">
            <v>Q134KUV_4519</v>
          </cell>
          <cell r="F301" t="str">
            <v>NONE</v>
          </cell>
          <cell r="G301">
            <v>45.19</v>
          </cell>
          <cell r="H301" t="str">
            <v xml:space="preserve">        Nutzfahrzeuge (mind.3 5. t Gewicht)</v>
          </cell>
          <cell r="I301" t="str">
            <v>SELF</v>
          </cell>
          <cell r="J301" t="str">
            <v>SELF</v>
          </cell>
          <cell r="K301" t="str">
            <v>OV</v>
          </cell>
          <cell r="L301" t="str">
            <v>NE</v>
          </cell>
          <cell r="M301">
            <v>5</v>
          </cell>
          <cell r="O301" t="str">
            <v>45,19</v>
          </cell>
          <cell r="P301" t="str">
            <v>Nutzfahrzeuge (mind.3 5. t Gewicht)</v>
          </cell>
          <cell r="Q301">
            <v>37.939329999999998</v>
          </cell>
          <cell r="R301">
            <v>39.421169999999996</v>
          </cell>
          <cell r="S301">
            <v>44.876240000000003</v>
          </cell>
          <cell r="T301">
            <v>43.90551</v>
          </cell>
          <cell r="U301">
            <v>45.336869999999998</v>
          </cell>
          <cell r="V301">
            <v>41.634740000000001</v>
          </cell>
          <cell r="W301">
            <v>41.987920000000003</v>
          </cell>
          <cell r="X301">
            <v>43.272559999999999</v>
          </cell>
          <cell r="Y301">
            <v>43.86412</v>
          </cell>
          <cell r="Z301">
            <v>44.820459999999997</v>
          </cell>
          <cell r="AA301">
            <v>40.316519999999997</v>
          </cell>
          <cell r="AB301">
            <v>40.13597</v>
          </cell>
          <cell r="AC301">
            <v>40.348909999999997</v>
          </cell>
          <cell r="AD301">
            <v>0.21293999999999613</v>
          </cell>
        </row>
        <row r="302">
          <cell r="A302" t="str">
            <v>DataSpec</v>
          </cell>
          <cell r="B302" t="str">
            <v>Data</v>
          </cell>
          <cell r="C302" t="str">
            <v>Rating</v>
          </cell>
          <cell r="D302" t="str">
            <v>Rating</v>
          </cell>
          <cell r="E302" t="str">
            <v>Q134KUV_452</v>
          </cell>
          <cell r="F302" t="str">
            <v>NONE</v>
          </cell>
          <cell r="G302">
            <v>45.2</v>
          </cell>
          <cell r="H302" t="str">
            <v xml:space="preserve">      Werkstätten, Waschanlagen</v>
          </cell>
          <cell r="I302" t="str">
            <v>SELF</v>
          </cell>
          <cell r="J302" t="str">
            <v>SELF</v>
          </cell>
          <cell r="K302" t="str">
            <v>OV</v>
          </cell>
          <cell r="L302" t="str">
            <v>NE</v>
          </cell>
          <cell r="M302">
            <v>5</v>
          </cell>
          <cell r="O302" t="str">
            <v>45,2</v>
          </cell>
          <cell r="P302" t="str">
            <v>Werkstätten, Waschanlagen</v>
          </cell>
          <cell r="Q302">
            <v>40.286160000000002</v>
          </cell>
          <cell r="R302">
            <v>39.868119999999998</v>
          </cell>
          <cell r="S302">
            <v>43.067509999999999</v>
          </cell>
          <cell r="T302">
            <v>42.1404</v>
          </cell>
          <cell r="U302">
            <v>42.51079</v>
          </cell>
          <cell r="V302">
            <v>42.770899999999997</v>
          </cell>
          <cell r="W302">
            <v>43.169699999999999</v>
          </cell>
          <cell r="X302">
            <v>43.074509999999997</v>
          </cell>
          <cell r="Y302">
            <v>43.257240000000003</v>
          </cell>
          <cell r="Z302">
            <v>44.848500000000001</v>
          </cell>
          <cell r="AA302">
            <v>46.75958</v>
          </cell>
          <cell r="AB302">
            <v>48.029539999999997</v>
          </cell>
          <cell r="AC302">
            <v>47.094230000000003</v>
          </cell>
          <cell r="AD302">
            <v>-0.93530999999999409</v>
          </cell>
        </row>
        <row r="303">
          <cell r="A303" t="str">
            <v>DataSpec</v>
          </cell>
          <cell r="B303" t="str">
            <v>Data</v>
          </cell>
          <cell r="C303" t="str">
            <v>Rating</v>
          </cell>
          <cell r="D303" t="str">
            <v>Rating</v>
          </cell>
          <cell r="E303" t="str">
            <v>Q134KUV_45201</v>
          </cell>
          <cell r="F303" t="str">
            <v>NONE</v>
          </cell>
          <cell r="G303" t="str">
            <v>45.20.1</v>
          </cell>
          <cell r="H303" t="str">
            <v xml:space="preserve">          Lackieren von Kraftwagen</v>
          </cell>
          <cell r="I303" t="str">
            <v>SELF</v>
          </cell>
          <cell r="J303" t="str">
            <v>SELF</v>
          </cell>
          <cell r="K303" t="str">
            <v>OV</v>
          </cell>
          <cell r="L303" t="str">
            <v>NE</v>
          </cell>
          <cell r="M303">
            <v>5</v>
          </cell>
          <cell r="O303" t="str">
            <v>45.20.1</v>
          </cell>
          <cell r="P303" t="str">
            <v>Lackieren von Kraftwagen</v>
          </cell>
          <cell r="Q303">
            <v>34.833930000000002</v>
          </cell>
          <cell r="R303">
            <v>34.625660000000003</v>
          </cell>
          <cell r="S303">
            <v>42.625660000000003</v>
          </cell>
          <cell r="T303">
            <v>42.33</v>
          </cell>
          <cell r="U303">
            <v>42.541939999999997</v>
          </cell>
          <cell r="V303">
            <v>41.671999999999997</v>
          </cell>
          <cell r="W303">
            <v>42.678440000000002</v>
          </cell>
          <cell r="X303">
            <v>42.424439999999997</v>
          </cell>
          <cell r="Y303">
            <v>41.827150000000003</v>
          </cell>
          <cell r="Z303">
            <v>42.91827</v>
          </cell>
          <cell r="AA303">
            <v>39.743229999999997</v>
          </cell>
          <cell r="AB303">
            <v>41.528120000000001</v>
          </cell>
          <cell r="AC303">
            <v>41.122390000000003</v>
          </cell>
          <cell r="AD303">
            <v>-0.40572999999999837</v>
          </cell>
        </row>
        <row r="304">
          <cell r="A304" t="str">
            <v>DataSpec</v>
          </cell>
          <cell r="B304" t="str">
            <v>Data</v>
          </cell>
          <cell r="C304" t="str">
            <v>Rating</v>
          </cell>
          <cell r="D304" t="str">
            <v>Rating</v>
          </cell>
          <cell r="E304" t="str">
            <v>Q134KUV_45202</v>
          </cell>
          <cell r="F304" t="str">
            <v>NONE</v>
          </cell>
          <cell r="G304" t="str">
            <v>45.20.2</v>
          </cell>
          <cell r="H304" t="str">
            <v xml:space="preserve">          Autowaschanlagen</v>
          </cell>
          <cell r="I304" t="str">
            <v>SELF</v>
          </cell>
          <cell r="J304" t="str">
            <v>SELF</v>
          </cell>
          <cell r="K304" t="str">
            <v>OV</v>
          </cell>
          <cell r="L304" t="str">
            <v>NE</v>
          </cell>
          <cell r="M304">
            <v>5</v>
          </cell>
          <cell r="O304" t="str">
            <v>45.20.2</v>
          </cell>
          <cell r="P304" t="str">
            <v>Autowaschanlagen</v>
          </cell>
          <cell r="Q304">
            <v>36.543689999999998</v>
          </cell>
          <cell r="R304">
            <v>37.434420000000003</v>
          </cell>
          <cell r="S304">
            <v>40.07546</v>
          </cell>
          <cell r="T304">
            <v>39.439140000000002</v>
          </cell>
          <cell r="U304">
            <v>39.3232</v>
          </cell>
          <cell r="V304">
            <v>41.087859999999999</v>
          </cell>
          <cell r="W304">
            <v>41.487050000000004</v>
          </cell>
          <cell r="X304">
            <v>40.7331</v>
          </cell>
          <cell r="Y304">
            <v>40.190660000000001</v>
          </cell>
          <cell r="Z304">
            <v>40.341650000000001</v>
          </cell>
          <cell r="AA304">
            <v>46.341650000000001</v>
          </cell>
          <cell r="AB304">
            <v>49.887189999999997</v>
          </cell>
          <cell r="AC304">
            <v>49.950659999999999</v>
          </cell>
          <cell r="AD304">
            <v>6.3470000000002358E-2</v>
          </cell>
        </row>
        <row r="305">
          <cell r="A305" t="str">
            <v>DataSpec</v>
          </cell>
          <cell r="B305" t="str">
            <v>Data</v>
          </cell>
          <cell r="C305" t="str">
            <v>Rating</v>
          </cell>
          <cell r="D305" t="str">
            <v>Rating</v>
          </cell>
          <cell r="E305" t="str">
            <v>Q134KUV_45203</v>
          </cell>
          <cell r="F305" t="str">
            <v>NONE</v>
          </cell>
          <cell r="G305" t="str">
            <v>45.20.3</v>
          </cell>
          <cell r="H305" t="str">
            <v xml:space="preserve">          Werkstätten für Pkw  (bis zu 3.5 t)</v>
          </cell>
          <cell r="I305" t="str">
            <v>SELF</v>
          </cell>
          <cell r="J305" t="str">
            <v>SELF</v>
          </cell>
          <cell r="K305" t="str">
            <v>OV</v>
          </cell>
          <cell r="L305" t="str">
            <v>NE</v>
          </cell>
          <cell r="M305">
            <v>5</v>
          </cell>
          <cell r="O305" t="str">
            <v>45.20.3</v>
          </cell>
          <cell r="P305" t="str">
            <v>Werkstätten für Pkw  (bis zu 3.5 t)</v>
          </cell>
          <cell r="Q305">
            <v>41.453490000000002</v>
          </cell>
          <cell r="R305">
            <v>40.816789999999997</v>
          </cell>
          <cell r="S305">
            <v>43.365499999999997</v>
          </cell>
          <cell r="T305">
            <v>42.327800000000003</v>
          </cell>
          <cell r="U305">
            <v>42.764139999999998</v>
          </cell>
          <cell r="V305">
            <v>43.086309999999997</v>
          </cell>
          <cell r="W305">
            <v>43.392940000000003</v>
          </cell>
          <cell r="X305">
            <v>43.371879999999997</v>
          </cell>
          <cell r="Y305">
            <v>43.714190000000002</v>
          </cell>
          <cell r="Z305">
            <v>45.512619999999998</v>
          </cell>
          <cell r="AA305">
            <v>47.662849999999999</v>
          </cell>
          <cell r="AB305">
            <v>48.499830000000003</v>
          </cell>
          <cell r="AC305">
            <v>47.438070000000003</v>
          </cell>
          <cell r="AD305">
            <v>-1.0617599999999996</v>
          </cell>
        </row>
        <row r="306">
          <cell r="A306" t="str">
            <v>DataSpec</v>
          </cell>
          <cell r="B306" t="str">
            <v>Data</v>
          </cell>
          <cell r="C306" t="str">
            <v>Rating</v>
          </cell>
          <cell r="D306" t="str">
            <v>Rating</v>
          </cell>
          <cell r="E306" t="str">
            <v>Q134KUV_45204</v>
          </cell>
          <cell r="F306" t="str">
            <v>NONE</v>
          </cell>
          <cell r="G306" t="str">
            <v>45.20.4</v>
          </cell>
          <cell r="H306" t="str">
            <v xml:space="preserve">          Werkstätten für Lkw (mind. 3.5 t)</v>
          </cell>
          <cell r="I306" t="str">
            <v>SELF</v>
          </cell>
          <cell r="J306" t="str">
            <v>SELF</v>
          </cell>
          <cell r="K306" t="str">
            <v>OV</v>
          </cell>
          <cell r="L306" t="str">
            <v>NE</v>
          </cell>
          <cell r="M306">
            <v>5</v>
          </cell>
          <cell r="O306" t="str">
            <v>45.20.4</v>
          </cell>
          <cell r="P306" t="str">
            <v>Werkstätten für Lkw (mind. 3.5 t)</v>
          </cell>
          <cell r="Q306">
            <v>39.536380000000001</v>
          </cell>
          <cell r="R306">
            <v>40.21461</v>
          </cell>
          <cell r="S306">
            <v>43.60277</v>
          </cell>
          <cell r="T306">
            <v>42.632300000000001</v>
          </cell>
          <cell r="U306">
            <v>42.942349999999998</v>
          </cell>
          <cell r="V306">
            <v>42.518160000000002</v>
          </cell>
          <cell r="W306">
            <v>43.054340000000003</v>
          </cell>
          <cell r="X306">
            <v>43.161659999999998</v>
          </cell>
          <cell r="Y306">
            <v>43.849440000000001</v>
          </cell>
          <cell r="Z306">
            <v>45.24483</v>
          </cell>
          <cell r="AA306">
            <v>51.24483</v>
          </cell>
          <cell r="AB306">
            <v>57.24483</v>
          </cell>
          <cell r="AC306">
            <v>54.500030000000002</v>
          </cell>
          <cell r="AD306">
            <v>-2.7447999999999979</v>
          </cell>
        </row>
        <row r="307">
          <cell r="A307" t="str">
            <v>DataSpec</v>
          </cell>
          <cell r="B307" t="str">
            <v>Data</v>
          </cell>
          <cell r="C307" t="str">
            <v>Rating</v>
          </cell>
          <cell r="D307" t="str">
            <v>Rating</v>
          </cell>
          <cell r="E307" t="str">
            <v>Q134KUV_453</v>
          </cell>
          <cell r="F307" t="str">
            <v>NONE</v>
          </cell>
          <cell r="G307">
            <v>45.3</v>
          </cell>
          <cell r="H307" t="str">
            <v xml:space="preserve">      Kraftwagenteile, -zubehör</v>
          </cell>
          <cell r="I307" t="str">
            <v>SELF</v>
          </cell>
          <cell r="J307" t="str">
            <v>SELF</v>
          </cell>
          <cell r="K307" t="str">
            <v>OV</v>
          </cell>
          <cell r="L307" t="str">
            <v>NE</v>
          </cell>
          <cell r="M307">
            <v>5</v>
          </cell>
          <cell r="O307" t="str">
            <v>45,3</v>
          </cell>
          <cell r="P307" t="str">
            <v>Kraftwagenteile, -zubehör</v>
          </cell>
          <cell r="Q307">
            <v>39.53557</v>
          </cell>
          <cell r="R307">
            <v>38.685499999999998</v>
          </cell>
          <cell r="S307">
            <v>39.71631</v>
          </cell>
          <cell r="T307">
            <v>39.366540000000001</v>
          </cell>
          <cell r="U307">
            <v>42.915669999999999</v>
          </cell>
          <cell r="V307">
            <v>41.095880000000001</v>
          </cell>
          <cell r="W307">
            <v>40.921289999999999</v>
          </cell>
          <cell r="X307">
            <v>43.02854</v>
          </cell>
          <cell r="Y307">
            <v>43.330410000000001</v>
          </cell>
          <cell r="Z307">
            <v>46.064019999999999</v>
          </cell>
          <cell r="AA307">
            <v>51.421340000000001</v>
          </cell>
          <cell r="AB307">
            <v>54.812089999999998</v>
          </cell>
          <cell r="AC307">
            <v>54.949550000000002</v>
          </cell>
          <cell r="AD307">
            <v>0.13746000000000436</v>
          </cell>
        </row>
        <row r="308">
          <cell r="A308" t="str">
            <v>DataSpec</v>
          </cell>
          <cell r="B308" t="str">
            <v>Data</v>
          </cell>
          <cell r="C308" t="str">
            <v>Rating</v>
          </cell>
          <cell r="D308" t="str">
            <v>Rating</v>
          </cell>
          <cell r="E308" t="str">
            <v>Q134KUV_4531</v>
          </cell>
          <cell r="F308" t="str">
            <v>NONE</v>
          </cell>
          <cell r="G308">
            <v>45.31</v>
          </cell>
          <cell r="H308" t="str">
            <v xml:space="preserve">        Großhandel mit Kraftwagenteilen und -zubehör</v>
          </cell>
          <cell r="I308" t="str">
            <v>SELF</v>
          </cell>
          <cell r="J308" t="str">
            <v>SELF</v>
          </cell>
          <cell r="K308" t="str">
            <v>OV</v>
          </cell>
          <cell r="L308" t="str">
            <v>NE</v>
          </cell>
          <cell r="M308">
            <v>5</v>
          </cell>
          <cell r="O308" t="str">
            <v>45,31</v>
          </cell>
          <cell r="P308" t="str">
            <v>Großhandel mit Kraftwagenteilen und -zubehör</v>
          </cell>
          <cell r="Q308">
            <v>39.64226</v>
          </cell>
          <cell r="R308">
            <v>39.307200000000002</v>
          </cell>
          <cell r="S308">
            <v>41.465530000000001</v>
          </cell>
          <cell r="T308">
            <v>41.05921</v>
          </cell>
          <cell r="U308">
            <v>42.954770000000003</v>
          </cell>
          <cell r="V308">
            <v>42.104579999999999</v>
          </cell>
          <cell r="W308">
            <v>42.040520000000001</v>
          </cell>
          <cell r="X308">
            <v>43.388950000000001</v>
          </cell>
          <cell r="Y308">
            <v>43.554479999999998</v>
          </cell>
          <cell r="Z308">
            <v>45.69632</v>
          </cell>
          <cell r="AA308">
            <v>48.412849999999999</v>
          </cell>
          <cell r="AB308">
            <v>48.666980000000002</v>
          </cell>
          <cell r="AC308">
            <v>48.311399999999999</v>
          </cell>
          <cell r="AD308">
            <v>-0.35558000000000334</v>
          </cell>
        </row>
        <row r="309">
          <cell r="A309" t="str">
            <v>DataSpec</v>
          </cell>
          <cell r="B309" t="str">
            <v>Data</v>
          </cell>
          <cell r="C309" t="str">
            <v>Rating</v>
          </cell>
          <cell r="D309" t="str">
            <v>Rating</v>
          </cell>
          <cell r="E309" t="str">
            <v>Q134KUV_4532</v>
          </cell>
          <cell r="F309" t="str">
            <v>NONE</v>
          </cell>
          <cell r="G309">
            <v>45.32</v>
          </cell>
          <cell r="H309" t="str">
            <v xml:space="preserve">        Einzelhandel mit Kraftwagenteilen und -zubehör</v>
          </cell>
          <cell r="I309" t="str">
            <v>SELF</v>
          </cell>
          <cell r="J309" t="str">
            <v>SELF</v>
          </cell>
          <cell r="K309" t="str">
            <v>OV</v>
          </cell>
          <cell r="L309" t="str">
            <v>NE</v>
          </cell>
          <cell r="M309">
            <v>5</v>
          </cell>
          <cell r="O309" t="str">
            <v>45,32</v>
          </cell>
          <cell r="P309" t="str">
            <v>Einzelhandel mit Kraftwagenteilen und -zubehör</v>
          </cell>
          <cell r="Q309">
            <v>39.507489999999997</v>
          </cell>
          <cell r="R309">
            <v>38.523940000000003</v>
          </cell>
          <cell r="S309">
            <v>39.270629999999997</v>
          </cell>
          <cell r="T309">
            <v>38.935290000000002</v>
          </cell>
          <cell r="U309">
            <v>42.905720000000002</v>
          </cell>
          <cell r="V309">
            <v>40.835999999999999</v>
          </cell>
          <cell r="W309">
            <v>40.632910000000003</v>
          </cell>
          <cell r="X309">
            <v>42.935690000000001</v>
          </cell>
          <cell r="Y309">
            <v>43.272680000000001</v>
          </cell>
          <cell r="Z309">
            <v>46.158760000000001</v>
          </cell>
          <cell r="AA309">
            <v>52.158760000000001</v>
          </cell>
          <cell r="AB309">
            <v>56.31803</v>
          </cell>
          <cell r="AC309">
            <v>56.539870000000001</v>
          </cell>
          <cell r="AD309">
            <v>0.22184000000000026</v>
          </cell>
        </row>
        <row r="310">
          <cell r="A310" t="str">
            <v>DataSpec</v>
          </cell>
          <cell r="B310" t="str">
            <v>Data</v>
          </cell>
          <cell r="C310" t="str">
            <v>Rating</v>
          </cell>
          <cell r="D310" t="str">
            <v>Rating</v>
          </cell>
          <cell r="E310" t="str">
            <v>Q134KUV_454</v>
          </cell>
          <cell r="F310" t="str">
            <v>NONE</v>
          </cell>
          <cell r="G310">
            <v>45.4</v>
          </cell>
          <cell r="H310" t="str">
            <v xml:space="preserve">      Handel mit Krafträdern, Reparatur</v>
          </cell>
          <cell r="I310" t="str">
            <v>SELF</v>
          </cell>
          <cell r="J310" t="str">
            <v>SELF</v>
          </cell>
          <cell r="K310" t="str">
            <v>OV</v>
          </cell>
          <cell r="L310" t="str">
            <v>NE</v>
          </cell>
          <cell r="M310">
            <v>5</v>
          </cell>
          <cell r="O310" t="str">
            <v>45,4</v>
          </cell>
          <cell r="P310" t="str">
            <v>Handel mit Krafträdern, Reparatur</v>
          </cell>
          <cell r="Q310">
            <v>38.8142</v>
          </cell>
          <cell r="R310">
            <v>37.778649999999999</v>
          </cell>
          <cell r="S310">
            <v>40.578859999999999</v>
          </cell>
          <cell r="T310">
            <v>41.337000000000003</v>
          </cell>
          <cell r="U310">
            <v>40.790039999999998</v>
          </cell>
          <cell r="V310">
            <v>40.633679999999998</v>
          </cell>
          <cell r="W310">
            <v>41.068190000000001</v>
          </cell>
          <cell r="X310">
            <v>38.9786</v>
          </cell>
          <cell r="Y310">
            <v>37.9619</v>
          </cell>
          <cell r="Z310">
            <v>39.676349999999999</v>
          </cell>
          <cell r="AA310">
            <v>43.669220000000003</v>
          </cell>
          <cell r="AB310">
            <v>43.899529999999999</v>
          </cell>
          <cell r="AC310">
            <v>43.324010000000001</v>
          </cell>
          <cell r="AD310">
            <v>-0.57551999999999737</v>
          </cell>
        </row>
        <row r="311">
          <cell r="A311" t="str">
            <v>DataSpec</v>
          </cell>
          <cell r="B311" t="str">
            <v>Data</v>
          </cell>
          <cell r="C311" t="str">
            <v>Rating</v>
          </cell>
          <cell r="D311" t="str">
            <v>Rating</v>
          </cell>
          <cell r="E311" t="str">
            <v>Q134KUV_46</v>
          </cell>
          <cell r="F311" t="str">
            <v>NONE</v>
          </cell>
          <cell r="G311">
            <v>46</v>
          </cell>
          <cell r="H311" t="str">
            <v xml:space="preserve">    Großhandel</v>
          </cell>
          <cell r="I311" t="str">
            <v>SELF</v>
          </cell>
          <cell r="J311" t="str">
            <v>SELF</v>
          </cell>
          <cell r="K311" t="str">
            <v>OV</v>
          </cell>
          <cell r="L311" t="str">
            <v>NE</v>
          </cell>
          <cell r="M311">
            <v>5</v>
          </cell>
          <cell r="O311">
            <v>46</v>
          </cell>
          <cell r="P311" t="str">
            <v>Großhandel</v>
          </cell>
          <cell r="Q311">
            <v>36.494399999999999</v>
          </cell>
          <cell r="R311">
            <v>37.403080000000003</v>
          </cell>
          <cell r="S311">
            <v>37.19097</v>
          </cell>
          <cell r="T311">
            <v>37.292760000000001</v>
          </cell>
          <cell r="U311">
            <v>38.683059999999998</v>
          </cell>
          <cell r="V311">
            <v>39.64546</v>
          </cell>
          <cell r="W311">
            <v>38.278700000000001</v>
          </cell>
          <cell r="X311">
            <v>38.950490000000002</v>
          </cell>
          <cell r="Y311">
            <v>38.22945</v>
          </cell>
          <cell r="Z311">
            <v>40.259709999999998</v>
          </cell>
          <cell r="AA311">
            <v>44.194580000000002</v>
          </cell>
          <cell r="AB311">
            <v>45.019269999999999</v>
          </cell>
          <cell r="AC311">
            <v>46.008240000000001</v>
          </cell>
          <cell r="AD311">
            <v>0.9889700000000019</v>
          </cell>
        </row>
        <row r="312">
          <cell r="A312" t="str">
            <v>DataSpec</v>
          </cell>
          <cell r="B312" t="str">
            <v>Data</v>
          </cell>
          <cell r="C312" t="str">
            <v>Rating</v>
          </cell>
          <cell r="D312" t="str">
            <v>Rating</v>
          </cell>
          <cell r="E312" t="str">
            <v>Q134KUV_461</v>
          </cell>
          <cell r="F312" t="str">
            <v>NONE</v>
          </cell>
          <cell r="G312">
            <v>46.1</v>
          </cell>
          <cell r="H312" t="str">
            <v xml:space="preserve">      Handelsvermittlung</v>
          </cell>
          <cell r="I312" t="str">
            <v>SELF</v>
          </cell>
          <cell r="J312" t="str">
            <v>SELF</v>
          </cell>
          <cell r="K312" t="str">
            <v>OV</v>
          </cell>
          <cell r="L312" t="str">
            <v>NE</v>
          </cell>
          <cell r="M312">
            <v>5</v>
          </cell>
          <cell r="O312" t="str">
            <v>46,1</v>
          </cell>
          <cell r="P312" t="str">
            <v>Handelsvermittlung</v>
          </cell>
          <cell r="Q312">
            <v>32.009149999999998</v>
          </cell>
          <cell r="R312">
            <v>33.581200000000003</v>
          </cell>
          <cell r="S312">
            <v>31.750499999999999</v>
          </cell>
          <cell r="T312">
            <v>33.558860000000003</v>
          </cell>
          <cell r="U312">
            <v>34.608829999999998</v>
          </cell>
          <cell r="V312">
            <v>37.931440000000002</v>
          </cell>
          <cell r="W312">
            <v>35.877890000000001</v>
          </cell>
          <cell r="X312">
            <v>38.374670000000002</v>
          </cell>
          <cell r="Y312">
            <v>37.916899999999998</v>
          </cell>
          <cell r="Z312">
            <v>41.60369</v>
          </cell>
          <cell r="AA312">
            <v>45.387529999999998</v>
          </cell>
          <cell r="AB312">
            <v>45.720390000000002</v>
          </cell>
          <cell r="AC312">
            <v>46.282800000000002</v>
          </cell>
          <cell r="AD312">
            <v>0.56240999999999985</v>
          </cell>
        </row>
        <row r="313">
          <cell r="A313" t="str">
            <v>DataSpec</v>
          </cell>
          <cell r="B313" t="str">
            <v>Data</v>
          </cell>
          <cell r="C313" t="str">
            <v>Rating</v>
          </cell>
          <cell r="D313" t="str">
            <v>Rating</v>
          </cell>
          <cell r="E313" t="str">
            <v>Q134KUV_462</v>
          </cell>
          <cell r="F313" t="str">
            <v>NONE</v>
          </cell>
          <cell r="G313">
            <v>46.2</v>
          </cell>
          <cell r="H313" t="str">
            <v xml:space="preserve">      Landw. Grundstoffe, lebende Tiere</v>
          </cell>
          <cell r="I313" t="str">
            <v>SELF</v>
          </cell>
          <cell r="J313" t="str">
            <v>SELF</v>
          </cell>
          <cell r="K313" t="str">
            <v>OV</v>
          </cell>
          <cell r="L313" t="str">
            <v>NE</v>
          </cell>
          <cell r="M313">
            <v>5</v>
          </cell>
          <cell r="O313" t="str">
            <v>46,2</v>
          </cell>
          <cell r="P313" t="str">
            <v>Landw. Grundstoffe, lebende Tiere</v>
          </cell>
          <cell r="Q313">
            <v>40.345840000000003</v>
          </cell>
          <cell r="R313">
            <v>39.998469999999998</v>
          </cell>
          <cell r="S313">
            <v>39.258659999999999</v>
          </cell>
          <cell r="T313">
            <v>39.318739999999998</v>
          </cell>
          <cell r="U313">
            <v>38.741599999999998</v>
          </cell>
          <cell r="V313">
            <v>38.532470000000004</v>
          </cell>
          <cell r="W313">
            <v>37.03593</v>
          </cell>
          <cell r="X313">
            <v>37.84196</v>
          </cell>
          <cell r="Y313">
            <v>36.997610000000002</v>
          </cell>
          <cell r="Z313">
            <v>38.043660000000003</v>
          </cell>
          <cell r="AA313">
            <v>44.043660000000003</v>
          </cell>
          <cell r="AB313">
            <v>48.449159999999999</v>
          </cell>
          <cell r="AC313">
            <v>48.234270000000002</v>
          </cell>
          <cell r="AD313">
            <v>-0.21488999999999692</v>
          </cell>
        </row>
        <row r="314">
          <cell r="A314" t="str">
            <v>DataSpec</v>
          </cell>
          <cell r="B314" t="str">
            <v>Data</v>
          </cell>
          <cell r="C314" t="str">
            <v>Rating</v>
          </cell>
          <cell r="D314" t="str">
            <v>Rating</v>
          </cell>
          <cell r="E314" t="str">
            <v>Q134KUV_463</v>
          </cell>
          <cell r="F314" t="str">
            <v>NONE</v>
          </cell>
          <cell r="G314">
            <v>46.3</v>
          </cell>
          <cell r="H314" t="str">
            <v xml:space="preserve">      NuG, Getränke, Tabakwaren</v>
          </cell>
          <cell r="I314" t="str">
            <v>SELF</v>
          </cell>
          <cell r="J314" t="str">
            <v>SELF</v>
          </cell>
          <cell r="K314" t="str">
            <v>OV</v>
          </cell>
          <cell r="L314" t="str">
            <v>NE</v>
          </cell>
          <cell r="M314">
            <v>5</v>
          </cell>
          <cell r="O314" t="str">
            <v>46,3</v>
          </cell>
          <cell r="P314" t="str">
            <v>NuG, Getränke, Tabakwaren</v>
          </cell>
          <cell r="Q314">
            <v>38.227640000000001</v>
          </cell>
          <cell r="R314">
            <v>38.197000000000003</v>
          </cell>
          <cell r="S314">
            <v>38.233969999999999</v>
          </cell>
          <cell r="T314">
            <v>37.251919999999998</v>
          </cell>
          <cell r="U314">
            <v>37.70167</v>
          </cell>
          <cell r="V314">
            <v>38.383809999999997</v>
          </cell>
          <cell r="W314">
            <v>38.281129999999997</v>
          </cell>
          <cell r="X314">
            <v>39.05442</v>
          </cell>
          <cell r="Y314">
            <v>38.89114</v>
          </cell>
          <cell r="Z314">
            <v>39.278030000000001</v>
          </cell>
          <cell r="AA314">
            <v>44.305529999999997</v>
          </cell>
          <cell r="AB314">
            <v>45.868690000000001</v>
          </cell>
          <cell r="AC314">
            <v>47.109949999999998</v>
          </cell>
          <cell r="AD314">
            <v>1.2412599999999969</v>
          </cell>
        </row>
        <row r="315">
          <cell r="A315" t="str">
            <v>DataSpec</v>
          </cell>
          <cell r="B315" t="str">
            <v>Data</v>
          </cell>
          <cell r="C315" t="str">
            <v>Rating</v>
          </cell>
          <cell r="D315" t="str">
            <v>Rating</v>
          </cell>
          <cell r="E315" t="str">
            <v>Q134KUV_4631</v>
          </cell>
          <cell r="F315" t="str">
            <v>NONE</v>
          </cell>
          <cell r="G315">
            <v>46.31</v>
          </cell>
          <cell r="H315" t="str">
            <v xml:space="preserve">        Obst, Gemüse, Kartoffeln</v>
          </cell>
          <cell r="I315" t="str">
            <v>SELF</v>
          </cell>
          <cell r="J315" t="str">
            <v>SELF</v>
          </cell>
          <cell r="K315" t="str">
            <v>OV</v>
          </cell>
          <cell r="L315" t="str">
            <v>NE</v>
          </cell>
          <cell r="M315">
            <v>5</v>
          </cell>
          <cell r="O315" t="str">
            <v>46,31</v>
          </cell>
          <cell r="P315" t="str">
            <v>Obst, Gemüse, Kartoffeln</v>
          </cell>
          <cell r="Q315">
            <v>38.043959999999998</v>
          </cell>
          <cell r="R315">
            <v>38.49747</v>
          </cell>
          <cell r="S315">
            <v>34.026310000000002</v>
          </cell>
          <cell r="T315">
            <v>32.987720000000003</v>
          </cell>
          <cell r="U315">
            <v>33.484450000000002</v>
          </cell>
          <cell r="V315">
            <v>35.282229999999998</v>
          </cell>
          <cell r="W315">
            <v>35.478369999999998</v>
          </cell>
          <cell r="X315">
            <v>32.685929999999999</v>
          </cell>
          <cell r="Y315">
            <v>32.733359999999998</v>
          </cell>
          <cell r="Z315">
            <v>33.080359999999999</v>
          </cell>
          <cell r="AA315">
            <v>36.138109999999998</v>
          </cell>
          <cell r="AB315">
            <v>37.550370000000001</v>
          </cell>
          <cell r="AC315">
            <v>35.596299999999999</v>
          </cell>
          <cell r="AD315">
            <v>-1.9540700000000015</v>
          </cell>
        </row>
        <row r="316">
          <cell r="A316" t="str">
            <v>DataSpec</v>
          </cell>
          <cell r="B316" t="str">
            <v>Data</v>
          </cell>
          <cell r="C316" t="str">
            <v>Rating</v>
          </cell>
          <cell r="D316" t="str">
            <v>Rating</v>
          </cell>
          <cell r="E316" t="str">
            <v>Q134KUV_4632</v>
          </cell>
          <cell r="F316" t="str">
            <v>NONE</v>
          </cell>
          <cell r="G316">
            <v>46.32</v>
          </cell>
          <cell r="H316" t="str">
            <v xml:space="preserve">        Fleisch und Fleischwaren</v>
          </cell>
          <cell r="I316" t="str">
            <v>SELF</v>
          </cell>
          <cell r="J316" t="str">
            <v>SELF</v>
          </cell>
          <cell r="K316" t="str">
            <v>OV</v>
          </cell>
          <cell r="L316" t="str">
            <v>NE</v>
          </cell>
          <cell r="M316">
            <v>5</v>
          </cell>
          <cell r="O316" t="str">
            <v>46,32</v>
          </cell>
          <cell r="P316" t="str">
            <v>Fleisch und Fleischwaren</v>
          </cell>
          <cell r="Q316">
            <v>40.898449999999997</v>
          </cell>
          <cell r="R316">
            <v>41.386510000000001</v>
          </cell>
          <cell r="S316">
            <v>40.077469999999998</v>
          </cell>
          <cell r="T316">
            <v>38.018239999999999</v>
          </cell>
          <cell r="U316">
            <v>41.280479999999997</v>
          </cell>
          <cell r="V316">
            <v>39.590730000000001</v>
          </cell>
          <cell r="W316">
            <v>39.538780000000003</v>
          </cell>
          <cell r="X316">
            <v>39.046720000000001</v>
          </cell>
          <cell r="Y316">
            <v>39.237029999999997</v>
          </cell>
          <cell r="Z316">
            <v>39.502839999999999</v>
          </cell>
          <cell r="AA316">
            <v>45.502839999999999</v>
          </cell>
          <cell r="AB316">
            <v>47.047530000000002</v>
          </cell>
          <cell r="AC316">
            <v>48.509920000000001</v>
          </cell>
          <cell r="AD316">
            <v>1.4623899999999992</v>
          </cell>
        </row>
        <row r="317">
          <cell r="A317" t="str">
            <v>DataSpec</v>
          </cell>
          <cell r="B317" t="str">
            <v>Data</v>
          </cell>
          <cell r="C317" t="str">
            <v>Rating</v>
          </cell>
          <cell r="D317" t="str">
            <v>Rating</v>
          </cell>
          <cell r="E317" t="str">
            <v>Q134KUV_4633</v>
          </cell>
          <cell r="F317" t="str">
            <v>NONE</v>
          </cell>
          <cell r="G317">
            <v>46.33</v>
          </cell>
          <cell r="H317" t="str">
            <v xml:space="preserve">        Milch, Milcherzeugnisse, Eiern, Fette</v>
          </cell>
          <cell r="I317" t="str">
            <v>SELF</v>
          </cell>
          <cell r="J317" t="str">
            <v>SELF</v>
          </cell>
          <cell r="K317" t="str">
            <v>OV</v>
          </cell>
          <cell r="L317" t="str">
            <v>NE</v>
          </cell>
          <cell r="M317">
            <v>5</v>
          </cell>
          <cell r="O317" t="str">
            <v>46,33</v>
          </cell>
          <cell r="P317" t="str">
            <v>Milch, Milcherzeugnisse, Eiern, Fette</v>
          </cell>
          <cell r="Q317">
            <v>42.060589999999998</v>
          </cell>
          <cell r="R317">
            <v>42.590350000000001</v>
          </cell>
          <cell r="S317">
            <v>41.8782</v>
          </cell>
          <cell r="T317">
            <v>38.949240000000003</v>
          </cell>
          <cell r="U317">
            <v>40.296750000000003</v>
          </cell>
          <cell r="V317">
            <v>41.522530000000003</v>
          </cell>
          <cell r="W317">
            <v>41.268219999999999</v>
          </cell>
          <cell r="X317">
            <v>40.0642</v>
          </cell>
          <cell r="Y317">
            <v>39.925199999999997</v>
          </cell>
          <cell r="Z317">
            <v>39.770620000000001</v>
          </cell>
          <cell r="AA317">
            <v>45.770620000000001</v>
          </cell>
          <cell r="AB317">
            <v>50.46602</v>
          </cell>
          <cell r="AC317">
            <v>50.435409999999997</v>
          </cell>
          <cell r="AD317">
            <v>-3.0610000000002913E-2</v>
          </cell>
        </row>
        <row r="318">
          <cell r="A318" t="str">
            <v>DataSpec</v>
          </cell>
          <cell r="B318" t="str">
            <v>Data</v>
          </cell>
          <cell r="C318" t="str">
            <v>Rating</v>
          </cell>
          <cell r="D318" t="str">
            <v>Rating</v>
          </cell>
          <cell r="E318" t="str">
            <v>Q134KUV_4634</v>
          </cell>
          <cell r="F318" t="str">
            <v>NONE</v>
          </cell>
          <cell r="G318">
            <v>46.34</v>
          </cell>
          <cell r="H318" t="str">
            <v xml:space="preserve">        Getränke</v>
          </cell>
          <cell r="I318" t="str">
            <v>SELF</v>
          </cell>
          <cell r="J318" t="str">
            <v>SELF</v>
          </cell>
          <cell r="K318" t="str">
            <v>OV</v>
          </cell>
          <cell r="L318" t="str">
            <v>NE</v>
          </cell>
          <cell r="M318">
            <v>5</v>
          </cell>
          <cell r="O318" t="str">
            <v>46,34</v>
          </cell>
          <cell r="P318" t="str">
            <v>Getränke</v>
          </cell>
          <cell r="Q318">
            <v>38.131149999999998</v>
          </cell>
          <cell r="R318">
            <v>39.191200000000002</v>
          </cell>
          <cell r="S318">
            <v>40.115020000000001</v>
          </cell>
          <cell r="T318">
            <v>39.839379999999998</v>
          </cell>
          <cell r="U318">
            <v>40.351689999999998</v>
          </cell>
          <cell r="V318">
            <v>41.774740000000001</v>
          </cell>
          <cell r="W318">
            <v>41.760950000000001</v>
          </cell>
          <cell r="X318">
            <v>42.048749999999998</v>
          </cell>
          <cell r="Y318">
            <v>42.454410000000003</v>
          </cell>
          <cell r="Z318">
            <v>43.14996</v>
          </cell>
          <cell r="AA318">
            <v>47.975320000000004</v>
          </cell>
          <cell r="AB318">
            <v>46.708350000000003</v>
          </cell>
          <cell r="AC318">
            <v>48.205190000000002</v>
          </cell>
          <cell r="AD318">
            <v>1.4968399999999988</v>
          </cell>
        </row>
        <row r="319">
          <cell r="A319" t="str">
            <v>DataSpec</v>
          </cell>
          <cell r="B319" t="str">
            <v>Data</v>
          </cell>
          <cell r="C319" t="str">
            <v>Rating</v>
          </cell>
          <cell r="D319" t="str">
            <v>Rating</v>
          </cell>
          <cell r="E319" t="str">
            <v>Q134KUV_4635</v>
          </cell>
          <cell r="F319" t="str">
            <v>NONE</v>
          </cell>
          <cell r="G319">
            <v>46.35</v>
          </cell>
          <cell r="H319" t="str">
            <v xml:space="preserve">        Tabakwaren</v>
          </cell>
          <cell r="I319" t="str">
            <v>SELF</v>
          </cell>
          <cell r="J319" t="str">
            <v>SELF</v>
          </cell>
          <cell r="K319" t="str">
            <v>OV</v>
          </cell>
          <cell r="L319" t="str">
            <v>NE</v>
          </cell>
          <cell r="M319">
            <v>5</v>
          </cell>
          <cell r="O319" t="str">
            <v>46,35</v>
          </cell>
          <cell r="P319" t="str">
            <v>Tabakwaren</v>
          </cell>
          <cell r="Q319">
            <v>38.488500000000002</v>
          </cell>
          <cell r="R319">
            <v>39.696570000000001</v>
          </cell>
          <cell r="S319">
            <v>39.69858</v>
          </cell>
          <cell r="T319">
            <v>39.495420000000003</v>
          </cell>
          <cell r="U319">
            <v>40.48968</v>
          </cell>
          <cell r="V319">
            <v>40.436480000000003</v>
          </cell>
          <cell r="W319">
            <v>40.35521</v>
          </cell>
          <cell r="X319">
            <v>41.22175</v>
          </cell>
          <cell r="Y319">
            <v>41.342910000000003</v>
          </cell>
          <cell r="Z319">
            <v>41.54175</v>
          </cell>
          <cell r="AA319">
            <v>43.932029999999997</v>
          </cell>
          <cell r="AB319">
            <v>43.235770000000002</v>
          </cell>
          <cell r="AC319">
            <v>43.852930000000001</v>
          </cell>
          <cell r="AD319">
            <v>0.61715999999999838</v>
          </cell>
        </row>
        <row r="320">
          <cell r="A320" t="str">
            <v>DataSpec</v>
          </cell>
          <cell r="B320" t="str">
            <v>Data</v>
          </cell>
          <cell r="C320" t="str">
            <v>Rating</v>
          </cell>
          <cell r="D320" t="str">
            <v>Rating</v>
          </cell>
          <cell r="E320" t="str">
            <v>Q134KUV_4636</v>
          </cell>
          <cell r="F320" t="str">
            <v>NONE</v>
          </cell>
          <cell r="G320">
            <v>46.36</v>
          </cell>
          <cell r="H320" t="str">
            <v xml:space="preserve">        Zucker, Süßwaren, Backwaren</v>
          </cell>
          <cell r="I320" t="str">
            <v>SELF</v>
          </cell>
          <cell r="J320" t="str">
            <v>SELF</v>
          </cell>
          <cell r="K320" t="str">
            <v>OV</v>
          </cell>
          <cell r="L320" t="str">
            <v>NE</v>
          </cell>
          <cell r="M320">
            <v>5</v>
          </cell>
          <cell r="O320" t="str">
            <v>46,36</v>
          </cell>
          <cell r="P320" t="str">
            <v>Zucker, Süßwaren, Backwaren</v>
          </cell>
          <cell r="Q320">
            <v>36.534260000000003</v>
          </cell>
          <cell r="R320">
            <v>38.16225</v>
          </cell>
          <cell r="S320">
            <v>40.514519999999997</v>
          </cell>
          <cell r="T320">
            <v>39.907310000000003</v>
          </cell>
          <cell r="U320">
            <v>39.335000000000001</v>
          </cell>
          <cell r="V320">
            <v>35.910089999999997</v>
          </cell>
          <cell r="W320">
            <v>35.940080000000002</v>
          </cell>
          <cell r="X320">
            <v>37.351640000000003</v>
          </cell>
          <cell r="Y320">
            <v>37.431930000000001</v>
          </cell>
          <cell r="Z320">
            <v>37.782490000000003</v>
          </cell>
          <cell r="AA320">
            <v>43.782490000000003</v>
          </cell>
          <cell r="AB320">
            <v>45.857729999999997</v>
          </cell>
          <cell r="AC320">
            <v>45.730629999999998</v>
          </cell>
          <cell r="AD320">
            <v>-0.12709999999999866</v>
          </cell>
        </row>
        <row r="321">
          <cell r="A321" t="str">
            <v>DataSpec</v>
          </cell>
          <cell r="B321" t="str">
            <v>Data</v>
          </cell>
          <cell r="C321" t="str">
            <v>Rating</v>
          </cell>
          <cell r="D321" t="str">
            <v>Rating</v>
          </cell>
          <cell r="E321" t="str">
            <v>Q134KUV_4637</v>
          </cell>
          <cell r="F321" t="str">
            <v>NONE</v>
          </cell>
          <cell r="G321">
            <v>46.37</v>
          </cell>
          <cell r="H321" t="str">
            <v xml:space="preserve">        Kaffee, Tee, Kakao, Gewürze</v>
          </cell>
          <cell r="I321" t="str">
            <v>SELF</v>
          </cell>
          <cell r="J321" t="str">
            <v>SELF</v>
          </cell>
          <cell r="K321" t="str">
            <v>OV</v>
          </cell>
          <cell r="L321" t="str">
            <v>NE</v>
          </cell>
          <cell r="M321">
            <v>5</v>
          </cell>
          <cell r="O321" t="str">
            <v>46,37</v>
          </cell>
          <cell r="P321" t="str">
            <v>Kaffee, Tee, Kakao, Gewürze</v>
          </cell>
          <cell r="Q321">
            <v>40.320419999999999</v>
          </cell>
          <cell r="R321">
            <v>41.802959999999999</v>
          </cell>
          <cell r="S321">
            <v>44.713639999999998</v>
          </cell>
          <cell r="T321">
            <v>47.870089999999998</v>
          </cell>
          <cell r="U321">
            <v>49.186430000000001</v>
          </cell>
          <cell r="V321">
            <v>48.025779999999997</v>
          </cell>
          <cell r="W321">
            <v>47.863599999999998</v>
          </cell>
          <cell r="X321">
            <v>47.514029999999998</v>
          </cell>
          <cell r="Y321">
            <v>46.961559999999999</v>
          </cell>
          <cell r="Z321">
            <v>48.114139999999999</v>
          </cell>
          <cell r="AA321">
            <v>53.275469999999999</v>
          </cell>
          <cell r="AB321">
            <v>54.225270000000002</v>
          </cell>
          <cell r="AC321">
            <v>53.247399999999999</v>
          </cell>
          <cell r="AD321">
            <v>-0.9778700000000029</v>
          </cell>
        </row>
        <row r="322">
          <cell r="A322" t="str">
            <v>DataSpec</v>
          </cell>
          <cell r="B322" t="str">
            <v>Data</v>
          </cell>
          <cell r="C322" t="str">
            <v>Rating</v>
          </cell>
          <cell r="D322" t="str">
            <v>Rating</v>
          </cell>
          <cell r="E322" t="str">
            <v>Q134KUV_4638</v>
          </cell>
          <cell r="F322" t="str">
            <v>NONE</v>
          </cell>
          <cell r="G322">
            <v>46.38</v>
          </cell>
          <cell r="H322" t="str">
            <v xml:space="preserve">        Fisch, Getreideerzeugnisse, Konfitüren u.a.</v>
          </cell>
          <cell r="I322" t="str">
            <v>SELF</v>
          </cell>
          <cell r="J322" t="str">
            <v>SELF</v>
          </cell>
          <cell r="K322" t="str">
            <v>OV</v>
          </cell>
          <cell r="L322" t="str">
            <v>NE</v>
          </cell>
          <cell r="M322">
            <v>5</v>
          </cell>
          <cell r="O322" t="str">
            <v>46,38</v>
          </cell>
          <cell r="P322" t="str">
            <v>Fisch, Getreideerzeugnisse, Konfitüren u.a.</v>
          </cell>
          <cell r="Q322">
            <v>42.46069</v>
          </cell>
          <cell r="R322">
            <v>40.894039999999997</v>
          </cell>
          <cell r="S322">
            <v>39.184980000000003</v>
          </cell>
          <cell r="T322">
            <v>36.583649999999999</v>
          </cell>
          <cell r="U322">
            <v>37.836889999999997</v>
          </cell>
          <cell r="V322">
            <v>40.795960000000001</v>
          </cell>
          <cell r="W322">
            <v>40.760039999999996</v>
          </cell>
          <cell r="X322">
            <v>39.420450000000002</v>
          </cell>
          <cell r="Y322">
            <v>39.277929999999998</v>
          </cell>
          <cell r="Z322">
            <v>39.642620000000001</v>
          </cell>
          <cell r="AA322">
            <v>45.642620000000001</v>
          </cell>
          <cell r="AB322">
            <v>51.642620000000001</v>
          </cell>
          <cell r="AC322">
            <v>56.180019999999999</v>
          </cell>
          <cell r="AD322">
            <v>4.5373999999999981</v>
          </cell>
        </row>
        <row r="323">
          <cell r="A323" t="str">
            <v>DataSpec</v>
          </cell>
          <cell r="B323" t="str">
            <v>Data</v>
          </cell>
          <cell r="C323" t="str">
            <v>Rating</v>
          </cell>
          <cell r="D323" t="str">
            <v>Rating</v>
          </cell>
          <cell r="E323" t="str">
            <v>Q134KUV_4639</v>
          </cell>
          <cell r="F323" t="str">
            <v>NONE</v>
          </cell>
          <cell r="G323">
            <v>46.39</v>
          </cell>
          <cell r="H323" t="str">
            <v xml:space="preserve">        NuG, Getränke, Tabakwaren, o.a.S.</v>
          </cell>
          <cell r="I323" t="str">
            <v>SELF</v>
          </cell>
          <cell r="J323" t="str">
            <v>SELF</v>
          </cell>
          <cell r="K323" t="str">
            <v>OV</v>
          </cell>
          <cell r="L323" t="str">
            <v>NE</v>
          </cell>
          <cell r="M323">
            <v>5</v>
          </cell>
          <cell r="O323" t="str">
            <v>46,39</v>
          </cell>
          <cell r="P323" t="str">
            <v>NuG, Getränke, Tabakwaren, o.a.S.</v>
          </cell>
          <cell r="Q323">
            <v>36.563429999999997</v>
          </cell>
          <cell r="R323">
            <v>35.92089</v>
          </cell>
          <cell r="S323">
            <v>37.291110000000003</v>
          </cell>
          <cell r="T323">
            <v>36.395940000000003</v>
          </cell>
          <cell r="U323">
            <v>36.07441</v>
          </cell>
          <cell r="V323">
            <v>36.630070000000003</v>
          </cell>
          <cell r="W323">
            <v>36.439169999999997</v>
          </cell>
          <cell r="X323">
            <v>38.996270000000003</v>
          </cell>
          <cell r="Y323">
            <v>38.624169999999999</v>
          </cell>
          <cell r="Z323">
            <v>38.994860000000003</v>
          </cell>
          <cell r="AA323">
            <v>40.646790000000003</v>
          </cell>
          <cell r="AB323">
            <v>41.327449999999999</v>
          </cell>
          <cell r="AC323">
            <v>41.295270000000002</v>
          </cell>
          <cell r="AD323">
            <v>-3.2179999999996767E-2</v>
          </cell>
        </row>
        <row r="324">
          <cell r="A324" t="str">
            <v>DataSpec</v>
          </cell>
          <cell r="B324" t="str">
            <v>Data</v>
          </cell>
          <cell r="C324" t="str">
            <v>Rating</v>
          </cell>
          <cell r="D324" t="str">
            <v>Rating</v>
          </cell>
          <cell r="E324" t="str">
            <v>Q134KUV_464</v>
          </cell>
          <cell r="F324" t="str">
            <v>NONE</v>
          </cell>
          <cell r="G324">
            <v>46.4</v>
          </cell>
          <cell r="H324" t="str">
            <v xml:space="preserve">      Gebrauchs- und Verbrauchsgüter</v>
          </cell>
          <cell r="I324" t="str">
            <v>SELF</v>
          </cell>
          <cell r="J324" t="str">
            <v>SELF</v>
          </cell>
          <cell r="K324" t="str">
            <v>OV</v>
          </cell>
          <cell r="L324" t="str">
            <v>NE</v>
          </cell>
          <cell r="M324">
            <v>5</v>
          </cell>
          <cell r="O324" t="str">
            <v>46,4</v>
          </cell>
          <cell r="P324" t="str">
            <v>Gebrauchs- und Verbrauchsgüter</v>
          </cell>
          <cell r="Q324">
            <v>40.34064</v>
          </cell>
          <cell r="R324">
            <v>40.046439999999997</v>
          </cell>
          <cell r="S324">
            <v>41.805459999999997</v>
          </cell>
          <cell r="T324">
            <v>40.90457</v>
          </cell>
          <cell r="U324">
            <v>42.158839999999998</v>
          </cell>
          <cell r="V324">
            <v>41.703969999999998</v>
          </cell>
          <cell r="W324">
            <v>41.494309999999999</v>
          </cell>
          <cell r="X324">
            <v>42.053240000000002</v>
          </cell>
          <cell r="Y324">
            <v>41.313879999999997</v>
          </cell>
          <cell r="Z324">
            <v>41.924050000000001</v>
          </cell>
          <cell r="AA324">
            <v>42.843730000000001</v>
          </cell>
          <cell r="AB324">
            <v>41.752479999999998</v>
          </cell>
          <cell r="AC324">
            <v>42.196460000000002</v>
          </cell>
          <cell r="AD324">
            <v>0.44398000000000337</v>
          </cell>
        </row>
        <row r="325">
          <cell r="A325" t="str">
            <v>DataSpec</v>
          </cell>
          <cell r="B325" t="str">
            <v>Data</v>
          </cell>
          <cell r="C325" t="str">
            <v>Rating</v>
          </cell>
          <cell r="D325" t="str">
            <v>Rating</v>
          </cell>
          <cell r="E325" t="str">
            <v>Q134KUV_4641</v>
          </cell>
          <cell r="F325" t="str">
            <v>NONE</v>
          </cell>
          <cell r="G325">
            <v>46.41</v>
          </cell>
          <cell r="H325" t="str">
            <v xml:space="preserve">        Textilien</v>
          </cell>
          <cell r="I325" t="str">
            <v>SELF</v>
          </cell>
          <cell r="J325" t="str">
            <v>SELF</v>
          </cell>
          <cell r="K325" t="str">
            <v>OV</v>
          </cell>
          <cell r="L325" t="str">
            <v>NE</v>
          </cell>
          <cell r="M325">
            <v>5</v>
          </cell>
          <cell r="O325" t="str">
            <v>46,41</v>
          </cell>
          <cell r="P325" t="str">
            <v>Textilien</v>
          </cell>
          <cell r="Q325">
            <v>37.579250000000002</v>
          </cell>
          <cell r="R325">
            <v>40.281269999999999</v>
          </cell>
          <cell r="S325">
            <v>44.813519999999997</v>
          </cell>
          <cell r="T325">
            <v>43.443559999999998</v>
          </cell>
          <cell r="U325">
            <v>43.899819999999998</v>
          </cell>
          <cell r="V325">
            <v>39.552</v>
          </cell>
          <cell r="W325">
            <v>39.080249999999999</v>
          </cell>
          <cell r="X325">
            <v>39.194969999999998</v>
          </cell>
          <cell r="Y325">
            <v>37.436419999999998</v>
          </cell>
          <cell r="Z325">
            <v>38.861069999999998</v>
          </cell>
          <cell r="AA325">
            <v>40.836959999999998</v>
          </cell>
          <cell r="AB325">
            <v>37.545319999999997</v>
          </cell>
          <cell r="AC325">
            <v>39.268709999999999</v>
          </cell>
          <cell r="AD325">
            <v>1.723390000000002</v>
          </cell>
        </row>
        <row r="326">
          <cell r="A326" t="str">
            <v>DataSpec</v>
          </cell>
          <cell r="B326" t="str">
            <v>Data</v>
          </cell>
          <cell r="C326" t="str">
            <v>Rating</v>
          </cell>
          <cell r="D326" t="str">
            <v>Rating</v>
          </cell>
          <cell r="E326" t="str">
            <v>Q134KUV_4642</v>
          </cell>
          <cell r="F326" t="str">
            <v>NONE</v>
          </cell>
          <cell r="G326">
            <v>46.42</v>
          </cell>
          <cell r="H326" t="str">
            <v xml:space="preserve">        Bekleidung und Schuhe</v>
          </cell>
          <cell r="I326" t="str">
            <v>SELF</v>
          </cell>
          <cell r="J326" t="str">
            <v>SELF</v>
          </cell>
          <cell r="K326" t="str">
            <v>OV</v>
          </cell>
          <cell r="L326" t="str">
            <v>NE</v>
          </cell>
          <cell r="M326">
            <v>5</v>
          </cell>
          <cell r="O326" t="str">
            <v>46,42</v>
          </cell>
          <cell r="P326" t="str">
            <v>Bekleidung und Schuhe</v>
          </cell>
          <cell r="Q326">
            <v>38.628889999999998</v>
          </cell>
          <cell r="R326">
            <v>36.894269999999999</v>
          </cell>
          <cell r="S326">
            <v>39.581560000000003</v>
          </cell>
          <cell r="T326">
            <v>41.429409999999997</v>
          </cell>
          <cell r="U326">
            <v>39.29663</v>
          </cell>
          <cell r="V326">
            <v>37.576349999999998</v>
          </cell>
          <cell r="W326">
            <v>37.24465</v>
          </cell>
          <cell r="X326">
            <v>36.085149999999999</v>
          </cell>
          <cell r="Y326">
            <v>35.533009999999997</v>
          </cell>
          <cell r="Z326">
            <v>37.333649999999999</v>
          </cell>
          <cell r="AA326">
            <v>36.886789999999998</v>
          </cell>
          <cell r="AB326">
            <v>33.526539999999997</v>
          </cell>
          <cell r="AC326">
            <v>34.734929999999999</v>
          </cell>
          <cell r="AD326">
            <v>1.2083900000000014</v>
          </cell>
        </row>
        <row r="327">
          <cell r="A327" t="str">
            <v>DataSpec</v>
          </cell>
          <cell r="B327" t="str">
            <v>Data</v>
          </cell>
          <cell r="C327" t="str">
            <v>Rating</v>
          </cell>
          <cell r="D327" t="str">
            <v>Rating</v>
          </cell>
          <cell r="E327" t="str">
            <v>Q134KUV_4643</v>
          </cell>
          <cell r="F327" t="str">
            <v>NONE</v>
          </cell>
          <cell r="G327">
            <v>46.43</v>
          </cell>
          <cell r="H327" t="str">
            <v xml:space="preserve">        Foto, Haushaltsgeräte, Unterhaltungselektronik</v>
          </cell>
          <cell r="I327" t="str">
            <v>SELF</v>
          </cell>
          <cell r="J327" t="str">
            <v>SELF</v>
          </cell>
          <cell r="K327" t="str">
            <v>OV</v>
          </cell>
          <cell r="L327" t="str">
            <v>NE</v>
          </cell>
          <cell r="M327">
            <v>5</v>
          </cell>
          <cell r="O327" t="str">
            <v>46,43</v>
          </cell>
          <cell r="P327" t="str">
            <v>Foto, Haushaltsgeräte, Unterhaltungselektronik</v>
          </cell>
          <cell r="Q327">
            <v>40.282339999999998</v>
          </cell>
          <cell r="R327">
            <v>41.599739999999997</v>
          </cell>
          <cell r="S327">
            <v>44.23462</v>
          </cell>
          <cell r="T327">
            <v>41.854219999999998</v>
          </cell>
          <cell r="U327">
            <v>43.600250000000003</v>
          </cell>
          <cell r="V327">
            <v>43.446019999999997</v>
          </cell>
          <cell r="W327">
            <v>43.270890000000001</v>
          </cell>
          <cell r="X327">
            <v>43.985430000000001</v>
          </cell>
          <cell r="Y327">
            <v>43.809069999999998</v>
          </cell>
          <cell r="Z327">
            <v>44.50264</v>
          </cell>
          <cell r="AA327">
            <v>50.50264</v>
          </cell>
          <cell r="AB327">
            <v>52.882809999999999</v>
          </cell>
          <cell r="AC327">
            <v>52.999510000000001</v>
          </cell>
          <cell r="AD327">
            <v>0.11670000000000158</v>
          </cell>
        </row>
        <row r="328">
          <cell r="A328" t="str">
            <v>DataSpec</v>
          </cell>
          <cell r="B328" t="str">
            <v>Data</v>
          </cell>
          <cell r="C328" t="str">
            <v>Rating</v>
          </cell>
          <cell r="D328" t="str">
            <v>Rating</v>
          </cell>
          <cell r="E328" t="str">
            <v>Q134KUV_4644</v>
          </cell>
          <cell r="F328" t="str">
            <v>NONE</v>
          </cell>
          <cell r="G328">
            <v>46.44</v>
          </cell>
          <cell r="H328" t="str">
            <v xml:space="preserve">        Keramik, Glaswaren, Reinigungsmittel</v>
          </cell>
          <cell r="I328" t="str">
            <v>SELF</v>
          </cell>
          <cell r="J328" t="str">
            <v>SELF</v>
          </cell>
          <cell r="K328" t="str">
            <v>OV</v>
          </cell>
          <cell r="L328" t="str">
            <v>NE</v>
          </cell>
          <cell r="M328">
            <v>5</v>
          </cell>
          <cell r="O328" t="str">
            <v>46,44</v>
          </cell>
          <cell r="P328" t="str">
            <v>Keramik, Glaswaren, Reinigungsmittel</v>
          </cell>
          <cell r="Q328">
            <v>37.874049999999997</v>
          </cell>
          <cell r="R328">
            <v>37.818820000000002</v>
          </cell>
          <cell r="S328">
            <v>41.534649999999999</v>
          </cell>
          <cell r="T328">
            <v>42.13908</v>
          </cell>
          <cell r="U328">
            <v>42.733580000000003</v>
          </cell>
          <cell r="V328">
            <v>42.497900000000001</v>
          </cell>
          <cell r="W328">
            <v>42.477710000000002</v>
          </cell>
          <cell r="X328">
            <v>42.222110000000001</v>
          </cell>
          <cell r="Y328">
            <v>41.993589999999998</v>
          </cell>
          <cell r="Z328">
            <v>43.154670000000003</v>
          </cell>
          <cell r="AA328">
            <v>38.684310000000004</v>
          </cell>
          <cell r="AB328">
            <v>38.131770000000003</v>
          </cell>
          <cell r="AC328">
            <v>38.712290000000003</v>
          </cell>
          <cell r="AD328">
            <v>0.58051999999999992</v>
          </cell>
        </row>
        <row r="329">
          <cell r="A329" t="str">
            <v>DataSpec</v>
          </cell>
          <cell r="B329" t="str">
            <v>Data</v>
          </cell>
          <cell r="C329" t="str">
            <v>Rating</v>
          </cell>
          <cell r="D329" t="str">
            <v>Rating</v>
          </cell>
          <cell r="E329" t="str">
            <v>Q134KUV_4645</v>
          </cell>
          <cell r="F329" t="str">
            <v>NONE</v>
          </cell>
          <cell r="G329">
            <v>46.45</v>
          </cell>
          <cell r="H329" t="str">
            <v xml:space="preserve">        Kosmetik, Körperpflegemittel</v>
          </cell>
          <cell r="I329" t="str">
            <v>SELF</v>
          </cell>
          <cell r="J329" t="str">
            <v>SELF</v>
          </cell>
          <cell r="K329" t="str">
            <v>OV</v>
          </cell>
          <cell r="L329" t="str">
            <v>NE</v>
          </cell>
          <cell r="M329">
            <v>5</v>
          </cell>
          <cell r="O329" t="str">
            <v>46,45</v>
          </cell>
          <cell r="P329" t="str">
            <v>Kosmetik, Körperpflegemittel</v>
          </cell>
          <cell r="Q329">
            <v>37.285890000000002</v>
          </cell>
          <cell r="R329">
            <v>37.380180000000003</v>
          </cell>
          <cell r="S329">
            <v>38.639769999999999</v>
          </cell>
          <cell r="T329">
            <v>35.630920000000003</v>
          </cell>
          <cell r="U329">
            <v>37.435290000000002</v>
          </cell>
          <cell r="V329">
            <v>35.456699999999998</v>
          </cell>
          <cell r="W329">
            <v>35.316270000000003</v>
          </cell>
          <cell r="X329">
            <v>35.063420000000001</v>
          </cell>
          <cell r="Y329">
            <v>34.70194</v>
          </cell>
          <cell r="Z329">
            <v>35.67933</v>
          </cell>
          <cell r="AA329">
            <v>33.313339999999997</v>
          </cell>
          <cell r="AB329">
            <v>34.612229999999997</v>
          </cell>
          <cell r="AC329">
            <v>35.299109999999999</v>
          </cell>
          <cell r="AD329">
            <v>0.68688000000000216</v>
          </cell>
        </row>
        <row r="330">
          <cell r="A330" t="str">
            <v>DataSpec</v>
          </cell>
          <cell r="B330" t="str">
            <v>Data</v>
          </cell>
          <cell r="C330" t="str">
            <v>Rating</v>
          </cell>
          <cell r="D330" t="str">
            <v>Rating</v>
          </cell>
          <cell r="E330" t="str">
            <v>Q134KUV_4646</v>
          </cell>
          <cell r="F330" t="str">
            <v>NONE</v>
          </cell>
          <cell r="G330">
            <v>46.46</v>
          </cell>
          <cell r="H330" t="str">
            <v xml:space="preserve">        Pharmazeutika, med. u. orthopäd. Erzeugnisse</v>
          </cell>
          <cell r="I330" t="str">
            <v>SELF</v>
          </cell>
          <cell r="J330" t="str">
            <v>SELF</v>
          </cell>
          <cell r="K330" t="str">
            <v>OV</v>
          </cell>
          <cell r="L330" t="str">
            <v>NE</v>
          </cell>
          <cell r="M330">
            <v>5</v>
          </cell>
          <cell r="O330" t="str">
            <v>46,46</v>
          </cell>
          <cell r="P330" t="str">
            <v>Pharmazeutika, med. u. orthopäd. Erzeugnisse</v>
          </cell>
          <cell r="Q330">
            <v>41.059750000000001</v>
          </cell>
          <cell r="R330">
            <v>40.049529999999997</v>
          </cell>
          <cell r="S330">
            <v>40.199069999999999</v>
          </cell>
          <cell r="T330">
            <v>39.818010000000001</v>
          </cell>
          <cell r="U330">
            <v>41.562750000000001</v>
          </cell>
          <cell r="V330">
            <v>42.950290000000003</v>
          </cell>
          <cell r="W330">
            <v>42.704569999999997</v>
          </cell>
          <cell r="X330">
            <v>43.748899999999999</v>
          </cell>
          <cell r="Y330">
            <v>42.379260000000002</v>
          </cell>
          <cell r="Z330">
            <v>42.468640000000001</v>
          </cell>
          <cell r="AA330">
            <v>46.16574</v>
          </cell>
          <cell r="AB330">
            <v>44.593609999999998</v>
          </cell>
          <cell r="AC330">
            <v>44.394289999999998</v>
          </cell>
          <cell r="AD330">
            <v>-0.19932000000000016</v>
          </cell>
        </row>
        <row r="331">
          <cell r="A331" t="str">
            <v>DataSpec</v>
          </cell>
          <cell r="B331" t="str">
            <v>Data</v>
          </cell>
          <cell r="C331" t="str">
            <v>Rating</v>
          </cell>
          <cell r="D331" t="str">
            <v>Rating</v>
          </cell>
          <cell r="E331" t="str">
            <v>Q134KUV_4647</v>
          </cell>
          <cell r="F331" t="str">
            <v>NONE</v>
          </cell>
          <cell r="G331">
            <v>46.47</v>
          </cell>
          <cell r="H331" t="str">
            <v xml:space="preserve">        Möbel, Teppiche, Lampen, Leuchten</v>
          </cell>
          <cell r="I331" t="str">
            <v>SELF</v>
          </cell>
          <cell r="J331" t="str">
            <v>SELF</v>
          </cell>
          <cell r="K331" t="str">
            <v>OV</v>
          </cell>
          <cell r="L331" t="str">
            <v>NE</v>
          </cell>
          <cell r="M331">
            <v>5</v>
          </cell>
          <cell r="O331" t="str">
            <v>46,47</v>
          </cell>
          <cell r="P331" t="str">
            <v>Möbel, Teppiche, Lampen, Leuchten</v>
          </cell>
          <cell r="Q331">
            <v>36.56467</v>
          </cell>
          <cell r="R331">
            <v>36.418640000000003</v>
          </cell>
          <cell r="S331">
            <v>40.219259999999998</v>
          </cell>
          <cell r="T331">
            <v>40.931530000000002</v>
          </cell>
          <cell r="U331">
            <v>40.932250000000003</v>
          </cell>
          <cell r="V331">
            <v>39.739579999999997</v>
          </cell>
          <cell r="W331">
            <v>39.599409999999999</v>
          </cell>
          <cell r="X331">
            <v>40.624639999999999</v>
          </cell>
          <cell r="Y331">
            <v>40.756239999999998</v>
          </cell>
          <cell r="Z331">
            <v>40.987650000000002</v>
          </cell>
          <cell r="AA331">
            <v>43.451149999999998</v>
          </cell>
          <cell r="AB331">
            <v>42.719720000000002</v>
          </cell>
          <cell r="AC331">
            <v>42.581429999999997</v>
          </cell>
          <cell r="AD331">
            <v>-0.13829000000000491</v>
          </cell>
        </row>
        <row r="332">
          <cell r="A332" t="str">
            <v>DataSpec</v>
          </cell>
          <cell r="B332" t="str">
            <v>Data</v>
          </cell>
          <cell r="C332" t="str">
            <v>Rating</v>
          </cell>
          <cell r="D332" t="str">
            <v>Rating</v>
          </cell>
          <cell r="E332" t="str">
            <v>Q134KUV_4648</v>
          </cell>
          <cell r="F332" t="str">
            <v>NONE</v>
          </cell>
          <cell r="G332">
            <v>46.48</v>
          </cell>
          <cell r="H332" t="str">
            <v xml:space="preserve">        Uhren und Schmuck</v>
          </cell>
          <cell r="I332" t="str">
            <v>SELF</v>
          </cell>
          <cell r="J332" t="str">
            <v>SELF</v>
          </cell>
          <cell r="K332" t="str">
            <v>OV</v>
          </cell>
          <cell r="L332" t="str">
            <v>NE</v>
          </cell>
          <cell r="M332">
            <v>5</v>
          </cell>
          <cell r="O332" t="str">
            <v>46,48</v>
          </cell>
          <cell r="P332" t="str">
            <v>Uhren und Schmuck</v>
          </cell>
          <cell r="Q332">
            <v>39.579880000000003</v>
          </cell>
          <cell r="R332">
            <v>39.955979999999997</v>
          </cell>
          <cell r="S332">
            <v>41.267069999999997</v>
          </cell>
          <cell r="T332">
            <v>42.158799999999999</v>
          </cell>
          <cell r="U332">
            <v>43.46425</v>
          </cell>
          <cell r="V332">
            <v>39.726869999999998</v>
          </cell>
          <cell r="W332">
            <v>38.580159999999999</v>
          </cell>
          <cell r="X332">
            <v>38.872529999999998</v>
          </cell>
          <cell r="Y332">
            <v>39.981160000000003</v>
          </cell>
          <cell r="Z332">
            <v>40.606279999999998</v>
          </cell>
          <cell r="AA332">
            <v>37.74915</v>
          </cell>
          <cell r="AB332">
            <v>38.076169999999998</v>
          </cell>
          <cell r="AC332">
            <v>37.747369999999997</v>
          </cell>
          <cell r="AD332">
            <v>-0.32880000000000109</v>
          </cell>
        </row>
        <row r="333">
          <cell r="A333" t="str">
            <v>DataSpec</v>
          </cell>
          <cell r="B333" t="str">
            <v>Data</v>
          </cell>
          <cell r="C333" t="str">
            <v>Rating</v>
          </cell>
          <cell r="D333" t="str">
            <v>Rating</v>
          </cell>
          <cell r="E333" t="str">
            <v>Q134KUV_4649</v>
          </cell>
          <cell r="F333" t="str">
            <v>NONE</v>
          </cell>
          <cell r="G333">
            <v>46.49</v>
          </cell>
          <cell r="H333" t="str">
            <v xml:space="preserve">        Sonstige Gebrauchs-, Verbrauchsgüter</v>
          </cell>
          <cell r="I333" t="str">
            <v>SELF</v>
          </cell>
          <cell r="J333" t="str">
            <v>SELF</v>
          </cell>
          <cell r="K333" t="str">
            <v>OV</v>
          </cell>
          <cell r="L333" t="str">
            <v>NE</v>
          </cell>
          <cell r="M333">
            <v>5</v>
          </cell>
          <cell r="O333" t="str">
            <v>46,49</v>
          </cell>
          <cell r="P333" t="str">
            <v>Sonstige Gebrauchs-, Verbrauchsgüter</v>
          </cell>
          <cell r="Q333">
            <v>42.26153</v>
          </cell>
          <cell r="R333">
            <v>40.44012</v>
          </cell>
          <cell r="S333">
            <v>42.757950000000001</v>
          </cell>
          <cell r="T333">
            <v>41.325830000000003</v>
          </cell>
          <cell r="U333">
            <v>43.048459999999999</v>
          </cell>
          <cell r="V333">
            <v>40.981310000000001</v>
          </cell>
          <cell r="W333">
            <v>40.993659999999998</v>
          </cell>
          <cell r="X333">
            <v>41.909770000000002</v>
          </cell>
          <cell r="Y333">
            <v>41.719119999999997</v>
          </cell>
          <cell r="Z333">
            <v>42.569429999999997</v>
          </cell>
          <cell r="AA333">
            <v>42.121130000000001</v>
          </cell>
          <cell r="AB333">
            <v>40.251109999999997</v>
          </cell>
          <cell r="AC333">
            <v>40.727640000000001</v>
          </cell>
          <cell r="AD333">
            <v>0.47653000000000389</v>
          </cell>
        </row>
        <row r="334">
          <cell r="A334" t="str">
            <v>DataSpec</v>
          </cell>
          <cell r="B334" t="str">
            <v>Data</v>
          </cell>
          <cell r="C334" t="str">
            <v>Rating</v>
          </cell>
          <cell r="D334" t="str">
            <v>Rating</v>
          </cell>
          <cell r="E334" t="str">
            <v>Q134KUV_465</v>
          </cell>
          <cell r="F334" t="str">
            <v>NONE</v>
          </cell>
          <cell r="G334">
            <v>46.5</v>
          </cell>
          <cell r="H334" t="str">
            <v xml:space="preserve">      Geräten der IK-Technik</v>
          </cell>
          <cell r="I334" t="str">
            <v>SELF</v>
          </cell>
          <cell r="J334" t="str">
            <v>SELF</v>
          </cell>
          <cell r="K334" t="str">
            <v>OV</v>
          </cell>
          <cell r="L334" t="str">
            <v>NE</v>
          </cell>
          <cell r="M334">
            <v>5</v>
          </cell>
          <cell r="O334" t="str">
            <v>46,5</v>
          </cell>
          <cell r="P334" t="str">
            <v>Geräten der IK-Technik</v>
          </cell>
          <cell r="Q334">
            <v>35.528399999999998</v>
          </cell>
          <cell r="R334">
            <v>36.037750000000003</v>
          </cell>
          <cell r="S334">
            <v>37.947330000000001</v>
          </cell>
          <cell r="T334">
            <v>37.998260000000002</v>
          </cell>
          <cell r="U334">
            <v>40.677880000000002</v>
          </cell>
          <cell r="V334">
            <v>38.755989999999997</v>
          </cell>
          <cell r="W334">
            <v>38.439419999999998</v>
          </cell>
          <cell r="X334">
            <v>40.177889999999998</v>
          </cell>
          <cell r="Y334">
            <v>37.22681</v>
          </cell>
          <cell r="Z334">
            <v>38.053649999999998</v>
          </cell>
          <cell r="AA334">
            <v>42.644550000000002</v>
          </cell>
          <cell r="AB334">
            <v>45.927799999999998</v>
          </cell>
          <cell r="AC334">
            <v>46.67022</v>
          </cell>
          <cell r="AD334">
            <v>0.74242000000000274</v>
          </cell>
        </row>
        <row r="335">
          <cell r="A335" t="str">
            <v>DataSpec</v>
          </cell>
          <cell r="B335" t="str">
            <v>Data</v>
          </cell>
          <cell r="C335" t="str">
            <v>Rating</v>
          </cell>
          <cell r="D335" t="str">
            <v>Rating</v>
          </cell>
          <cell r="E335" t="str">
            <v>Q134KUV_4651</v>
          </cell>
          <cell r="F335" t="str">
            <v>NONE</v>
          </cell>
          <cell r="G335">
            <v>46.51</v>
          </cell>
          <cell r="H335" t="str">
            <v xml:space="preserve">        DV- und periphere Geräte, Software</v>
          </cell>
          <cell r="I335" t="str">
            <v>SELF</v>
          </cell>
          <cell r="J335" t="str">
            <v>SELF</v>
          </cell>
          <cell r="K335" t="str">
            <v>OV</v>
          </cell>
          <cell r="L335" t="str">
            <v>NE</v>
          </cell>
          <cell r="M335">
            <v>5</v>
          </cell>
          <cell r="O335" t="str">
            <v>46,51</v>
          </cell>
          <cell r="P335" t="str">
            <v>DV- und periphere Geräte, Software</v>
          </cell>
          <cell r="Q335">
            <v>33.135559999999998</v>
          </cell>
          <cell r="R335">
            <v>33.573390000000003</v>
          </cell>
          <cell r="S335">
            <v>37.756320000000002</v>
          </cell>
          <cell r="T335">
            <v>38.71564</v>
          </cell>
          <cell r="U335">
            <v>40.407539999999997</v>
          </cell>
          <cell r="V335">
            <v>38.853589999999997</v>
          </cell>
          <cell r="W335">
            <v>38.547060000000002</v>
          </cell>
          <cell r="X335">
            <v>40.733420000000002</v>
          </cell>
          <cell r="Y335">
            <v>37.309730000000002</v>
          </cell>
          <cell r="Z335">
            <v>38.136189999999999</v>
          </cell>
          <cell r="AA335">
            <v>41.509189999999997</v>
          </cell>
          <cell r="AB335">
            <v>42.45626</v>
          </cell>
          <cell r="AC335">
            <v>42.214480000000002</v>
          </cell>
          <cell r="AD335">
            <v>-0.24177999999999855</v>
          </cell>
        </row>
        <row r="336">
          <cell r="A336" t="str">
            <v>DataSpec</v>
          </cell>
          <cell r="B336" t="str">
            <v>Data</v>
          </cell>
          <cell r="C336" t="str">
            <v>Rating</v>
          </cell>
          <cell r="D336" t="str">
            <v>Rating</v>
          </cell>
          <cell r="E336" t="str">
            <v>Q134KUV_4652</v>
          </cell>
          <cell r="F336" t="str">
            <v>NONE</v>
          </cell>
          <cell r="G336">
            <v>46.52</v>
          </cell>
          <cell r="H336" t="str">
            <v xml:space="preserve">        Elektronische Bauteile u.a.</v>
          </cell>
          <cell r="I336" t="str">
            <v>SELF</v>
          </cell>
          <cell r="J336" t="str">
            <v>SELF</v>
          </cell>
          <cell r="K336" t="str">
            <v>OV</v>
          </cell>
          <cell r="L336" t="str">
            <v>NE</v>
          </cell>
          <cell r="M336">
            <v>5</v>
          </cell>
          <cell r="O336" t="str">
            <v>46,52</v>
          </cell>
          <cell r="P336" t="str">
            <v>Elektronische Bauteile u.a.</v>
          </cell>
          <cell r="Q336">
            <v>38.518059999999998</v>
          </cell>
          <cell r="R336">
            <v>38.999650000000003</v>
          </cell>
          <cell r="S336">
            <v>38.177019999999999</v>
          </cell>
          <cell r="T336">
            <v>37.13503</v>
          </cell>
          <cell r="U336">
            <v>41.003309999999999</v>
          </cell>
          <cell r="V336">
            <v>38.640949999999997</v>
          </cell>
          <cell r="W336">
            <v>38.312550000000002</v>
          </cell>
          <cell r="X336">
            <v>39.523470000000003</v>
          </cell>
          <cell r="Y336">
            <v>37.12914</v>
          </cell>
          <cell r="Z336">
            <v>37.956409999999998</v>
          </cell>
          <cell r="AA336">
            <v>43.956409999999998</v>
          </cell>
          <cell r="AB336">
            <v>49.956409999999998</v>
          </cell>
          <cell r="AC336">
            <v>51.66619</v>
          </cell>
          <cell r="AD336">
            <v>1.7097800000000021</v>
          </cell>
        </row>
        <row r="337">
          <cell r="A337" t="str">
            <v>DataSpec</v>
          </cell>
          <cell r="B337" t="str">
            <v>Data</v>
          </cell>
          <cell r="C337" t="str">
            <v>Rating</v>
          </cell>
          <cell r="D337" t="str">
            <v>Rating</v>
          </cell>
          <cell r="E337" t="str">
            <v>Q134KUV_466</v>
          </cell>
          <cell r="F337" t="str">
            <v>NONE</v>
          </cell>
          <cell r="G337">
            <v>46.6</v>
          </cell>
          <cell r="H337" t="str">
            <v xml:space="preserve">      Maschinen, Ausrüstungen, Zubehör</v>
          </cell>
          <cell r="I337" t="str">
            <v>SELF</v>
          </cell>
          <cell r="J337" t="str">
            <v>SELF</v>
          </cell>
          <cell r="K337" t="str">
            <v>OV</v>
          </cell>
          <cell r="L337" t="str">
            <v>NE</v>
          </cell>
          <cell r="M337">
            <v>5</v>
          </cell>
          <cell r="O337" t="str">
            <v>46,6</v>
          </cell>
          <cell r="P337" t="str">
            <v>Maschinen, Ausrüstungen, Zubehör</v>
          </cell>
          <cell r="Q337">
            <v>39.957769999999996</v>
          </cell>
          <cell r="R337">
            <v>39.099200000000003</v>
          </cell>
          <cell r="S337">
            <v>41.227539999999998</v>
          </cell>
          <cell r="T337">
            <v>41.1768</v>
          </cell>
          <cell r="U337">
            <v>43.119100000000003</v>
          </cell>
          <cell r="V337">
            <v>42.455289999999998</v>
          </cell>
          <cell r="W337">
            <v>41.608809999999998</v>
          </cell>
          <cell r="X337">
            <v>42.34637</v>
          </cell>
          <cell r="Y337">
            <v>41.963180000000001</v>
          </cell>
          <cell r="Z337">
            <v>43.733809999999998</v>
          </cell>
          <cell r="AA337">
            <v>46.134680000000003</v>
          </cell>
          <cell r="AB337">
            <v>45.7819</v>
          </cell>
          <cell r="AC337">
            <v>46.31671</v>
          </cell>
          <cell r="AD337">
            <v>0.53481000000000023</v>
          </cell>
        </row>
        <row r="338">
          <cell r="A338" t="str">
            <v>DataSpec</v>
          </cell>
          <cell r="B338" t="str">
            <v>Data</v>
          </cell>
          <cell r="C338" t="str">
            <v>Rating</v>
          </cell>
          <cell r="D338" t="str">
            <v>Rating</v>
          </cell>
          <cell r="E338" t="str">
            <v>Q134KUV_4661</v>
          </cell>
          <cell r="F338" t="str">
            <v>NONE</v>
          </cell>
          <cell r="G338">
            <v>46.61</v>
          </cell>
          <cell r="H338" t="str">
            <v xml:space="preserve">        Landwirtschaftl. Maschinen und Geräte</v>
          </cell>
          <cell r="I338" t="str">
            <v>SELF</v>
          </cell>
          <cell r="J338" t="str">
            <v>SELF</v>
          </cell>
          <cell r="K338" t="str">
            <v>OV</v>
          </cell>
          <cell r="L338" t="str">
            <v>NE</v>
          </cell>
          <cell r="M338">
            <v>5</v>
          </cell>
          <cell r="O338" t="str">
            <v>46,61</v>
          </cell>
          <cell r="P338" t="str">
            <v>Landwirtschaftl. Maschinen und Geräte</v>
          </cell>
          <cell r="Q338">
            <v>40.684510000000003</v>
          </cell>
          <cell r="R338">
            <v>41.351149999999997</v>
          </cell>
          <cell r="S338">
            <v>41.288910000000001</v>
          </cell>
          <cell r="T338">
            <v>40.381830000000001</v>
          </cell>
          <cell r="U338">
            <v>44.188299999999998</v>
          </cell>
          <cell r="V338">
            <v>43.166629999999998</v>
          </cell>
          <cell r="W338">
            <v>42.193370000000002</v>
          </cell>
          <cell r="X338">
            <v>42.623710000000003</v>
          </cell>
          <cell r="Y338">
            <v>40.885820000000002</v>
          </cell>
          <cell r="Z338">
            <v>41.872700000000002</v>
          </cell>
          <cell r="AA338">
            <v>47.872700000000002</v>
          </cell>
          <cell r="AB338">
            <v>51.757570000000001</v>
          </cell>
          <cell r="AC338">
            <v>53.365459999999999</v>
          </cell>
          <cell r="AD338">
            <v>1.6078899999999976</v>
          </cell>
        </row>
        <row r="339">
          <cell r="A339" t="str">
            <v>DataSpec</v>
          </cell>
          <cell r="B339" t="str">
            <v>Data</v>
          </cell>
          <cell r="C339" t="str">
            <v>Rating</v>
          </cell>
          <cell r="D339" t="str">
            <v>Rating</v>
          </cell>
          <cell r="E339" t="str">
            <v>Q134KUV_4662</v>
          </cell>
          <cell r="F339" t="str">
            <v>NONE</v>
          </cell>
          <cell r="G339">
            <v>46.62</v>
          </cell>
          <cell r="H339" t="str">
            <v xml:space="preserve">        Werkzeugmaschinen</v>
          </cell>
          <cell r="I339" t="str">
            <v>SELF</v>
          </cell>
          <cell r="J339" t="str">
            <v>SELF</v>
          </cell>
          <cell r="K339" t="str">
            <v>OV</v>
          </cell>
          <cell r="L339" t="str">
            <v>NE</v>
          </cell>
          <cell r="M339">
            <v>5</v>
          </cell>
          <cell r="O339" t="str">
            <v>46,62</v>
          </cell>
          <cell r="P339" t="str">
            <v>Werkzeugmaschinen</v>
          </cell>
          <cell r="Q339">
            <v>35.034399999999998</v>
          </cell>
          <cell r="R339">
            <v>34.619860000000003</v>
          </cell>
          <cell r="S339">
            <v>41.59328</v>
          </cell>
          <cell r="T339">
            <v>37.940190000000001</v>
          </cell>
          <cell r="U339">
            <v>44.873080000000002</v>
          </cell>
          <cell r="V339">
            <v>43.746470000000002</v>
          </cell>
          <cell r="W339">
            <v>43.318100000000001</v>
          </cell>
          <cell r="X339">
            <v>41.413080000000001</v>
          </cell>
          <cell r="Y339">
            <v>42.036589999999997</v>
          </cell>
          <cell r="Z339">
            <v>43.446869999999997</v>
          </cell>
          <cell r="AA339">
            <v>45.780459999999998</v>
          </cell>
          <cell r="AB339">
            <v>45.124890000000001</v>
          </cell>
          <cell r="AC339">
            <v>46.095999999999997</v>
          </cell>
          <cell r="AD339">
            <v>0.97110999999999592</v>
          </cell>
        </row>
        <row r="340">
          <cell r="A340" t="str">
            <v>DataSpec</v>
          </cell>
          <cell r="B340" t="str">
            <v>Data</v>
          </cell>
          <cell r="C340" t="str">
            <v>Rating</v>
          </cell>
          <cell r="D340" t="str">
            <v>Rating</v>
          </cell>
          <cell r="E340" t="str">
            <v>Q134KUV_4663</v>
          </cell>
          <cell r="F340" t="str">
            <v>NONE</v>
          </cell>
          <cell r="G340">
            <v>46.63</v>
          </cell>
          <cell r="H340" t="str">
            <v xml:space="preserve">        Bergwerks-, Bau-, Baustoffmaschinen</v>
          </cell>
          <cell r="I340" t="str">
            <v>SELF</v>
          </cell>
          <cell r="J340" t="str">
            <v>SELF</v>
          </cell>
          <cell r="K340" t="str">
            <v>OV</v>
          </cell>
          <cell r="L340" t="str">
            <v>NE</v>
          </cell>
          <cell r="M340">
            <v>5</v>
          </cell>
          <cell r="O340" t="str">
            <v>46,63</v>
          </cell>
          <cell r="P340" t="str">
            <v>Bergwerks-, Bau-, Baustoffmaschinen</v>
          </cell>
          <cell r="Q340">
            <v>36.211779999999997</v>
          </cell>
          <cell r="R340">
            <v>34.944459999999999</v>
          </cell>
          <cell r="S340">
            <v>38.54674</v>
          </cell>
          <cell r="T340">
            <v>42.462110000000003</v>
          </cell>
          <cell r="U340">
            <v>41.435659999999999</v>
          </cell>
          <cell r="V340">
            <v>39.617440000000002</v>
          </cell>
          <cell r="W340">
            <v>39.255339999999997</v>
          </cell>
          <cell r="X340">
            <v>37.849620000000002</v>
          </cell>
          <cell r="Y340">
            <v>37.590029999999999</v>
          </cell>
          <cell r="Z340">
            <v>40.238509999999998</v>
          </cell>
          <cell r="AA340">
            <v>46.23592</v>
          </cell>
          <cell r="AB340">
            <v>45.722389999999997</v>
          </cell>
          <cell r="AC340">
            <v>47.783709999999999</v>
          </cell>
          <cell r="AD340">
            <v>2.061320000000002</v>
          </cell>
        </row>
        <row r="341">
          <cell r="A341" t="str">
            <v>DataSpec</v>
          </cell>
          <cell r="B341" t="str">
            <v>Data</v>
          </cell>
          <cell r="C341" t="str">
            <v>Rating</v>
          </cell>
          <cell r="D341" t="str">
            <v>Rating</v>
          </cell>
          <cell r="E341" t="str">
            <v>Q134KUV_4664</v>
          </cell>
          <cell r="F341" t="str">
            <v>NONE</v>
          </cell>
          <cell r="G341">
            <v>46.64</v>
          </cell>
          <cell r="H341" t="str">
            <v xml:space="preserve">        Textil-, Näh- und Strickmaschinen</v>
          </cell>
          <cell r="I341" t="str">
            <v>SELF</v>
          </cell>
          <cell r="J341" t="str">
            <v>SELF</v>
          </cell>
          <cell r="K341" t="str">
            <v>OV</v>
          </cell>
          <cell r="L341" t="str">
            <v>NE</v>
          </cell>
          <cell r="M341">
            <v>5</v>
          </cell>
          <cell r="O341" t="str">
            <v>46,64</v>
          </cell>
          <cell r="P341" t="str">
            <v>Textil-, Näh- und Strickmaschinen</v>
          </cell>
          <cell r="Q341">
            <v>36.59187</v>
          </cell>
          <cell r="R341">
            <v>36.633450000000003</v>
          </cell>
          <cell r="S341">
            <v>40.079880000000003</v>
          </cell>
          <cell r="T341">
            <v>40.45234</v>
          </cell>
          <cell r="U341">
            <v>47.864019999999996</v>
          </cell>
          <cell r="V341">
            <v>39.864019999999996</v>
          </cell>
          <cell r="W341">
            <v>37.607819999999997</v>
          </cell>
          <cell r="X341">
            <v>33.832360000000001</v>
          </cell>
          <cell r="Y341">
            <v>35.457239999999999</v>
          </cell>
          <cell r="Z341">
            <v>36.423079999999999</v>
          </cell>
          <cell r="AA341">
            <v>30.423079999999999</v>
          </cell>
          <cell r="AB341">
            <v>27.200340000000001</v>
          </cell>
          <cell r="AC341">
            <v>29.25412</v>
          </cell>
          <cell r="AD341">
            <v>2.0537799999999997</v>
          </cell>
        </row>
        <row r="342">
          <cell r="A342" t="str">
            <v>DataSpec</v>
          </cell>
          <cell r="B342" t="str">
            <v>Data</v>
          </cell>
          <cell r="C342" t="str">
            <v>Rating</v>
          </cell>
          <cell r="D342" t="str">
            <v>Rating</v>
          </cell>
          <cell r="E342" t="str">
            <v>Q134KUV_4665</v>
          </cell>
          <cell r="F342" t="str">
            <v>NONE</v>
          </cell>
          <cell r="G342">
            <v>46.65</v>
          </cell>
          <cell r="H342" t="str">
            <v xml:space="preserve">        Büromöbel</v>
          </cell>
          <cell r="I342" t="str">
            <v>SELF</v>
          </cell>
          <cell r="J342" t="str">
            <v>SELF</v>
          </cell>
          <cell r="K342" t="str">
            <v>OV</v>
          </cell>
          <cell r="L342" t="str">
            <v>NE</v>
          </cell>
          <cell r="M342">
            <v>5</v>
          </cell>
          <cell r="O342" t="str">
            <v>46,65</v>
          </cell>
          <cell r="P342" t="str">
            <v>Büromöbel</v>
          </cell>
          <cell r="Q342">
            <v>43.567619999999998</v>
          </cell>
          <cell r="R342">
            <v>39.499070000000003</v>
          </cell>
          <cell r="S342">
            <v>41.669930000000001</v>
          </cell>
          <cell r="T342">
            <v>42.279000000000003</v>
          </cell>
          <cell r="U342">
            <v>39.421570000000003</v>
          </cell>
          <cell r="V342">
            <v>40.528269999999999</v>
          </cell>
          <cell r="W342">
            <v>39.773139999999998</v>
          </cell>
          <cell r="X342">
            <v>39.296190000000003</v>
          </cell>
          <cell r="Y342">
            <v>39.475160000000002</v>
          </cell>
          <cell r="Z342">
            <v>39.971780000000003</v>
          </cell>
          <cell r="AA342">
            <v>41.964419999999997</v>
          </cell>
          <cell r="AB342">
            <v>39.51173</v>
          </cell>
          <cell r="AC342">
            <v>41.633020000000002</v>
          </cell>
          <cell r="AD342">
            <v>2.1212900000000019</v>
          </cell>
        </row>
        <row r="343">
          <cell r="A343" t="str">
            <v>DataSpec</v>
          </cell>
          <cell r="B343" t="str">
            <v>Data</v>
          </cell>
          <cell r="C343" t="str">
            <v>Rating</v>
          </cell>
          <cell r="D343" t="str">
            <v>Rating</v>
          </cell>
          <cell r="E343" t="str">
            <v>Q134KUV_4666</v>
          </cell>
          <cell r="F343" t="str">
            <v>NONE</v>
          </cell>
          <cell r="G343">
            <v>46.66</v>
          </cell>
          <cell r="H343" t="str">
            <v xml:space="preserve">        Sonstige Büromaschinen, -einrichtungen</v>
          </cell>
          <cell r="I343" t="str">
            <v>SELF</v>
          </cell>
          <cell r="J343" t="str">
            <v>SELF</v>
          </cell>
          <cell r="K343" t="str">
            <v>OV</v>
          </cell>
          <cell r="L343" t="str">
            <v>NE</v>
          </cell>
          <cell r="M343">
            <v>5</v>
          </cell>
          <cell r="O343" t="str">
            <v>46,66</v>
          </cell>
          <cell r="P343" t="str">
            <v>Sonstige Büromaschinen, -einrichtungen</v>
          </cell>
          <cell r="Q343">
            <v>45.923430000000003</v>
          </cell>
          <cell r="R343">
            <v>43.960450000000002</v>
          </cell>
          <cell r="S343">
            <v>45.479100000000003</v>
          </cell>
          <cell r="T343">
            <v>45.32253</v>
          </cell>
          <cell r="U343">
            <v>43.326949999999997</v>
          </cell>
          <cell r="V343">
            <v>46.758850000000002</v>
          </cell>
          <cell r="W343">
            <v>45.555520000000001</v>
          </cell>
          <cell r="X343">
            <v>46.432560000000002</v>
          </cell>
          <cell r="Y343">
            <v>47.393720000000002</v>
          </cell>
          <cell r="Z343">
            <v>49.719439999999999</v>
          </cell>
          <cell r="AA343">
            <v>44.347009999999997</v>
          </cell>
          <cell r="AB343">
            <v>42.711790000000001</v>
          </cell>
          <cell r="AC343">
            <v>43.376109999999997</v>
          </cell>
          <cell r="AD343">
            <v>0.66431999999999647</v>
          </cell>
        </row>
        <row r="344">
          <cell r="A344" t="str">
            <v>DataSpec</v>
          </cell>
          <cell r="B344" t="str">
            <v>Data</v>
          </cell>
          <cell r="C344" t="str">
            <v>Rating</v>
          </cell>
          <cell r="D344" t="str">
            <v>Rating</v>
          </cell>
          <cell r="E344" t="str">
            <v>Q134KUV_4669</v>
          </cell>
          <cell r="F344" t="str">
            <v>NONE</v>
          </cell>
          <cell r="G344">
            <v>46.69</v>
          </cell>
          <cell r="H344" t="str">
            <v xml:space="preserve">        Sonstige Maschinen, Ausrüstungen</v>
          </cell>
          <cell r="I344" t="str">
            <v>SELF</v>
          </cell>
          <cell r="J344" t="str">
            <v>SELF</v>
          </cell>
          <cell r="K344" t="str">
            <v>OV</v>
          </cell>
          <cell r="L344" t="str">
            <v>NE</v>
          </cell>
          <cell r="M344">
            <v>5</v>
          </cell>
          <cell r="O344" t="str">
            <v>46,69</v>
          </cell>
          <cell r="P344" t="str">
            <v>Sonstige Maschinen, Ausrüstungen</v>
          </cell>
          <cell r="Q344">
            <v>40.582470000000001</v>
          </cell>
          <cell r="R344">
            <v>39.464640000000003</v>
          </cell>
          <cell r="S344">
            <v>41.100940000000001</v>
          </cell>
          <cell r="T344">
            <v>41.050420000000003</v>
          </cell>
          <cell r="U344">
            <v>42.875790000000002</v>
          </cell>
          <cell r="V344">
            <v>42.259929999999997</v>
          </cell>
          <cell r="W344">
            <v>41.297750000000001</v>
          </cell>
          <cell r="X344">
            <v>42.882260000000002</v>
          </cell>
          <cell r="Y344">
            <v>42.480269999999997</v>
          </cell>
          <cell r="Z344">
            <v>44.356610000000003</v>
          </cell>
          <cell r="AA344">
            <v>46.406860000000002</v>
          </cell>
          <cell r="AB344">
            <v>45.309989999999999</v>
          </cell>
          <cell r="AC344">
            <v>45.23095</v>
          </cell>
          <cell r="AD344">
            <v>-7.9039999999999111E-2</v>
          </cell>
        </row>
        <row r="345">
          <cell r="A345" t="str">
            <v>DataSpec</v>
          </cell>
          <cell r="B345" t="str">
            <v>Data</v>
          </cell>
          <cell r="C345" t="str">
            <v>Rating</v>
          </cell>
          <cell r="D345" t="str">
            <v>Rating</v>
          </cell>
          <cell r="E345" t="str">
            <v>Q134KUV_467</v>
          </cell>
          <cell r="F345" t="str">
            <v>NONE</v>
          </cell>
          <cell r="G345">
            <v>46.7</v>
          </cell>
          <cell r="H345" t="str">
            <v xml:space="preserve">      Brennstoffe, Metalle, Chemie u.a.</v>
          </cell>
          <cell r="I345" t="str">
            <v>SELF</v>
          </cell>
          <cell r="J345" t="str">
            <v>SELF</v>
          </cell>
          <cell r="K345" t="str">
            <v>OV</v>
          </cell>
          <cell r="L345" t="str">
            <v>NE</v>
          </cell>
          <cell r="M345">
            <v>5</v>
          </cell>
          <cell r="O345" t="str">
            <v>46,7</v>
          </cell>
          <cell r="P345" t="str">
            <v>Brennstoffe, Metalle, Chemie u.a.</v>
          </cell>
          <cell r="Q345">
            <v>39.84543</v>
          </cell>
          <cell r="R345">
            <v>41.56185</v>
          </cell>
          <cell r="S345">
            <v>41.512500000000003</v>
          </cell>
          <cell r="T345">
            <v>39.163690000000003</v>
          </cell>
          <cell r="U345">
            <v>42.291840000000001</v>
          </cell>
          <cell r="V345">
            <v>40.248649999999998</v>
          </cell>
          <cell r="W345">
            <v>38.019039999999997</v>
          </cell>
          <cell r="X345">
            <v>34.099310000000003</v>
          </cell>
          <cell r="Y345">
            <v>32.460340000000002</v>
          </cell>
          <cell r="Z345">
            <v>33.833350000000003</v>
          </cell>
          <cell r="AA345">
            <v>42.014690000000002</v>
          </cell>
          <cell r="AB345">
            <v>44.77149</v>
          </cell>
          <cell r="AC345">
            <v>47.925339999999998</v>
          </cell>
          <cell r="AD345">
            <v>3.1538499999999985</v>
          </cell>
        </row>
        <row r="346">
          <cell r="A346" t="str">
            <v>DataSpec</v>
          </cell>
          <cell r="B346" t="str">
            <v>Data</v>
          </cell>
          <cell r="C346" t="str">
            <v>Rating</v>
          </cell>
          <cell r="D346" t="str">
            <v>Rating</v>
          </cell>
          <cell r="E346" t="str">
            <v>Q134KUV_4671</v>
          </cell>
          <cell r="F346" t="str">
            <v>NONE</v>
          </cell>
          <cell r="G346">
            <v>46.71</v>
          </cell>
          <cell r="H346" t="str">
            <v xml:space="preserve">        Feste Brennstoffe, Mineralölerzeugn.</v>
          </cell>
          <cell r="I346" t="str">
            <v>SELF</v>
          </cell>
          <cell r="J346" t="str">
            <v>SELF</v>
          </cell>
          <cell r="K346" t="str">
            <v>OV</v>
          </cell>
          <cell r="L346" t="str">
            <v>NE</v>
          </cell>
          <cell r="M346">
            <v>5</v>
          </cell>
          <cell r="O346" t="str">
            <v>46,71</v>
          </cell>
          <cell r="P346" t="str">
            <v>Feste Brennstoffe, Mineralölerzeugn.</v>
          </cell>
          <cell r="Q346">
            <v>40.29439</v>
          </cell>
          <cell r="R346">
            <v>41.092379999999999</v>
          </cell>
          <cell r="S346">
            <v>42.523780000000002</v>
          </cell>
          <cell r="T346">
            <v>35.105020000000003</v>
          </cell>
          <cell r="U346">
            <v>41.950659999999999</v>
          </cell>
          <cell r="V346">
            <v>41.956589999999998</v>
          </cell>
          <cell r="W346">
            <v>40.642800000000001</v>
          </cell>
          <cell r="X346">
            <v>38.200839999999999</v>
          </cell>
          <cell r="Y346">
            <v>34.129860000000001</v>
          </cell>
          <cell r="Z346">
            <v>39.171320000000001</v>
          </cell>
          <cell r="AA346">
            <v>45.171320000000001</v>
          </cell>
          <cell r="AB346">
            <v>48.305970000000002</v>
          </cell>
          <cell r="AC346">
            <v>49.181449999999998</v>
          </cell>
          <cell r="AD346">
            <v>0.87547999999999604</v>
          </cell>
        </row>
        <row r="347">
          <cell r="A347" t="str">
            <v>DataSpec</v>
          </cell>
          <cell r="B347" t="str">
            <v>Data</v>
          </cell>
          <cell r="C347" t="str">
            <v>Rating</v>
          </cell>
          <cell r="D347" t="str">
            <v>Rating</v>
          </cell>
          <cell r="E347" t="str">
            <v>Q134KUV_4672</v>
          </cell>
          <cell r="F347" t="str">
            <v>NONE</v>
          </cell>
          <cell r="G347">
            <v>46.72</v>
          </cell>
          <cell r="H347" t="str">
            <v xml:space="preserve">        Erze, Metalle, Metallhalbzeug</v>
          </cell>
          <cell r="I347" t="str">
            <v>SELF</v>
          </cell>
          <cell r="J347" t="str">
            <v>SELF</v>
          </cell>
          <cell r="K347" t="str">
            <v>OV</v>
          </cell>
          <cell r="L347" t="str">
            <v>NE</v>
          </cell>
          <cell r="M347">
            <v>5</v>
          </cell>
          <cell r="O347" t="str">
            <v>46,72</v>
          </cell>
          <cell r="P347" t="str">
            <v>Erze, Metalle, Metallhalbzeug</v>
          </cell>
          <cell r="Q347">
            <v>43.572699999999998</v>
          </cell>
          <cell r="R347">
            <v>45.28143</v>
          </cell>
          <cell r="S347">
            <v>44.602820000000001</v>
          </cell>
          <cell r="T347">
            <v>43.958910000000003</v>
          </cell>
          <cell r="U347">
            <v>46.443620000000003</v>
          </cell>
          <cell r="V347">
            <v>42.319850000000002</v>
          </cell>
          <cell r="W347">
            <v>39.913429999999998</v>
          </cell>
          <cell r="X347">
            <v>42.342550000000003</v>
          </cell>
          <cell r="Y347">
            <v>43.269159999999999</v>
          </cell>
          <cell r="Z347">
            <v>42.201749999999997</v>
          </cell>
          <cell r="AA347">
            <v>44.251170000000002</v>
          </cell>
          <cell r="AB347">
            <v>47.523380000000003</v>
          </cell>
          <cell r="AC347">
            <v>50.313020000000002</v>
          </cell>
          <cell r="AD347">
            <v>2.7896399999999986</v>
          </cell>
        </row>
        <row r="348">
          <cell r="A348" t="str">
            <v>DataSpec</v>
          </cell>
          <cell r="B348" t="str">
            <v>Data</v>
          </cell>
          <cell r="C348" t="str">
            <v>Rating</v>
          </cell>
          <cell r="D348" t="str">
            <v>Rating</v>
          </cell>
          <cell r="E348" t="str">
            <v>Q134KUV_4673</v>
          </cell>
          <cell r="F348" t="str">
            <v>NONE</v>
          </cell>
          <cell r="G348">
            <v>46.73</v>
          </cell>
          <cell r="H348" t="str">
            <v xml:space="preserve">        Holz, Baustoffe, Sanitärkeramik u.a.</v>
          </cell>
          <cell r="I348" t="str">
            <v>SELF</v>
          </cell>
          <cell r="J348" t="str">
            <v>SELF</v>
          </cell>
          <cell r="K348" t="str">
            <v>OV</v>
          </cell>
          <cell r="L348" t="str">
            <v>NE</v>
          </cell>
          <cell r="M348">
            <v>5</v>
          </cell>
          <cell r="O348" t="str">
            <v>46,73</v>
          </cell>
          <cell r="P348" t="str">
            <v>Holz, Baustoffe, Sanitärkeramik u.a.</v>
          </cell>
          <cell r="Q348">
            <v>36.312440000000002</v>
          </cell>
          <cell r="R348">
            <v>39.974930000000001</v>
          </cell>
          <cell r="S348">
            <v>36.650260000000003</v>
          </cell>
          <cell r="T348">
            <v>39.509059999999998</v>
          </cell>
          <cell r="U348">
            <v>39.087420000000002</v>
          </cell>
          <cell r="V348">
            <v>36.051929999999999</v>
          </cell>
          <cell r="W348">
            <v>33.07264</v>
          </cell>
          <cell r="X348">
            <v>34.766689999999997</v>
          </cell>
          <cell r="Y348">
            <v>32.913080000000001</v>
          </cell>
          <cell r="Z348">
            <v>34.1357</v>
          </cell>
          <cell r="AA348">
            <v>39.420360000000002</v>
          </cell>
          <cell r="AB348">
            <v>40.427149999999997</v>
          </cell>
          <cell r="AC348">
            <v>43.40925</v>
          </cell>
          <cell r="AD348">
            <v>2.9821000000000026</v>
          </cell>
        </row>
        <row r="349">
          <cell r="A349" t="str">
            <v>DataSpec</v>
          </cell>
          <cell r="B349" t="str">
            <v>Data</v>
          </cell>
          <cell r="C349" t="str">
            <v>Rating</v>
          </cell>
          <cell r="D349" t="str">
            <v>Rating</v>
          </cell>
          <cell r="E349" t="str">
            <v>Q134KUV_4674</v>
          </cell>
          <cell r="F349" t="str">
            <v>NONE</v>
          </cell>
          <cell r="G349">
            <v>46.74</v>
          </cell>
          <cell r="H349" t="str">
            <v xml:space="preserve">        Metall-, Kunststoffwaren für Bauzwecke u.a.</v>
          </cell>
          <cell r="I349" t="str">
            <v>SELF</v>
          </cell>
          <cell r="J349" t="str">
            <v>SELF</v>
          </cell>
          <cell r="K349" t="str">
            <v>OV</v>
          </cell>
          <cell r="L349" t="str">
            <v>NE</v>
          </cell>
          <cell r="M349">
            <v>5</v>
          </cell>
          <cell r="O349" t="str">
            <v>46,74</v>
          </cell>
          <cell r="P349" t="str">
            <v>Metall-, Kunststoffwaren für Bauzwecke u.a.</v>
          </cell>
          <cell r="Q349">
            <v>39.890309999999999</v>
          </cell>
          <cell r="R349">
            <v>42.02337</v>
          </cell>
          <cell r="S349">
            <v>40.705289999999998</v>
          </cell>
          <cell r="T349">
            <v>42.959739999999996</v>
          </cell>
          <cell r="U349">
            <v>43.106920000000002</v>
          </cell>
          <cell r="V349">
            <v>36.738190000000003</v>
          </cell>
          <cell r="W349">
            <v>33.287260000000003</v>
          </cell>
          <cell r="X349">
            <v>38.425739999999998</v>
          </cell>
          <cell r="Y349">
            <v>36.579949999999997</v>
          </cell>
          <cell r="Z349">
            <v>36.541469999999997</v>
          </cell>
          <cell r="AA349">
            <v>41.232559999999999</v>
          </cell>
          <cell r="AB349">
            <v>43.10577</v>
          </cell>
          <cell r="AC349">
            <v>47.984929999999999</v>
          </cell>
          <cell r="AD349">
            <v>4.8791599999999988</v>
          </cell>
        </row>
        <row r="350">
          <cell r="A350" t="str">
            <v>DataSpec</v>
          </cell>
          <cell r="B350" t="str">
            <v>Data</v>
          </cell>
          <cell r="C350" t="str">
            <v>Rating</v>
          </cell>
          <cell r="D350" t="str">
            <v>Rating</v>
          </cell>
          <cell r="E350" t="str">
            <v>Q134KUV_4675</v>
          </cell>
          <cell r="F350" t="str">
            <v>NONE</v>
          </cell>
          <cell r="G350">
            <v>46.75</v>
          </cell>
          <cell r="H350" t="str">
            <v xml:space="preserve">        Chemische Erzeugnisse</v>
          </cell>
          <cell r="I350" t="str">
            <v>SELF</v>
          </cell>
          <cell r="J350" t="str">
            <v>SELF</v>
          </cell>
          <cell r="K350" t="str">
            <v>OV</v>
          </cell>
          <cell r="L350" t="str">
            <v>NE</v>
          </cell>
          <cell r="M350">
            <v>5</v>
          </cell>
          <cell r="O350" t="str">
            <v>46,75</v>
          </cell>
          <cell r="P350" t="str">
            <v>Chemische Erzeugnisse</v>
          </cell>
          <cell r="Q350">
            <v>37.947229999999998</v>
          </cell>
          <cell r="R350">
            <v>40.978879999999997</v>
          </cell>
          <cell r="S350">
            <v>41.164149999999999</v>
          </cell>
          <cell r="T350">
            <v>41.864469999999997</v>
          </cell>
          <cell r="U350">
            <v>41.71116</v>
          </cell>
          <cell r="V350">
            <v>38.649099999999997</v>
          </cell>
          <cell r="W350">
            <v>36.055120000000002</v>
          </cell>
          <cell r="X350">
            <v>39.396700000000003</v>
          </cell>
          <cell r="Y350">
            <v>38.021830000000001</v>
          </cell>
          <cell r="Z350">
            <v>38.143000000000001</v>
          </cell>
          <cell r="AA350">
            <v>44.143000000000001</v>
          </cell>
          <cell r="AB350">
            <v>49.254689999999997</v>
          </cell>
          <cell r="AC350">
            <v>52.906599999999997</v>
          </cell>
          <cell r="AD350">
            <v>3.6519100000000009</v>
          </cell>
        </row>
        <row r="351">
          <cell r="A351" t="str">
            <v>DataSpec</v>
          </cell>
          <cell r="B351" t="str">
            <v>Data</v>
          </cell>
          <cell r="C351" t="str">
            <v>Rating</v>
          </cell>
          <cell r="D351" t="str">
            <v>Rating</v>
          </cell>
          <cell r="E351" t="str">
            <v>Q134KUV_4676</v>
          </cell>
          <cell r="F351" t="str">
            <v>NONE</v>
          </cell>
          <cell r="G351">
            <v>46.76</v>
          </cell>
          <cell r="H351" t="str">
            <v xml:space="preserve">        Sonstige Halbwaren</v>
          </cell>
          <cell r="I351" t="str">
            <v>SELF</v>
          </cell>
          <cell r="J351" t="str">
            <v>SELF</v>
          </cell>
          <cell r="K351" t="str">
            <v>OV</v>
          </cell>
          <cell r="L351" t="str">
            <v>NE</v>
          </cell>
          <cell r="M351">
            <v>5</v>
          </cell>
          <cell r="O351" t="str">
            <v>46,76</v>
          </cell>
          <cell r="P351" t="str">
            <v>Sonstige Halbwaren</v>
          </cell>
          <cell r="Q351">
            <v>35.185369999999999</v>
          </cell>
          <cell r="R351">
            <v>37.106099999999998</v>
          </cell>
          <cell r="S351">
            <v>39.667670000000001</v>
          </cell>
          <cell r="T351">
            <v>40.859009999999998</v>
          </cell>
          <cell r="U351">
            <v>40.335290000000001</v>
          </cell>
          <cell r="V351">
            <v>39.854849999999999</v>
          </cell>
          <cell r="W351">
            <v>37.795879999999997</v>
          </cell>
          <cell r="X351">
            <v>35.901670000000003</v>
          </cell>
          <cell r="Y351">
            <v>35.27252</v>
          </cell>
          <cell r="Z351">
            <v>36.501840000000001</v>
          </cell>
          <cell r="AA351">
            <v>42.501840000000001</v>
          </cell>
          <cell r="AB351">
            <v>48.501840000000001</v>
          </cell>
          <cell r="AC351">
            <v>53.221339999999998</v>
          </cell>
          <cell r="AD351">
            <v>4.7194999999999965</v>
          </cell>
        </row>
        <row r="352">
          <cell r="A352" t="str">
            <v>DataSpec</v>
          </cell>
          <cell r="B352" t="str">
            <v>Data</v>
          </cell>
          <cell r="C352" t="str">
            <v>Rating</v>
          </cell>
          <cell r="D352" t="str">
            <v>Rating</v>
          </cell>
          <cell r="E352" t="str">
            <v>Q134KUV_4677</v>
          </cell>
          <cell r="F352" t="str">
            <v>NONE</v>
          </cell>
          <cell r="G352">
            <v>46.77</v>
          </cell>
          <cell r="H352" t="str">
            <v xml:space="preserve">        Altmaterialien und Reststoffe</v>
          </cell>
          <cell r="I352" t="str">
            <v>SELF</v>
          </cell>
          <cell r="J352" t="str">
            <v>SELF</v>
          </cell>
          <cell r="K352" t="str">
            <v>OV</v>
          </cell>
          <cell r="L352" t="str">
            <v>NE</v>
          </cell>
          <cell r="M352">
            <v>5</v>
          </cell>
          <cell r="O352" t="str">
            <v>46,77</v>
          </cell>
          <cell r="P352" t="str">
            <v>Altmaterialien und Reststoffe</v>
          </cell>
          <cell r="Q352">
            <v>41.928190000000001</v>
          </cell>
          <cell r="R352">
            <v>42.346960000000003</v>
          </cell>
          <cell r="S352">
            <v>41.322620000000001</v>
          </cell>
          <cell r="T352">
            <v>38.232669999999999</v>
          </cell>
          <cell r="U352">
            <v>45.210079999999998</v>
          </cell>
          <cell r="V352">
            <v>42.50085</v>
          </cell>
          <cell r="W352">
            <v>38.897599999999997</v>
          </cell>
          <cell r="X352">
            <v>40.55433</v>
          </cell>
          <cell r="Y352">
            <v>37.062390000000001</v>
          </cell>
          <cell r="Z352">
            <v>39.520339999999997</v>
          </cell>
          <cell r="AA352">
            <v>45.520339999999997</v>
          </cell>
          <cell r="AB352">
            <v>51.520339999999997</v>
          </cell>
          <cell r="AC352">
            <v>53.816470000000002</v>
          </cell>
          <cell r="AD352">
            <v>2.2961300000000051</v>
          </cell>
        </row>
        <row r="353">
          <cell r="A353" t="str">
            <v>DataSpec</v>
          </cell>
          <cell r="B353" t="str">
            <v>Data</v>
          </cell>
          <cell r="C353" t="str">
            <v>Rating</v>
          </cell>
          <cell r="D353" t="str">
            <v>Rating</v>
          </cell>
          <cell r="E353" t="str">
            <v>Q134KUV_469</v>
          </cell>
          <cell r="F353" t="str">
            <v>NONE</v>
          </cell>
          <cell r="G353">
            <v>46.9</v>
          </cell>
          <cell r="H353" t="str">
            <v xml:space="preserve">      Großhandel o.a.G.</v>
          </cell>
          <cell r="I353" t="str">
            <v>SELF</v>
          </cell>
          <cell r="J353" t="str">
            <v>SELF</v>
          </cell>
          <cell r="K353" t="str">
            <v>OV</v>
          </cell>
          <cell r="L353" t="str">
            <v>NE</v>
          </cell>
          <cell r="M353">
            <v>5</v>
          </cell>
          <cell r="O353" t="str">
            <v>46,9</v>
          </cell>
          <cell r="P353" t="str">
            <v>Großhandel o.a.G.</v>
          </cell>
          <cell r="Q353">
            <v>37.934060000000002</v>
          </cell>
          <cell r="R353">
            <v>39.604660000000003</v>
          </cell>
          <cell r="S353">
            <v>40.803220000000003</v>
          </cell>
          <cell r="T353">
            <v>40.263379999999998</v>
          </cell>
          <cell r="U353">
            <v>40.718139999999998</v>
          </cell>
          <cell r="V353">
            <v>42.274279999999997</v>
          </cell>
          <cell r="W353">
            <v>41.668120000000002</v>
          </cell>
          <cell r="X353">
            <v>42.851280000000003</v>
          </cell>
          <cell r="Y353">
            <v>42.779829999999997</v>
          </cell>
          <cell r="Z353">
            <v>43.572659999999999</v>
          </cell>
          <cell r="AA353">
            <v>42.972909999999999</v>
          </cell>
          <cell r="AB353">
            <v>43.91733</v>
          </cell>
          <cell r="AC353">
            <v>44.092570000000002</v>
          </cell>
          <cell r="AD353">
            <v>0.17524000000000228</v>
          </cell>
        </row>
        <row r="354">
          <cell r="A354" t="str">
            <v>DataSpec</v>
          </cell>
          <cell r="B354" t="str">
            <v>Data</v>
          </cell>
          <cell r="C354" t="str">
            <v>Rating</v>
          </cell>
          <cell r="D354" t="str">
            <v>Rating</v>
          </cell>
          <cell r="E354" t="str">
            <v>Q134KUV_47</v>
          </cell>
          <cell r="F354" t="str">
            <v>NONE</v>
          </cell>
          <cell r="G354">
            <v>47</v>
          </cell>
          <cell r="H354" t="str">
            <v xml:space="preserve">    Einzelhandel</v>
          </cell>
          <cell r="I354" t="str">
            <v>SELF</v>
          </cell>
          <cell r="J354" t="str">
            <v>SELF</v>
          </cell>
          <cell r="K354" t="str">
            <v>OV</v>
          </cell>
          <cell r="L354" t="str">
            <v>NE</v>
          </cell>
          <cell r="M354">
            <v>5</v>
          </cell>
          <cell r="O354">
            <v>47</v>
          </cell>
          <cell r="P354" t="str">
            <v>Einzelhandel</v>
          </cell>
          <cell r="Q354">
            <v>42.32255</v>
          </cell>
          <cell r="R354">
            <v>41.683120000000002</v>
          </cell>
          <cell r="S354">
            <v>42.033700000000003</v>
          </cell>
          <cell r="T354">
            <v>43.16968</v>
          </cell>
          <cell r="U354">
            <v>42.423459999999999</v>
          </cell>
          <cell r="V354">
            <v>41.378959999999999</v>
          </cell>
          <cell r="W354">
            <v>40.53237</v>
          </cell>
          <cell r="X354">
            <v>41.517760000000003</v>
          </cell>
          <cell r="Y354">
            <v>40.97128</v>
          </cell>
          <cell r="Z354">
            <v>41.732680000000002</v>
          </cell>
          <cell r="AA354">
            <v>42.675350000000002</v>
          </cell>
          <cell r="AB354">
            <v>43.093870000000003</v>
          </cell>
          <cell r="AC354">
            <v>44.564909999999998</v>
          </cell>
          <cell r="AD354">
            <v>1.471039999999995</v>
          </cell>
        </row>
        <row r="355">
          <cell r="A355" t="str">
            <v>DataSpec</v>
          </cell>
          <cell r="B355" t="str">
            <v>Data</v>
          </cell>
          <cell r="C355" t="str">
            <v>Rating</v>
          </cell>
          <cell r="D355" t="str">
            <v>Rating</v>
          </cell>
          <cell r="E355" t="str">
            <v>Q134KUV_471</v>
          </cell>
          <cell r="F355" t="str">
            <v>NONE</v>
          </cell>
          <cell r="G355">
            <v>47.1</v>
          </cell>
          <cell r="H355" t="str">
            <v xml:space="preserve">      Waren verschied. Art (in Verkaufsräumen)</v>
          </cell>
          <cell r="I355" t="str">
            <v>SELF</v>
          </cell>
          <cell r="J355" t="str">
            <v>SELF</v>
          </cell>
          <cell r="K355" t="str">
            <v>OV</v>
          </cell>
          <cell r="L355" t="str">
            <v>NE</v>
          </cell>
          <cell r="M355">
            <v>5</v>
          </cell>
          <cell r="O355" t="str">
            <v>47,1</v>
          </cell>
          <cell r="P355" t="str">
            <v>Waren verschied. Art (in Verkaufsräumen)</v>
          </cell>
          <cell r="Q355">
            <v>43.395359999999997</v>
          </cell>
          <cell r="R355">
            <v>43.312199999999997</v>
          </cell>
          <cell r="S355">
            <v>41.960590000000003</v>
          </cell>
          <cell r="T355">
            <v>42.226700000000001</v>
          </cell>
          <cell r="U355">
            <v>42.091320000000003</v>
          </cell>
          <cell r="V355">
            <v>41.569339999999997</v>
          </cell>
          <cell r="W355">
            <v>41.591250000000002</v>
          </cell>
          <cell r="X355">
            <v>43.012090000000001</v>
          </cell>
          <cell r="Y355">
            <v>42.907820000000001</v>
          </cell>
          <cell r="Z355">
            <v>43.483110000000003</v>
          </cell>
          <cell r="AA355">
            <v>43.556750000000001</v>
          </cell>
          <cell r="AB355">
            <v>43.54551</v>
          </cell>
          <cell r="AC355">
            <v>44.406950000000002</v>
          </cell>
          <cell r="AD355">
            <v>0.86144000000000176</v>
          </cell>
        </row>
        <row r="356">
          <cell r="A356" t="str">
            <v>DataSpec</v>
          </cell>
          <cell r="B356" t="str">
            <v>Data</v>
          </cell>
          <cell r="C356" t="str">
            <v>Rating</v>
          </cell>
          <cell r="D356" t="str">
            <v>Rating</v>
          </cell>
          <cell r="E356" t="str">
            <v>Q134KUV_4711</v>
          </cell>
          <cell r="F356" t="str">
            <v>NONE</v>
          </cell>
          <cell r="G356">
            <v>47.11</v>
          </cell>
          <cell r="H356" t="str">
            <v xml:space="preserve">        Lebensmittelmärkte, Verbrauchermärkte</v>
          </cell>
          <cell r="I356" t="str">
            <v>SELF</v>
          </cell>
          <cell r="J356" t="str">
            <v>SELF</v>
          </cell>
          <cell r="K356" t="str">
            <v>OV</v>
          </cell>
          <cell r="L356" t="str">
            <v>NE</v>
          </cell>
          <cell r="M356">
            <v>5</v>
          </cell>
          <cell r="O356" t="str">
            <v>47,11</v>
          </cell>
          <cell r="P356" t="str">
            <v>Lebensmittelmärkte, Verbrauchermärkte</v>
          </cell>
          <cell r="Q356">
            <v>43.172029999999999</v>
          </cell>
          <cell r="R356">
            <v>43.29748</v>
          </cell>
          <cell r="S356">
            <v>41.926459999999999</v>
          </cell>
          <cell r="T356">
            <v>42.414810000000003</v>
          </cell>
          <cell r="U356">
            <v>42.263979999999997</v>
          </cell>
          <cell r="V356">
            <v>41.792549999999999</v>
          </cell>
          <cell r="W356">
            <v>41.76247</v>
          </cell>
          <cell r="X356">
            <v>43.369750000000003</v>
          </cell>
          <cell r="Y356">
            <v>43.492780000000003</v>
          </cell>
          <cell r="Z356">
            <v>44.166260000000001</v>
          </cell>
          <cell r="AA356">
            <v>44.186509999999998</v>
          </cell>
          <cell r="AB356">
            <v>43.356270000000002</v>
          </cell>
          <cell r="AC356">
            <v>45.10416</v>
          </cell>
          <cell r="AD356">
            <v>1.7478899999999982</v>
          </cell>
        </row>
        <row r="357">
          <cell r="A357" t="str">
            <v>DataSpec</v>
          </cell>
          <cell r="B357" t="str">
            <v>Data</v>
          </cell>
          <cell r="C357" t="str">
            <v>Rating</v>
          </cell>
          <cell r="D357" t="str">
            <v>Rating</v>
          </cell>
          <cell r="E357" t="str">
            <v>Q134KUV_4719</v>
          </cell>
          <cell r="F357" t="str">
            <v>NONE</v>
          </cell>
          <cell r="G357">
            <v>47.19</v>
          </cell>
          <cell r="H357" t="str">
            <v xml:space="preserve">        Warenhäuser</v>
          </cell>
          <cell r="I357" t="str">
            <v>SELF</v>
          </cell>
          <cell r="J357" t="str">
            <v>SELF</v>
          </cell>
          <cell r="K357" t="str">
            <v>OV</v>
          </cell>
          <cell r="L357" t="str">
            <v>NE</v>
          </cell>
          <cell r="M357">
            <v>5</v>
          </cell>
          <cell r="O357" t="str">
            <v>47,19</v>
          </cell>
          <cell r="P357" t="str">
            <v>Warenhäuser</v>
          </cell>
          <cell r="Q357">
            <v>44.331299999999999</v>
          </cell>
          <cell r="R357">
            <v>43.283679999999997</v>
          </cell>
          <cell r="S357">
            <v>42.058709999999998</v>
          </cell>
          <cell r="T357">
            <v>41.222259999999999</v>
          </cell>
          <cell r="U357">
            <v>41.169699999999999</v>
          </cell>
          <cell r="V357">
            <v>40.399560000000001</v>
          </cell>
          <cell r="W357">
            <v>40.681010000000001</v>
          </cell>
          <cell r="X357">
            <v>41.140540000000001</v>
          </cell>
          <cell r="Y357">
            <v>39.783670000000001</v>
          </cell>
          <cell r="Z357">
            <v>39.801439999999999</v>
          </cell>
          <cell r="AA357">
            <v>40.430520000000001</v>
          </cell>
          <cell r="AB357">
            <v>42.126530000000002</v>
          </cell>
          <cell r="AC357">
            <v>40.926679999999998</v>
          </cell>
          <cell r="AD357">
            <v>-1.199850000000005</v>
          </cell>
        </row>
        <row r="358">
          <cell r="A358" t="str">
            <v>DataSpec</v>
          </cell>
          <cell r="B358" t="str">
            <v>Data</v>
          </cell>
          <cell r="C358" t="str">
            <v>Rating</v>
          </cell>
          <cell r="D358" t="str">
            <v>Rating</v>
          </cell>
          <cell r="E358" t="str">
            <v>Q134KUV_472</v>
          </cell>
          <cell r="F358" t="str">
            <v>NONE</v>
          </cell>
          <cell r="G358">
            <v>47.2</v>
          </cell>
          <cell r="H358" t="str">
            <v xml:space="preserve">      Nahrungs- und Genussmittel (Fach-EH)</v>
          </cell>
          <cell r="I358" t="str">
            <v>SELF</v>
          </cell>
          <cell r="J358" t="str">
            <v>SELF</v>
          </cell>
          <cell r="K358" t="str">
            <v>OV</v>
          </cell>
          <cell r="L358" t="str">
            <v>NE</v>
          </cell>
          <cell r="M358">
            <v>5</v>
          </cell>
          <cell r="O358" t="str">
            <v>47,2</v>
          </cell>
          <cell r="P358" t="str">
            <v>Nahrungs- und Genussmittel (Fach-EH)</v>
          </cell>
          <cell r="Q358">
            <v>45.085459999999998</v>
          </cell>
          <cell r="R358">
            <v>43.172739999999997</v>
          </cell>
          <cell r="S358">
            <v>42.91234</v>
          </cell>
          <cell r="T358">
            <v>43.112740000000002</v>
          </cell>
          <cell r="U358">
            <v>42.446759999999998</v>
          </cell>
          <cell r="V358">
            <v>42.832689999999999</v>
          </cell>
          <cell r="W358">
            <v>42.273180000000004</v>
          </cell>
          <cell r="X358">
            <v>43.04363</v>
          </cell>
          <cell r="Y358">
            <v>42.529940000000003</v>
          </cell>
          <cell r="Z358">
            <v>42.493589999999998</v>
          </cell>
          <cell r="AA358">
            <v>44.987870000000001</v>
          </cell>
          <cell r="AB358">
            <v>45.528689999999997</v>
          </cell>
          <cell r="AC358">
            <v>46.281480000000002</v>
          </cell>
          <cell r="AD358">
            <v>0.75279000000000451</v>
          </cell>
        </row>
        <row r="359">
          <cell r="A359" t="str">
            <v>DataSpec</v>
          </cell>
          <cell r="B359" t="str">
            <v>Data</v>
          </cell>
          <cell r="C359" t="str">
            <v>Rating</v>
          </cell>
          <cell r="D359" t="str">
            <v>Rating</v>
          </cell>
          <cell r="E359" t="str">
            <v>Q134KUV_4721</v>
          </cell>
          <cell r="F359" t="str">
            <v>NONE</v>
          </cell>
          <cell r="G359">
            <v>47.21</v>
          </cell>
          <cell r="H359" t="str">
            <v xml:space="preserve">        Obst, Gemüse und Kartoffeln</v>
          </cell>
          <cell r="I359" t="str">
            <v>SELF</v>
          </cell>
          <cell r="J359" t="str">
            <v>SELF</v>
          </cell>
          <cell r="K359" t="str">
            <v>OV</v>
          </cell>
          <cell r="L359" t="str">
            <v>NE</v>
          </cell>
          <cell r="M359">
            <v>5</v>
          </cell>
          <cell r="O359" t="str">
            <v>47,21</v>
          </cell>
          <cell r="P359" t="str">
            <v>Obst, Gemüse und Kartoffeln</v>
          </cell>
          <cell r="Q359">
            <v>42.499569999999999</v>
          </cell>
          <cell r="R359">
            <v>38.53248</v>
          </cell>
          <cell r="S359">
            <v>40.207880000000003</v>
          </cell>
          <cell r="T359">
            <v>39.261299999999999</v>
          </cell>
          <cell r="U359">
            <v>38.494529999999997</v>
          </cell>
          <cell r="V359">
            <v>40.037300000000002</v>
          </cell>
          <cell r="W359">
            <v>39.655749999999998</v>
          </cell>
          <cell r="X359">
            <v>40.473939999999999</v>
          </cell>
          <cell r="Y359">
            <v>41.776800000000001</v>
          </cell>
          <cell r="Z359">
            <v>41.588369999999998</v>
          </cell>
          <cell r="AA359">
            <v>43.912050000000001</v>
          </cell>
          <cell r="AB359">
            <v>43.372109999999999</v>
          </cell>
          <cell r="AC359">
            <v>42.148719999999997</v>
          </cell>
          <cell r="AD359">
            <v>-1.223390000000002</v>
          </cell>
        </row>
        <row r="360">
          <cell r="A360" t="str">
            <v>DataSpec</v>
          </cell>
          <cell r="B360" t="str">
            <v>Data</v>
          </cell>
          <cell r="C360" t="str">
            <v>Rating</v>
          </cell>
          <cell r="D360" t="str">
            <v>Rating</v>
          </cell>
          <cell r="E360" t="str">
            <v>Q134KUV_4722</v>
          </cell>
          <cell r="F360" t="str">
            <v>NONE</v>
          </cell>
          <cell r="G360">
            <v>47.22</v>
          </cell>
          <cell r="H360" t="str">
            <v xml:space="preserve">        Fleisch und Fleischwaren</v>
          </cell>
          <cell r="I360" t="str">
            <v>SELF</v>
          </cell>
          <cell r="J360" t="str">
            <v>SELF</v>
          </cell>
          <cell r="K360" t="str">
            <v>OV</v>
          </cell>
          <cell r="L360" t="str">
            <v>NE</v>
          </cell>
          <cell r="M360">
            <v>5</v>
          </cell>
          <cell r="O360" t="str">
            <v>47,22</v>
          </cell>
          <cell r="P360" t="str">
            <v>Fleisch und Fleischwaren</v>
          </cell>
          <cell r="Q360">
            <v>44.351590000000002</v>
          </cell>
          <cell r="R360">
            <v>44.76661</v>
          </cell>
          <cell r="S360">
            <v>42.900039999999997</v>
          </cell>
          <cell r="T360">
            <v>40.588819999999998</v>
          </cell>
          <cell r="U360">
            <v>41.759689999999999</v>
          </cell>
          <cell r="V360">
            <v>40.070210000000003</v>
          </cell>
          <cell r="W360">
            <v>40.132170000000002</v>
          </cell>
          <cell r="X360">
            <v>41.467460000000003</v>
          </cell>
          <cell r="Y360">
            <v>41.74709</v>
          </cell>
          <cell r="Z360">
            <v>41.389699999999998</v>
          </cell>
          <cell r="AA360">
            <v>47.389699999999998</v>
          </cell>
          <cell r="AB360">
            <v>48.744050000000001</v>
          </cell>
          <cell r="AC360">
            <v>49.745829999999998</v>
          </cell>
          <cell r="AD360">
            <v>1.0017799999999966</v>
          </cell>
        </row>
        <row r="361">
          <cell r="A361" t="str">
            <v>DataSpec</v>
          </cell>
          <cell r="B361" t="str">
            <v>Data</v>
          </cell>
          <cell r="C361" t="str">
            <v>Rating</v>
          </cell>
          <cell r="D361" t="str">
            <v>Rating</v>
          </cell>
          <cell r="E361" t="str">
            <v>Q134KUV_4723</v>
          </cell>
          <cell r="F361" t="str">
            <v>NONE</v>
          </cell>
          <cell r="G361">
            <v>47.23</v>
          </cell>
          <cell r="H361" t="str">
            <v xml:space="preserve">        Fisch, Meeresfrüchte, Fischerzeugnisse</v>
          </cell>
          <cell r="I361" t="str">
            <v>SELF</v>
          </cell>
          <cell r="J361" t="str">
            <v>SELF</v>
          </cell>
          <cell r="K361" t="str">
            <v>OV</v>
          </cell>
          <cell r="L361" t="str">
            <v>NE</v>
          </cell>
          <cell r="M361">
            <v>5</v>
          </cell>
          <cell r="O361" t="str">
            <v>47,23</v>
          </cell>
          <cell r="P361" t="str">
            <v>Fisch, Meeresfrüchte, Fischerzeugnisse</v>
          </cell>
          <cell r="Q361">
            <v>37.146560000000001</v>
          </cell>
          <cell r="R361">
            <v>40.673279999999998</v>
          </cell>
          <cell r="S361">
            <v>45.731940000000002</v>
          </cell>
          <cell r="T361">
            <v>42.819369999999999</v>
          </cell>
          <cell r="U361">
            <v>44.700159999999997</v>
          </cell>
          <cell r="V361">
            <v>45.078589999999998</v>
          </cell>
          <cell r="W361">
            <v>44.797840000000001</v>
          </cell>
          <cell r="X361">
            <v>41.608249999999998</v>
          </cell>
          <cell r="Y361">
            <v>48.975700000000003</v>
          </cell>
          <cell r="Z361">
            <v>49.074489999999997</v>
          </cell>
          <cell r="AA361">
            <v>49.309229999999999</v>
          </cell>
          <cell r="AB361">
            <v>43.309229999999999</v>
          </cell>
          <cell r="AC361">
            <v>47.537880000000001</v>
          </cell>
          <cell r="AD361">
            <v>4.2286500000000018</v>
          </cell>
        </row>
        <row r="362">
          <cell r="A362" t="str">
            <v>DataSpec</v>
          </cell>
          <cell r="B362" t="str">
            <v>Data</v>
          </cell>
          <cell r="C362" t="str">
            <v>Rating</v>
          </cell>
          <cell r="D362" t="str">
            <v>Rating</v>
          </cell>
          <cell r="E362" t="str">
            <v>Q134KUV_4724</v>
          </cell>
          <cell r="F362" t="str">
            <v>NONE</v>
          </cell>
          <cell r="G362">
            <v>47.24</v>
          </cell>
          <cell r="H362" t="str">
            <v xml:space="preserve">        Back- und Süßwaren</v>
          </cell>
          <cell r="I362" t="str">
            <v>SELF</v>
          </cell>
          <cell r="J362" t="str">
            <v>SELF</v>
          </cell>
          <cell r="K362" t="str">
            <v>OV</v>
          </cell>
          <cell r="L362" t="str">
            <v>NE</v>
          </cell>
          <cell r="M362">
            <v>5</v>
          </cell>
          <cell r="O362" t="str">
            <v>47,24</v>
          </cell>
          <cell r="P362" t="str">
            <v>Back- und Süßwaren</v>
          </cell>
          <cell r="Q362">
            <v>47.860210000000002</v>
          </cell>
          <cell r="R362">
            <v>46.441650000000003</v>
          </cell>
          <cell r="S362">
            <v>46.271059999999999</v>
          </cell>
          <cell r="T362">
            <v>46.863439999999997</v>
          </cell>
          <cell r="U362">
            <v>45.521880000000003</v>
          </cell>
          <cell r="V362">
            <v>42.754199999999997</v>
          </cell>
          <cell r="W362">
            <v>42.618180000000002</v>
          </cell>
          <cell r="X362">
            <v>43.289409999999997</v>
          </cell>
          <cell r="Y362">
            <v>39.298830000000002</v>
          </cell>
          <cell r="Z362">
            <v>39.452249999999999</v>
          </cell>
          <cell r="AA362">
            <v>45.452249999999999</v>
          </cell>
          <cell r="AB362">
            <v>45.460650000000001</v>
          </cell>
          <cell r="AC362">
            <v>47.235970000000002</v>
          </cell>
          <cell r="AD362">
            <v>1.7753200000000007</v>
          </cell>
        </row>
        <row r="363">
          <cell r="A363" t="str">
            <v>DataSpec</v>
          </cell>
          <cell r="B363" t="str">
            <v>Data</v>
          </cell>
          <cell r="C363" t="str">
            <v>Rating</v>
          </cell>
          <cell r="D363" t="str">
            <v>Rating</v>
          </cell>
          <cell r="E363" t="str">
            <v>Q134KUV_4725</v>
          </cell>
          <cell r="F363" t="str">
            <v>NONE</v>
          </cell>
          <cell r="G363">
            <v>47.25</v>
          </cell>
          <cell r="H363" t="str">
            <v xml:space="preserve">        Getränke</v>
          </cell>
          <cell r="I363" t="str">
            <v>SELF</v>
          </cell>
          <cell r="J363" t="str">
            <v>SELF</v>
          </cell>
          <cell r="K363" t="str">
            <v>OV</v>
          </cell>
          <cell r="L363" t="str">
            <v>NE</v>
          </cell>
          <cell r="M363">
            <v>5</v>
          </cell>
          <cell r="O363" t="str">
            <v>47,25</v>
          </cell>
          <cell r="P363" t="str">
            <v>Getränke</v>
          </cell>
          <cell r="Q363">
            <v>48.986649999999997</v>
          </cell>
          <cell r="R363">
            <v>45.948369999999997</v>
          </cell>
          <cell r="S363">
            <v>45.978079999999999</v>
          </cell>
          <cell r="T363">
            <v>47.781120000000001</v>
          </cell>
          <cell r="U363">
            <v>46.270499999999998</v>
          </cell>
          <cell r="V363">
            <v>47.362439999999999</v>
          </cell>
          <cell r="W363">
            <v>46.410769999999999</v>
          </cell>
          <cell r="X363">
            <v>47.902149999999999</v>
          </cell>
          <cell r="Y363">
            <v>46.543660000000003</v>
          </cell>
          <cell r="Z363">
            <v>46.365229999999997</v>
          </cell>
          <cell r="AA363">
            <v>43.22336</v>
          </cell>
          <cell r="AB363">
            <v>43.193890000000003</v>
          </cell>
          <cell r="AC363">
            <v>43.168869999999998</v>
          </cell>
          <cell r="AD363">
            <v>-2.5020000000004927E-2</v>
          </cell>
        </row>
        <row r="364">
          <cell r="A364" t="str">
            <v>DataSpec</v>
          </cell>
          <cell r="B364" t="str">
            <v>Data</v>
          </cell>
          <cell r="C364" t="str">
            <v>Rating</v>
          </cell>
          <cell r="D364" t="str">
            <v>Rating</v>
          </cell>
          <cell r="E364" t="str">
            <v>Q134KUV_4726</v>
          </cell>
          <cell r="F364" t="str">
            <v>NONE</v>
          </cell>
          <cell r="G364">
            <v>47.26</v>
          </cell>
          <cell r="H364" t="str">
            <v xml:space="preserve">        Tabakwaren</v>
          </cell>
          <cell r="I364" t="str">
            <v>SELF</v>
          </cell>
          <cell r="J364" t="str">
            <v>SELF</v>
          </cell>
          <cell r="K364" t="str">
            <v>OV</v>
          </cell>
          <cell r="L364" t="str">
            <v>NE</v>
          </cell>
          <cell r="M364">
            <v>5</v>
          </cell>
          <cell r="O364" t="str">
            <v>47,26</v>
          </cell>
          <cell r="P364" t="str">
            <v>Tabakwaren</v>
          </cell>
          <cell r="Q364">
            <v>39.180869999999999</v>
          </cell>
          <cell r="R364">
            <v>37.826349999999998</v>
          </cell>
          <cell r="S364">
            <v>39.54806</v>
          </cell>
          <cell r="T364">
            <v>39.556049999999999</v>
          </cell>
          <cell r="U364">
            <v>39.54636</v>
          </cell>
          <cell r="V364">
            <v>38.858350000000002</v>
          </cell>
          <cell r="W364">
            <v>38.533119999999997</v>
          </cell>
          <cell r="X364">
            <v>38.004800000000003</v>
          </cell>
          <cell r="Y364">
            <v>37.69961</v>
          </cell>
          <cell r="Z364">
            <v>37.769150000000003</v>
          </cell>
          <cell r="AA364">
            <v>33.241489999999999</v>
          </cell>
          <cell r="AB364">
            <v>37.48601</v>
          </cell>
          <cell r="AC364">
            <v>37.400399999999998</v>
          </cell>
          <cell r="AD364">
            <v>-8.5610000000002628E-2</v>
          </cell>
        </row>
        <row r="365">
          <cell r="A365" t="str">
            <v>DataSpec</v>
          </cell>
          <cell r="B365" t="str">
            <v>Data</v>
          </cell>
          <cell r="C365" t="str">
            <v>Rating</v>
          </cell>
          <cell r="D365" t="str">
            <v>Rating</v>
          </cell>
          <cell r="E365" t="str">
            <v>Q134KUV_4729</v>
          </cell>
          <cell r="F365" t="str">
            <v>NONE</v>
          </cell>
          <cell r="G365">
            <v>47.29</v>
          </cell>
          <cell r="H365" t="str">
            <v xml:space="preserve">        Kaffee, Tee, Gewürze u.a.</v>
          </cell>
          <cell r="I365" t="str">
            <v>SELF</v>
          </cell>
          <cell r="J365" t="str">
            <v>SELF</v>
          </cell>
          <cell r="K365" t="str">
            <v>OV</v>
          </cell>
          <cell r="L365" t="str">
            <v>NE</v>
          </cell>
          <cell r="M365">
            <v>5</v>
          </cell>
          <cell r="O365" t="str">
            <v>47,29</v>
          </cell>
          <cell r="P365" t="str">
            <v>Kaffee, Tee, Gewürze u.a.</v>
          </cell>
          <cell r="Q365">
            <v>43.473089999999999</v>
          </cell>
          <cell r="R365">
            <v>41.805509999999998</v>
          </cell>
          <cell r="S365">
            <v>39.646050000000002</v>
          </cell>
          <cell r="T365">
            <v>40.104109999999999</v>
          </cell>
          <cell r="U365">
            <v>39.529829999999997</v>
          </cell>
          <cell r="V365">
            <v>41.790219999999998</v>
          </cell>
          <cell r="W365">
            <v>40.916550000000001</v>
          </cell>
          <cell r="X365">
            <v>41.659419999999997</v>
          </cell>
          <cell r="Y365">
            <v>41.774949999999997</v>
          </cell>
          <cell r="Z365">
            <v>41.907060000000001</v>
          </cell>
          <cell r="AA365">
            <v>47.907060000000001</v>
          </cell>
          <cell r="AB365">
            <v>49.470559999999999</v>
          </cell>
          <cell r="AC365">
            <v>50.843490000000003</v>
          </cell>
          <cell r="AD365">
            <v>1.3729300000000038</v>
          </cell>
        </row>
        <row r="366">
          <cell r="A366" t="str">
            <v>DataSpec</v>
          </cell>
          <cell r="B366" t="str">
            <v>Data</v>
          </cell>
          <cell r="C366" t="str">
            <v>Rating</v>
          </cell>
          <cell r="D366" t="str">
            <v>Rating</v>
          </cell>
          <cell r="E366" t="str">
            <v>Q134KUV_473</v>
          </cell>
          <cell r="F366" t="str">
            <v>NONE</v>
          </cell>
          <cell r="G366">
            <v>47.3</v>
          </cell>
          <cell r="H366" t="str">
            <v xml:space="preserve">      Tankstellen</v>
          </cell>
          <cell r="I366" t="str">
            <v>SELF</v>
          </cell>
          <cell r="J366" t="str">
            <v>SELF</v>
          </cell>
          <cell r="K366" t="str">
            <v>OV</v>
          </cell>
          <cell r="L366" t="str">
            <v>NE</v>
          </cell>
          <cell r="M366">
            <v>5</v>
          </cell>
          <cell r="O366" t="str">
            <v>47,3</v>
          </cell>
          <cell r="P366" t="str">
            <v>Tankstellen</v>
          </cell>
          <cell r="Q366">
            <v>39.908720000000002</v>
          </cell>
          <cell r="R366">
            <v>38.336039999999997</v>
          </cell>
          <cell r="S366">
            <v>37.46443</v>
          </cell>
          <cell r="T366">
            <v>38.826430000000002</v>
          </cell>
          <cell r="U366">
            <v>39.664209999999997</v>
          </cell>
          <cell r="V366">
            <v>37.50891</v>
          </cell>
          <cell r="W366">
            <v>35.597569999999997</v>
          </cell>
          <cell r="X366">
            <v>39.668199999999999</v>
          </cell>
          <cell r="Y366">
            <v>39.809130000000003</v>
          </cell>
          <cell r="Z366">
            <v>39.359090000000002</v>
          </cell>
          <cell r="AA366">
            <v>45.359090000000002</v>
          </cell>
          <cell r="AB366">
            <v>49.284529999999997</v>
          </cell>
          <cell r="AC366">
            <v>48.745530000000002</v>
          </cell>
          <cell r="AD366">
            <v>-0.53899999999999437</v>
          </cell>
        </row>
        <row r="367">
          <cell r="A367" t="str">
            <v>DataSpec</v>
          </cell>
          <cell r="B367" t="str">
            <v>Data</v>
          </cell>
          <cell r="C367" t="str">
            <v>Rating</v>
          </cell>
          <cell r="D367" t="str">
            <v>Rating</v>
          </cell>
          <cell r="E367" t="str">
            <v>Q134KUV_474</v>
          </cell>
          <cell r="F367" t="str">
            <v>NONE</v>
          </cell>
          <cell r="G367">
            <v>47.4</v>
          </cell>
          <cell r="H367" t="str">
            <v xml:space="preserve">      Geräte der IK-Technik</v>
          </cell>
          <cell r="I367" t="str">
            <v>SELF</v>
          </cell>
          <cell r="J367" t="str">
            <v>SELF</v>
          </cell>
          <cell r="K367" t="str">
            <v>OV</v>
          </cell>
          <cell r="L367" t="str">
            <v>NE</v>
          </cell>
          <cell r="M367">
            <v>5</v>
          </cell>
          <cell r="O367" t="str">
            <v>47,4</v>
          </cell>
          <cell r="P367" t="str">
            <v>Geräte der IK-Technik</v>
          </cell>
          <cell r="Q367">
            <v>46.321260000000002</v>
          </cell>
          <cell r="R367">
            <v>45.420569999999998</v>
          </cell>
          <cell r="S367">
            <v>47.235379999999999</v>
          </cell>
          <cell r="T367">
            <v>45.856389999999998</v>
          </cell>
          <cell r="U367">
            <v>46.016979999999997</v>
          </cell>
          <cell r="V367">
            <v>43.492460000000001</v>
          </cell>
          <cell r="W367">
            <v>43.492939999999997</v>
          </cell>
          <cell r="X367">
            <v>45.282220000000002</v>
          </cell>
          <cell r="Y367">
            <v>44.919220000000003</v>
          </cell>
          <cell r="Z367">
            <v>46.345390000000002</v>
          </cell>
          <cell r="AA367">
            <v>47.903640000000003</v>
          </cell>
          <cell r="AB367">
            <v>50.907200000000003</v>
          </cell>
          <cell r="AC367">
            <v>50.667270000000002</v>
          </cell>
          <cell r="AD367">
            <v>-0.23993000000000109</v>
          </cell>
        </row>
        <row r="368">
          <cell r="A368" t="str">
            <v>DataSpec</v>
          </cell>
          <cell r="B368" t="str">
            <v>Data</v>
          </cell>
          <cell r="C368" t="str">
            <v>Rating</v>
          </cell>
          <cell r="D368" t="str">
            <v>Rating</v>
          </cell>
          <cell r="E368" t="str">
            <v>Q134KUV_4741</v>
          </cell>
          <cell r="F368" t="str">
            <v>NONE</v>
          </cell>
          <cell r="G368">
            <v>47.41</v>
          </cell>
          <cell r="H368" t="str">
            <v xml:space="preserve">        Computer, Zubehör und Software</v>
          </cell>
          <cell r="I368" t="str">
            <v>SELF</v>
          </cell>
          <cell r="J368" t="str">
            <v>SELF</v>
          </cell>
          <cell r="K368" t="str">
            <v>OV</v>
          </cell>
          <cell r="L368" t="str">
            <v>NE</v>
          </cell>
          <cell r="M368">
            <v>5</v>
          </cell>
          <cell r="O368" t="str">
            <v>47,41</v>
          </cell>
          <cell r="P368" t="str">
            <v>Computer, Zubehör und Software</v>
          </cell>
          <cell r="Q368">
            <v>46.676000000000002</v>
          </cell>
          <cell r="R368">
            <v>43.8399</v>
          </cell>
          <cell r="S368">
            <v>48.086970000000001</v>
          </cell>
          <cell r="T368">
            <v>40.956859999999999</v>
          </cell>
          <cell r="U368">
            <v>45.525849999999998</v>
          </cell>
          <cell r="V368">
            <v>41.092599999999997</v>
          </cell>
          <cell r="W368">
            <v>41.092599999999997</v>
          </cell>
          <cell r="X368">
            <v>47.334310000000002</v>
          </cell>
          <cell r="Y368">
            <v>46.749000000000002</v>
          </cell>
          <cell r="Z368">
            <v>47.631740000000001</v>
          </cell>
          <cell r="AA368">
            <v>46.852370000000001</v>
          </cell>
          <cell r="AB368">
            <v>49.501489999999997</v>
          </cell>
          <cell r="AC368">
            <v>49.72101</v>
          </cell>
          <cell r="AD368">
            <v>0.21952000000000282</v>
          </cell>
        </row>
        <row r="369">
          <cell r="A369" t="str">
            <v>DataSpec</v>
          </cell>
          <cell r="B369" t="str">
            <v>Data</v>
          </cell>
          <cell r="C369" t="str">
            <v>Rating</v>
          </cell>
          <cell r="D369" t="str">
            <v>Rating</v>
          </cell>
          <cell r="E369" t="str">
            <v>Q134KUV_4742</v>
          </cell>
          <cell r="F369" t="str">
            <v>NONE</v>
          </cell>
          <cell r="G369">
            <v>47.42</v>
          </cell>
          <cell r="H369" t="str">
            <v xml:space="preserve">        Telekommunikationsgeräte</v>
          </cell>
          <cell r="I369" t="str">
            <v>SELF</v>
          </cell>
          <cell r="J369" t="str">
            <v>SELF</v>
          </cell>
          <cell r="K369" t="str">
            <v>OV</v>
          </cell>
          <cell r="L369" t="str">
            <v>NE</v>
          </cell>
          <cell r="M369">
            <v>5</v>
          </cell>
          <cell r="O369" t="str">
            <v>47,42</v>
          </cell>
          <cell r="P369" t="str">
            <v>Telekommunikationsgeräte</v>
          </cell>
          <cell r="Q369">
            <v>43.49456</v>
          </cell>
          <cell r="R369">
            <v>44.994169999999997</v>
          </cell>
          <cell r="S369">
            <v>47.405760000000001</v>
          </cell>
          <cell r="T369">
            <v>51.011949999999999</v>
          </cell>
          <cell r="U369">
            <v>46.683709999999998</v>
          </cell>
          <cell r="V369">
            <v>48.794539999999998</v>
          </cell>
          <cell r="W369">
            <v>48.794539999999998</v>
          </cell>
          <cell r="X369">
            <v>46.3399</v>
          </cell>
          <cell r="Y369">
            <v>44.473689999999998</v>
          </cell>
          <cell r="Z369">
            <v>48.127369999999999</v>
          </cell>
          <cell r="AA369">
            <v>48.62641</v>
          </cell>
          <cell r="AB369">
            <v>47.949669999999998</v>
          </cell>
          <cell r="AC369">
            <v>52.718690000000002</v>
          </cell>
          <cell r="AD369">
            <v>4.7690200000000047</v>
          </cell>
        </row>
        <row r="370">
          <cell r="A370" t="str">
            <v>DataSpec</v>
          </cell>
          <cell r="B370" t="str">
            <v>Data</v>
          </cell>
          <cell r="C370" t="str">
            <v>Rating</v>
          </cell>
          <cell r="D370" t="str">
            <v>Rating</v>
          </cell>
          <cell r="E370" t="str">
            <v>Q134KUV_4743</v>
          </cell>
          <cell r="F370" t="str">
            <v>NONE</v>
          </cell>
          <cell r="G370">
            <v>47.43</v>
          </cell>
          <cell r="H370" t="str">
            <v xml:space="preserve">        Geräte der Unterhaltungselektronik</v>
          </cell>
          <cell r="I370" t="str">
            <v>SELF</v>
          </cell>
          <cell r="J370" t="str">
            <v>SELF</v>
          </cell>
          <cell r="K370" t="str">
            <v>OV</v>
          </cell>
          <cell r="L370" t="str">
            <v>NE</v>
          </cell>
          <cell r="M370">
            <v>5</v>
          </cell>
          <cell r="O370" t="str">
            <v>47,43</v>
          </cell>
          <cell r="P370" t="str">
            <v>Geräte der Unterhaltungselektronik</v>
          </cell>
          <cell r="Q370">
            <v>47.337130000000002</v>
          </cell>
          <cell r="R370">
            <v>48.073259999999998</v>
          </cell>
          <cell r="S370">
            <v>45.828449999999997</v>
          </cell>
          <cell r="T370">
            <v>50.492939999999997</v>
          </cell>
          <cell r="U370">
            <v>46.397820000000003</v>
          </cell>
          <cell r="V370">
            <v>44.075060000000001</v>
          </cell>
          <cell r="W370">
            <v>44.075060000000001</v>
          </cell>
          <cell r="X370">
            <v>41.355330000000002</v>
          </cell>
          <cell r="Y370">
            <v>42.269649999999999</v>
          </cell>
          <cell r="Z370">
            <v>43.197369999999999</v>
          </cell>
          <cell r="AA370">
            <v>49.197369999999999</v>
          </cell>
          <cell r="AB370">
            <v>55.197369999999999</v>
          </cell>
          <cell r="AC370">
            <v>50.851179999999999</v>
          </cell>
          <cell r="AD370">
            <v>-4.34619</v>
          </cell>
        </row>
        <row r="371">
          <cell r="A371" t="str">
            <v>DataSpec</v>
          </cell>
          <cell r="B371" t="str">
            <v>Data</v>
          </cell>
          <cell r="C371" t="str">
            <v>Rating</v>
          </cell>
          <cell r="D371" t="str">
            <v>Rating</v>
          </cell>
          <cell r="E371" t="str">
            <v>Q134KUV_475</v>
          </cell>
          <cell r="F371" t="str">
            <v>NONE</v>
          </cell>
          <cell r="G371">
            <v>47.5</v>
          </cell>
          <cell r="H371" t="str">
            <v xml:space="preserve">      Haushaltsgeräte, Textilien, Heimwerkerbedarf</v>
          </cell>
          <cell r="I371" t="str">
            <v>SELF</v>
          </cell>
          <cell r="J371" t="str">
            <v>SELF</v>
          </cell>
          <cell r="K371" t="str">
            <v>OV</v>
          </cell>
          <cell r="L371" t="str">
            <v>NE</v>
          </cell>
          <cell r="M371">
            <v>5</v>
          </cell>
          <cell r="O371" t="str">
            <v>47,5</v>
          </cell>
          <cell r="P371" t="str">
            <v>Haushaltsgeräte, Textilien, Heimwerkerbedarf</v>
          </cell>
          <cell r="Q371">
            <v>40.719740000000002</v>
          </cell>
          <cell r="R371">
            <v>39.776879999999998</v>
          </cell>
          <cell r="S371">
            <v>40.897680000000001</v>
          </cell>
          <cell r="T371">
            <v>43.24127</v>
          </cell>
          <cell r="U371">
            <v>41.741410000000002</v>
          </cell>
          <cell r="V371">
            <v>42.06362</v>
          </cell>
          <cell r="W371">
            <v>42.018799999999999</v>
          </cell>
          <cell r="X371">
            <v>42.273539999999997</v>
          </cell>
          <cell r="Y371">
            <v>41.862850000000002</v>
          </cell>
          <cell r="Z371">
            <v>42.703530000000001</v>
          </cell>
          <cell r="AA371">
            <v>41.59789</v>
          </cell>
          <cell r="AB371">
            <v>40.985349999999997</v>
          </cell>
          <cell r="AC371">
            <v>41.988059999999997</v>
          </cell>
          <cell r="AD371">
            <v>1.0027100000000004</v>
          </cell>
        </row>
        <row r="372">
          <cell r="A372" t="str">
            <v>DataSpec</v>
          </cell>
          <cell r="B372" t="str">
            <v>Data</v>
          </cell>
          <cell r="C372" t="str">
            <v>Rating</v>
          </cell>
          <cell r="D372" t="str">
            <v>Rating</v>
          </cell>
          <cell r="E372" t="str">
            <v>Q134KUV_4751</v>
          </cell>
          <cell r="F372" t="str">
            <v>NONE</v>
          </cell>
          <cell r="G372">
            <v>47.51</v>
          </cell>
          <cell r="H372" t="str">
            <v xml:space="preserve">        Textilien</v>
          </cell>
          <cell r="I372" t="str">
            <v>SELF</v>
          </cell>
          <cell r="J372" t="str">
            <v>SELF</v>
          </cell>
          <cell r="K372" t="str">
            <v>OV</v>
          </cell>
          <cell r="L372" t="str">
            <v>NE</v>
          </cell>
          <cell r="M372">
            <v>5</v>
          </cell>
          <cell r="O372" t="str">
            <v>47,51</v>
          </cell>
          <cell r="P372" t="str">
            <v>Textilien</v>
          </cell>
          <cell r="Q372">
            <v>39.727820000000001</v>
          </cell>
          <cell r="R372">
            <v>37.631549999999997</v>
          </cell>
          <cell r="S372">
            <v>37.984319999999997</v>
          </cell>
          <cell r="T372">
            <v>39.552109999999999</v>
          </cell>
          <cell r="U372">
            <v>38.364330000000002</v>
          </cell>
          <cell r="V372">
            <v>38.025120000000001</v>
          </cell>
          <cell r="W372">
            <v>38.183280000000003</v>
          </cell>
          <cell r="X372">
            <v>35.150419999999997</v>
          </cell>
          <cell r="Y372">
            <v>36.08005</v>
          </cell>
          <cell r="Z372">
            <v>36.468170000000001</v>
          </cell>
          <cell r="AA372">
            <v>42.468170000000001</v>
          </cell>
          <cell r="AB372">
            <v>39.379510000000003</v>
          </cell>
          <cell r="AC372">
            <v>41.784770000000002</v>
          </cell>
          <cell r="AD372">
            <v>2.4052599999999984</v>
          </cell>
        </row>
        <row r="373">
          <cell r="A373" t="str">
            <v>DataSpec</v>
          </cell>
          <cell r="B373" t="str">
            <v>Data</v>
          </cell>
          <cell r="C373" t="str">
            <v>Rating</v>
          </cell>
          <cell r="D373" t="str">
            <v>Rating</v>
          </cell>
          <cell r="E373" t="str">
            <v>Q134KUV_4752</v>
          </cell>
          <cell r="F373" t="str">
            <v>NONE</v>
          </cell>
          <cell r="G373">
            <v>47.52</v>
          </cell>
          <cell r="H373" t="str">
            <v xml:space="preserve">        Metallwaren, Anstrichmittel, Heimwerkerbedarf</v>
          </cell>
          <cell r="I373" t="str">
            <v>SELF</v>
          </cell>
          <cell r="J373" t="str">
            <v>SELF</v>
          </cell>
          <cell r="K373" t="str">
            <v>OV</v>
          </cell>
          <cell r="L373" t="str">
            <v>NE</v>
          </cell>
          <cell r="M373">
            <v>5</v>
          </cell>
          <cell r="O373" t="str">
            <v>47,52</v>
          </cell>
          <cell r="P373" t="str">
            <v>Metallwaren, Anstrichmittel, Heimwerkerbedarf</v>
          </cell>
          <cell r="Q373">
            <v>39.726419999999997</v>
          </cell>
          <cell r="R373">
            <v>38.437759999999997</v>
          </cell>
          <cell r="S373">
            <v>40.414349999999999</v>
          </cell>
          <cell r="T373">
            <v>41.578560000000003</v>
          </cell>
          <cell r="U373">
            <v>41.056359999999998</v>
          </cell>
          <cell r="V373">
            <v>43.058680000000003</v>
          </cell>
          <cell r="W373">
            <v>42.689920000000001</v>
          </cell>
          <cell r="X373">
            <v>42.070950000000003</v>
          </cell>
          <cell r="Y373">
            <v>41.482680000000002</v>
          </cell>
          <cell r="Z373">
            <v>42.062800000000003</v>
          </cell>
          <cell r="AA373">
            <v>42.6905</v>
          </cell>
          <cell r="AB373">
            <v>43.596380000000003</v>
          </cell>
          <cell r="AC373">
            <v>42.868609999999997</v>
          </cell>
          <cell r="AD373">
            <v>-0.72777000000000669</v>
          </cell>
        </row>
        <row r="374">
          <cell r="A374" t="str">
            <v>DataSpec</v>
          </cell>
          <cell r="B374" t="str">
            <v>Data</v>
          </cell>
          <cell r="C374" t="str">
            <v>Rating</v>
          </cell>
          <cell r="D374" t="str">
            <v>Rating</v>
          </cell>
          <cell r="E374" t="str">
            <v>Q134KUV_4753</v>
          </cell>
          <cell r="F374" t="str">
            <v>NONE</v>
          </cell>
          <cell r="G374">
            <v>47.53</v>
          </cell>
          <cell r="H374" t="str">
            <v xml:space="preserve">        Vorhänge, Teppiche, Fußbodenbeläge, Tapeten </v>
          </cell>
          <cell r="I374" t="str">
            <v>SELF</v>
          </cell>
          <cell r="J374" t="str">
            <v>SELF</v>
          </cell>
          <cell r="K374" t="str">
            <v>OV</v>
          </cell>
          <cell r="L374" t="str">
            <v>NE</v>
          </cell>
          <cell r="M374">
            <v>5</v>
          </cell>
          <cell r="O374" t="str">
            <v>47,53</v>
          </cell>
          <cell r="P374" t="str">
            <v>Vorhänge, Teppiche, Fußbodenbeläge, Tapeten</v>
          </cell>
          <cell r="Q374">
            <v>38.821350000000002</v>
          </cell>
          <cell r="R374">
            <v>36.706490000000002</v>
          </cell>
          <cell r="S374">
            <v>37.778480000000002</v>
          </cell>
          <cell r="T374">
            <v>37.951650000000001</v>
          </cell>
          <cell r="U374">
            <v>37.488799999999998</v>
          </cell>
          <cell r="V374">
            <v>36.388370000000002</v>
          </cell>
          <cell r="W374">
            <v>36.854750000000003</v>
          </cell>
          <cell r="X374">
            <v>38.019190000000002</v>
          </cell>
          <cell r="Y374">
            <v>39.999560000000002</v>
          </cell>
          <cell r="Z374">
            <v>41.720030000000001</v>
          </cell>
          <cell r="AA374">
            <v>41.45449</v>
          </cell>
          <cell r="AB374">
            <v>41.836599999999997</v>
          </cell>
          <cell r="AC374">
            <v>43.088140000000003</v>
          </cell>
          <cell r="AD374">
            <v>1.2515400000000056</v>
          </cell>
        </row>
        <row r="375">
          <cell r="A375" t="str">
            <v>DataSpec</v>
          </cell>
          <cell r="B375" t="str">
            <v>Data</v>
          </cell>
          <cell r="C375" t="str">
            <v>Rating</v>
          </cell>
          <cell r="D375" t="str">
            <v>Rating</v>
          </cell>
          <cell r="E375" t="str">
            <v>Q134KUV_4754</v>
          </cell>
          <cell r="F375" t="str">
            <v>NONE</v>
          </cell>
          <cell r="G375">
            <v>47.54</v>
          </cell>
          <cell r="H375" t="str">
            <v xml:space="preserve">        Elektrische Haushaltsgeräte</v>
          </cell>
          <cell r="I375" t="str">
            <v>SELF</v>
          </cell>
          <cell r="J375" t="str">
            <v>SELF</v>
          </cell>
          <cell r="K375" t="str">
            <v>OV</v>
          </cell>
          <cell r="L375" t="str">
            <v>NE</v>
          </cell>
          <cell r="M375">
            <v>5</v>
          </cell>
          <cell r="O375" t="str">
            <v>47,54</v>
          </cell>
          <cell r="P375" t="str">
            <v>Elektrische Haushaltsgeräte</v>
          </cell>
          <cell r="Q375">
            <v>39.890430000000002</v>
          </cell>
          <cell r="R375">
            <v>40.272190000000002</v>
          </cell>
          <cell r="S375">
            <v>39.828989999999997</v>
          </cell>
          <cell r="T375">
            <v>41.803710000000002</v>
          </cell>
          <cell r="U375">
            <v>40.0914</v>
          </cell>
          <cell r="V375">
            <v>42.218089999999997</v>
          </cell>
          <cell r="W375">
            <v>42.17407</v>
          </cell>
          <cell r="X375">
            <v>39.990400000000001</v>
          </cell>
          <cell r="Y375">
            <v>40.2913</v>
          </cell>
          <cell r="Z375">
            <v>40.61694</v>
          </cell>
          <cell r="AA375">
            <v>39.775170000000003</v>
          </cell>
          <cell r="AB375">
            <v>40.219070000000002</v>
          </cell>
          <cell r="AC375">
            <v>40.424190000000003</v>
          </cell>
          <cell r="AD375">
            <v>0.20512000000000086</v>
          </cell>
        </row>
        <row r="376">
          <cell r="A376" t="str">
            <v>DataSpec</v>
          </cell>
          <cell r="B376" t="str">
            <v>Data</v>
          </cell>
          <cell r="C376" t="str">
            <v>Rating</v>
          </cell>
          <cell r="D376" t="str">
            <v>Rating</v>
          </cell>
          <cell r="E376" t="str">
            <v>Q134KUV_4759</v>
          </cell>
          <cell r="F376" t="str">
            <v>NONE</v>
          </cell>
          <cell r="G376">
            <v>47.59</v>
          </cell>
          <cell r="H376" t="str">
            <v xml:space="preserve">        Möbel, Einrichtungsgegenstände, sonst. Hausrat</v>
          </cell>
          <cell r="I376" t="str">
            <v>SELF</v>
          </cell>
          <cell r="J376" t="str">
            <v>SELF</v>
          </cell>
          <cell r="K376" t="str">
            <v>OV</v>
          </cell>
          <cell r="L376" t="str">
            <v>NE</v>
          </cell>
          <cell r="M376">
            <v>5</v>
          </cell>
          <cell r="O376" t="str">
            <v>47,59</v>
          </cell>
          <cell r="P376" t="str">
            <v>Möbel, Einrichtungsgegenstände, sonst. Hausrat</v>
          </cell>
          <cell r="Q376">
            <v>41.956240000000001</v>
          </cell>
          <cell r="R376">
            <v>41.184600000000003</v>
          </cell>
          <cell r="S376">
            <v>41.92595</v>
          </cell>
          <cell r="T376">
            <v>45.414929999999998</v>
          </cell>
          <cell r="U376">
            <v>43.183410000000002</v>
          </cell>
          <cell r="V376">
            <v>41.99</v>
          </cell>
          <cell r="W376">
            <v>42.101909999999997</v>
          </cell>
          <cell r="X376">
            <v>43.756830000000001</v>
          </cell>
          <cell r="Y376">
            <v>43.009459999999997</v>
          </cell>
          <cell r="Z376">
            <v>44.09845</v>
          </cell>
          <cell r="AA376">
            <v>41.248429999999999</v>
          </cell>
          <cell r="AB376">
            <v>39.848509999999997</v>
          </cell>
          <cell r="AC376">
            <v>42.048070000000003</v>
          </cell>
          <cell r="AD376">
            <v>2.1995600000000053</v>
          </cell>
        </row>
        <row r="377">
          <cell r="A377" t="str">
            <v>DataSpec</v>
          </cell>
          <cell r="B377" t="str">
            <v>Data</v>
          </cell>
          <cell r="C377" t="str">
            <v>Rating</v>
          </cell>
          <cell r="D377" t="str">
            <v>Rating</v>
          </cell>
          <cell r="E377" t="str">
            <v>Q134KUV_476</v>
          </cell>
          <cell r="F377" t="str">
            <v>NONE</v>
          </cell>
          <cell r="G377">
            <v>47.6</v>
          </cell>
          <cell r="H377" t="str">
            <v xml:space="preserve">      Verlagsprodukte, Sportausrüstungen, Spielwaren</v>
          </cell>
          <cell r="I377" t="str">
            <v>SELF</v>
          </cell>
          <cell r="J377" t="str">
            <v>SELF</v>
          </cell>
          <cell r="K377" t="str">
            <v>OV</v>
          </cell>
          <cell r="L377" t="str">
            <v>NE</v>
          </cell>
          <cell r="M377">
            <v>5</v>
          </cell>
          <cell r="O377" t="str">
            <v>47,6</v>
          </cell>
          <cell r="P377" t="str">
            <v>Verlagsprodukte, Sportausrüstungen, Spielwaren</v>
          </cell>
          <cell r="Q377">
            <v>41.882159999999999</v>
          </cell>
          <cell r="R377">
            <v>38.7804</v>
          </cell>
          <cell r="S377">
            <v>40.46031</v>
          </cell>
          <cell r="T377">
            <v>41.614719999999998</v>
          </cell>
          <cell r="U377">
            <v>40.372779999999999</v>
          </cell>
          <cell r="V377">
            <v>38.33869</v>
          </cell>
          <cell r="W377">
            <v>38.882240000000003</v>
          </cell>
          <cell r="X377">
            <v>41.099049999999998</v>
          </cell>
          <cell r="Y377">
            <v>40.778660000000002</v>
          </cell>
          <cell r="Z377">
            <v>41.256439999999998</v>
          </cell>
          <cell r="AA377">
            <v>40.141489999999997</v>
          </cell>
          <cell r="AB377">
            <v>39.032400000000003</v>
          </cell>
          <cell r="AC377">
            <v>40.824440000000003</v>
          </cell>
          <cell r="AD377">
            <v>1.7920400000000001</v>
          </cell>
        </row>
        <row r="378">
          <cell r="A378" t="str">
            <v>DataSpec</v>
          </cell>
          <cell r="B378" t="str">
            <v>Data</v>
          </cell>
          <cell r="C378" t="str">
            <v>Rating</v>
          </cell>
          <cell r="D378" t="str">
            <v>Rating</v>
          </cell>
          <cell r="E378" t="str">
            <v>Q134KUV_4761</v>
          </cell>
          <cell r="F378" t="str">
            <v>NONE</v>
          </cell>
          <cell r="G378">
            <v>47.61</v>
          </cell>
          <cell r="H378" t="str">
            <v xml:space="preserve">        Bücher</v>
          </cell>
          <cell r="I378" t="str">
            <v>SELF</v>
          </cell>
          <cell r="J378" t="str">
            <v>SELF</v>
          </cell>
          <cell r="K378" t="str">
            <v>OV</v>
          </cell>
          <cell r="L378" t="str">
            <v>NE</v>
          </cell>
          <cell r="M378">
            <v>5</v>
          </cell>
          <cell r="O378" t="str">
            <v>47,61</v>
          </cell>
          <cell r="P378" t="str">
            <v>Bücher</v>
          </cell>
          <cell r="Q378">
            <v>41.812309999999997</v>
          </cell>
          <cell r="R378">
            <v>36.257240000000003</v>
          </cell>
          <cell r="S378">
            <v>34.809959999999997</v>
          </cell>
          <cell r="T378">
            <v>33.767229999999998</v>
          </cell>
          <cell r="U378">
            <v>32.991019999999999</v>
          </cell>
          <cell r="V378">
            <v>32.267119999999998</v>
          </cell>
          <cell r="W378">
            <v>32.853760000000001</v>
          </cell>
          <cell r="X378">
            <v>34.252659999999999</v>
          </cell>
          <cell r="Y378">
            <v>35.046810000000001</v>
          </cell>
          <cell r="Z378">
            <v>34.468060000000001</v>
          </cell>
          <cell r="AA378">
            <v>37.83905</v>
          </cell>
          <cell r="AB378">
            <v>31.83905</v>
          </cell>
          <cell r="AC378">
            <v>37.83905</v>
          </cell>
          <cell r="AD378">
            <v>6</v>
          </cell>
        </row>
        <row r="379">
          <cell r="A379" t="str">
            <v>DataSpec</v>
          </cell>
          <cell r="B379" t="str">
            <v>Data</v>
          </cell>
          <cell r="C379" t="str">
            <v>Rating</v>
          </cell>
          <cell r="D379" t="str">
            <v>Rating</v>
          </cell>
          <cell r="E379" t="str">
            <v>Q134KUV_4762</v>
          </cell>
          <cell r="F379" t="str">
            <v>NONE</v>
          </cell>
          <cell r="G379">
            <v>47.62</v>
          </cell>
          <cell r="H379" t="str">
            <v xml:space="preserve">        Zeitschriften, Zeitungen, Schreibwaren</v>
          </cell>
          <cell r="I379" t="str">
            <v>SELF</v>
          </cell>
          <cell r="J379" t="str">
            <v>SELF</v>
          </cell>
          <cell r="K379" t="str">
            <v>OV</v>
          </cell>
          <cell r="L379" t="str">
            <v>NE</v>
          </cell>
          <cell r="M379">
            <v>5</v>
          </cell>
          <cell r="O379" t="str">
            <v>47,62</v>
          </cell>
          <cell r="P379" t="str">
            <v>Zeitschriften, Zeitungen, Schreibwaren</v>
          </cell>
          <cell r="Q379">
            <v>43.844000000000001</v>
          </cell>
          <cell r="R379">
            <v>41.381500000000003</v>
          </cell>
          <cell r="S379">
            <v>42.3887</v>
          </cell>
          <cell r="T379">
            <v>44.360939999999999</v>
          </cell>
          <cell r="U379">
            <v>44.431429999999999</v>
          </cell>
          <cell r="V379">
            <v>40.609490000000001</v>
          </cell>
          <cell r="W379">
            <v>41.219140000000003</v>
          </cell>
          <cell r="X379">
            <v>43.357939999999999</v>
          </cell>
          <cell r="Y379">
            <v>43.22645</v>
          </cell>
          <cell r="Z379">
            <v>43.037599999999998</v>
          </cell>
          <cell r="AA379">
            <v>42.366810000000001</v>
          </cell>
          <cell r="AB379">
            <v>40.522849999999998</v>
          </cell>
          <cell r="AC379">
            <v>42.008310000000002</v>
          </cell>
          <cell r="AD379">
            <v>1.4854600000000033</v>
          </cell>
        </row>
        <row r="380">
          <cell r="A380" t="str">
            <v>DataSpec</v>
          </cell>
          <cell r="B380" t="str">
            <v>Data</v>
          </cell>
          <cell r="C380" t="str">
            <v>Rating</v>
          </cell>
          <cell r="D380" t="str">
            <v>Rating</v>
          </cell>
          <cell r="E380" t="str">
            <v>Q134KUV_4763</v>
          </cell>
          <cell r="F380" t="str">
            <v>NONE</v>
          </cell>
          <cell r="G380">
            <v>47.63</v>
          </cell>
          <cell r="H380" t="str">
            <v xml:space="preserve">        Bespielte Ton- und Bildträger</v>
          </cell>
          <cell r="I380" t="str">
            <v>SELF</v>
          </cell>
          <cell r="J380" t="str">
            <v>SELF</v>
          </cell>
          <cell r="K380" t="str">
            <v>OV</v>
          </cell>
          <cell r="L380" t="str">
            <v>NE</v>
          </cell>
          <cell r="M380">
            <v>5</v>
          </cell>
          <cell r="O380" t="str">
            <v>47,63</v>
          </cell>
          <cell r="P380" t="str">
            <v>Bespielte Ton- und Bildträger</v>
          </cell>
          <cell r="Q380">
            <v>38.260599999999997</v>
          </cell>
          <cell r="R380">
            <v>38.395310000000002</v>
          </cell>
          <cell r="S380">
            <v>41.67559</v>
          </cell>
          <cell r="T380">
            <v>42.491199999999999</v>
          </cell>
          <cell r="U380">
            <v>40.352849999999997</v>
          </cell>
          <cell r="V380">
            <v>36.09807</v>
          </cell>
          <cell r="W380">
            <v>37.830089999999998</v>
          </cell>
          <cell r="X380">
            <v>40.816339999999997</v>
          </cell>
          <cell r="Y380">
            <v>41.468690000000002</v>
          </cell>
          <cell r="Z380">
            <v>42.113630000000001</v>
          </cell>
          <cell r="AA380">
            <v>45.708869999999997</v>
          </cell>
          <cell r="AB380">
            <v>45.801430000000003</v>
          </cell>
          <cell r="AC380">
            <v>44.663930000000001</v>
          </cell>
          <cell r="AD380">
            <v>-1.1375000000000028</v>
          </cell>
        </row>
        <row r="381">
          <cell r="A381" t="str">
            <v>DataSpec</v>
          </cell>
          <cell r="B381" t="str">
            <v>Data</v>
          </cell>
          <cell r="C381" t="str">
            <v>Rating</v>
          </cell>
          <cell r="D381" t="str">
            <v>Rating</v>
          </cell>
          <cell r="E381" t="str">
            <v>Q134KUV_4764</v>
          </cell>
          <cell r="F381" t="str">
            <v>NONE</v>
          </cell>
          <cell r="G381">
            <v>47.64</v>
          </cell>
          <cell r="H381" t="str">
            <v xml:space="preserve">        Fahrräder, Sport-, Campingartikel</v>
          </cell>
          <cell r="I381" t="str">
            <v>SELF</v>
          </cell>
          <cell r="J381" t="str">
            <v>SELF</v>
          </cell>
          <cell r="K381" t="str">
            <v>OV</v>
          </cell>
          <cell r="L381" t="str">
            <v>NE</v>
          </cell>
          <cell r="M381">
            <v>5</v>
          </cell>
          <cell r="O381" t="str">
            <v>47,64</v>
          </cell>
          <cell r="P381" t="str">
            <v>Fahrräder, Sport-, Campingartikel</v>
          </cell>
          <cell r="Q381">
            <v>40.372259999999997</v>
          </cell>
          <cell r="R381">
            <v>37.306179999999998</v>
          </cell>
          <cell r="S381">
            <v>40.953690000000002</v>
          </cell>
          <cell r="T381">
            <v>42.179670000000002</v>
          </cell>
          <cell r="U381">
            <v>39.982129999999998</v>
          </cell>
          <cell r="V381">
            <v>38.371360000000003</v>
          </cell>
          <cell r="W381">
            <v>38.863430000000001</v>
          </cell>
          <cell r="X381">
            <v>41.307180000000002</v>
          </cell>
          <cell r="Y381">
            <v>40.596679999999999</v>
          </cell>
          <cell r="Z381">
            <v>42.558759999999999</v>
          </cell>
          <cell r="AA381">
            <v>39.036079999999998</v>
          </cell>
          <cell r="AB381">
            <v>40.860379999999999</v>
          </cell>
          <cell r="AC381">
            <v>40.537489999999998</v>
          </cell>
          <cell r="AD381">
            <v>-0.32289000000000101</v>
          </cell>
        </row>
        <row r="382">
          <cell r="A382" t="str">
            <v>DataSpec</v>
          </cell>
          <cell r="B382" t="str">
            <v>Data</v>
          </cell>
          <cell r="C382" t="str">
            <v>Rating</v>
          </cell>
          <cell r="D382" t="str">
            <v>Rating</v>
          </cell>
          <cell r="E382" t="str">
            <v>Q134KUV_47641</v>
          </cell>
          <cell r="F382" t="str">
            <v>NONE</v>
          </cell>
          <cell r="G382" t="str">
            <v>47.64.1</v>
          </cell>
          <cell r="H382" t="str">
            <v xml:space="preserve">          Fahrräder, Fahrradteile, -zubehör</v>
          </cell>
          <cell r="I382" t="str">
            <v>SELF</v>
          </cell>
          <cell r="J382" t="str">
            <v>SELF</v>
          </cell>
          <cell r="K382" t="str">
            <v>OV</v>
          </cell>
          <cell r="L382" t="str">
            <v>NE</v>
          </cell>
          <cell r="M382">
            <v>5</v>
          </cell>
          <cell r="O382" t="str">
            <v>47.64.1</v>
          </cell>
          <cell r="P382" t="str">
            <v>Fahrräder, Fahrradteile, -zubehör</v>
          </cell>
          <cell r="Q382">
            <v>39.305329999999998</v>
          </cell>
          <cell r="R382">
            <v>36.409709999999997</v>
          </cell>
          <cell r="S382">
            <v>42.094839999999998</v>
          </cell>
          <cell r="T382">
            <v>41.977760000000004</v>
          </cell>
          <cell r="U382">
            <v>40.612839999999998</v>
          </cell>
          <cell r="V382">
            <v>39.970610000000001</v>
          </cell>
          <cell r="W382">
            <v>40.571559999999998</v>
          </cell>
          <cell r="X382">
            <v>42.317419999999998</v>
          </cell>
          <cell r="Y382">
            <v>42.178669999999997</v>
          </cell>
          <cell r="Z382">
            <v>42.877310000000001</v>
          </cell>
          <cell r="AA382">
            <v>41.794710000000002</v>
          </cell>
          <cell r="AB382">
            <v>44.890860000000004</v>
          </cell>
          <cell r="AC382">
            <v>45.051099999999998</v>
          </cell>
          <cell r="AD382">
            <v>0.16023999999999461</v>
          </cell>
        </row>
        <row r="383">
          <cell r="A383" t="str">
            <v>DataSpec</v>
          </cell>
          <cell r="B383" t="str">
            <v>Data</v>
          </cell>
          <cell r="C383" t="str">
            <v>Rating</v>
          </cell>
          <cell r="D383" t="str">
            <v>Rating</v>
          </cell>
          <cell r="E383" t="str">
            <v>Q134KUV_47642</v>
          </cell>
          <cell r="F383" t="str">
            <v>NONE</v>
          </cell>
          <cell r="G383" t="str">
            <v>47.64.2</v>
          </cell>
          <cell r="H383" t="str">
            <v xml:space="preserve">          Sport-, Campingartikel (o. Campingmöbel)</v>
          </cell>
          <cell r="I383" t="str">
            <v>SELF</v>
          </cell>
          <cell r="J383" t="str">
            <v>SELF</v>
          </cell>
          <cell r="K383" t="str">
            <v>OV</v>
          </cell>
          <cell r="L383" t="str">
            <v>NE</v>
          </cell>
          <cell r="M383">
            <v>5</v>
          </cell>
          <cell r="O383" t="str">
            <v>47.64.2</v>
          </cell>
          <cell r="P383" t="str">
            <v>Sport-, Campingartikel (o. Campingmöbel)</v>
          </cell>
          <cell r="Q383">
            <v>41.508699999999997</v>
          </cell>
          <cell r="R383">
            <v>38.253100000000003</v>
          </cell>
          <cell r="S383">
            <v>39.765790000000003</v>
          </cell>
          <cell r="T383">
            <v>42.38964</v>
          </cell>
          <cell r="U383">
            <v>39.32629</v>
          </cell>
          <cell r="V383">
            <v>36.714730000000003</v>
          </cell>
          <cell r="W383">
            <v>37.094009999999997</v>
          </cell>
          <cell r="X383">
            <v>40.26088</v>
          </cell>
          <cell r="Y383">
            <v>38.958219999999997</v>
          </cell>
          <cell r="Z383">
            <v>42.228830000000002</v>
          </cell>
          <cell r="AA383">
            <v>36.228830000000002</v>
          </cell>
          <cell r="AB383">
            <v>36.78642</v>
          </cell>
          <cell r="AC383">
            <v>36.000549999999997</v>
          </cell>
          <cell r="AD383">
            <v>-0.78587000000000273</v>
          </cell>
        </row>
        <row r="384">
          <cell r="A384" t="str">
            <v>DataSpec</v>
          </cell>
          <cell r="B384" t="str">
            <v>Data</v>
          </cell>
          <cell r="C384" t="str">
            <v>Rating</v>
          </cell>
          <cell r="D384" t="str">
            <v>Rating</v>
          </cell>
          <cell r="E384" t="str">
            <v>Q134KUV_4765</v>
          </cell>
          <cell r="F384" t="str">
            <v>NONE</v>
          </cell>
          <cell r="G384">
            <v>47.65</v>
          </cell>
          <cell r="H384" t="str">
            <v xml:space="preserve">        Spielwaren</v>
          </cell>
          <cell r="I384" t="str">
            <v>SELF</v>
          </cell>
          <cell r="J384" t="str">
            <v>SELF</v>
          </cell>
          <cell r="K384" t="str">
            <v>OV</v>
          </cell>
          <cell r="L384" t="str">
            <v>NE</v>
          </cell>
          <cell r="M384">
            <v>5</v>
          </cell>
          <cell r="O384" t="str">
            <v>47,65</v>
          </cell>
          <cell r="P384" t="str">
            <v>Spielwaren</v>
          </cell>
          <cell r="Q384">
            <v>42.117669999999997</v>
          </cell>
          <cell r="R384">
            <v>40.061579999999999</v>
          </cell>
          <cell r="S384">
            <v>40.764519999999997</v>
          </cell>
          <cell r="T384">
            <v>42.339080000000003</v>
          </cell>
          <cell r="U384">
            <v>40.46669</v>
          </cell>
          <cell r="V384">
            <v>40.002690000000001</v>
          </cell>
          <cell r="W384">
            <v>40.379069999999999</v>
          </cell>
          <cell r="X384">
            <v>42.931539999999998</v>
          </cell>
          <cell r="Y384">
            <v>42.005479999999999</v>
          </cell>
          <cell r="Z384">
            <v>40.500830000000001</v>
          </cell>
          <cell r="AA384">
            <v>40.564749999999997</v>
          </cell>
          <cell r="AB384">
            <v>37.121650000000002</v>
          </cell>
          <cell r="AC384">
            <v>41.83623</v>
          </cell>
          <cell r="AD384">
            <v>4.714579999999998</v>
          </cell>
        </row>
        <row r="385">
          <cell r="A385" t="str">
            <v>DataSpec</v>
          </cell>
          <cell r="B385" t="str">
            <v>Data</v>
          </cell>
          <cell r="C385" t="str">
            <v>Rating</v>
          </cell>
          <cell r="D385" t="str">
            <v>Rating</v>
          </cell>
          <cell r="E385" t="str">
            <v>Q134KUV_477</v>
          </cell>
          <cell r="F385" t="str">
            <v>NONE</v>
          </cell>
          <cell r="G385">
            <v>47.7</v>
          </cell>
          <cell r="H385" t="str">
            <v xml:space="preserve">      Sonstige Güter (in Verkaufsräumen)</v>
          </cell>
          <cell r="I385" t="str">
            <v>SELF</v>
          </cell>
          <cell r="J385" t="str">
            <v>SELF</v>
          </cell>
          <cell r="K385" t="str">
            <v>OV</v>
          </cell>
          <cell r="L385" t="str">
            <v>NE</v>
          </cell>
          <cell r="M385">
            <v>5</v>
          </cell>
          <cell r="O385" t="str">
            <v>47,7</v>
          </cell>
          <cell r="P385" t="str">
            <v>Sonstige Güter (in Verkaufsräumen)</v>
          </cell>
          <cell r="Q385">
            <v>40.93759</v>
          </cell>
          <cell r="R385">
            <v>41.775440000000003</v>
          </cell>
          <cell r="S385">
            <v>42.750120000000003</v>
          </cell>
          <cell r="T385">
            <v>44.325659999999999</v>
          </cell>
          <cell r="U385">
            <v>43.901809999999998</v>
          </cell>
          <cell r="V385">
            <v>41.776899999999998</v>
          </cell>
          <cell r="W385">
            <v>39.702649999999998</v>
          </cell>
          <cell r="X385">
            <v>40.603110000000001</v>
          </cell>
          <cell r="Y385">
            <v>40.028109999999998</v>
          </cell>
          <cell r="Z385">
            <v>40.943739999999998</v>
          </cell>
          <cell r="AA385">
            <v>42.545029999999997</v>
          </cell>
          <cell r="AB385">
            <v>43.80941</v>
          </cell>
          <cell r="AC385">
            <v>46.377299999999998</v>
          </cell>
          <cell r="AD385">
            <v>2.5678899999999985</v>
          </cell>
        </row>
        <row r="386">
          <cell r="A386" t="str">
            <v>DataSpec</v>
          </cell>
          <cell r="B386" t="str">
            <v>Data</v>
          </cell>
          <cell r="C386" t="str">
            <v>Rating</v>
          </cell>
          <cell r="D386" t="str">
            <v>Rating</v>
          </cell>
          <cell r="E386" t="str">
            <v>Q134KUV_4771</v>
          </cell>
          <cell r="F386" t="str">
            <v>NONE</v>
          </cell>
          <cell r="G386">
            <v>47.71</v>
          </cell>
          <cell r="H386" t="str">
            <v xml:space="preserve">        Bekleidung</v>
          </cell>
          <cell r="I386" t="str">
            <v>SELF</v>
          </cell>
          <cell r="J386" t="str">
            <v>SELF</v>
          </cell>
          <cell r="K386" t="str">
            <v>OV</v>
          </cell>
          <cell r="L386" t="str">
            <v>NE</v>
          </cell>
          <cell r="M386">
            <v>5</v>
          </cell>
          <cell r="O386" t="str">
            <v>47,71</v>
          </cell>
          <cell r="P386" t="str">
            <v>Bekleidung</v>
          </cell>
          <cell r="Q386">
            <v>41.846209999999999</v>
          </cell>
          <cell r="R386">
            <v>40.69453</v>
          </cell>
          <cell r="S386">
            <v>40.523609999999998</v>
          </cell>
          <cell r="T386">
            <v>41.043280000000003</v>
          </cell>
          <cell r="U386">
            <v>40.843229999999998</v>
          </cell>
          <cell r="V386">
            <v>41.842910000000003</v>
          </cell>
          <cell r="W386">
            <v>41.373040000000003</v>
          </cell>
          <cell r="X386">
            <v>39.916739999999997</v>
          </cell>
          <cell r="Y386">
            <v>39.498330000000003</v>
          </cell>
          <cell r="Z386">
            <v>40.544589999999999</v>
          </cell>
          <cell r="AA386">
            <v>37.597329999999999</v>
          </cell>
          <cell r="AB386">
            <v>40.114170000000001</v>
          </cell>
          <cell r="AC386">
            <v>40.30498</v>
          </cell>
          <cell r="AD386">
            <v>0.19080999999999904</v>
          </cell>
        </row>
        <row r="387">
          <cell r="A387" t="str">
            <v>DataSpec</v>
          </cell>
          <cell r="B387" t="str">
            <v>Data</v>
          </cell>
          <cell r="C387" t="str">
            <v>Rating</v>
          </cell>
          <cell r="D387" t="str">
            <v>Rating</v>
          </cell>
          <cell r="E387" t="str">
            <v>Q134KUV_4772</v>
          </cell>
          <cell r="F387" t="str">
            <v>NONE</v>
          </cell>
          <cell r="G387">
            <v>47.72</v>
          </cell>
          <cell r="H387" t="str">
            <v xml:space="preserve">        Schuhe und Lederwaren</v>
          </cell>
          <cell r="I387" t="str">
            <v>SELF</v>
          </cell>
          <cell r="J387" t="str">
            <v>SELF</v>
          </cell>
          <cell r="K387" t="str">
            <v>OV</v>
          </cell>
          <cell r="L387" t="str">
            <v>NE</v>
          </cell>
          <cell r="M387">
            <v>5</v>
          </cell>
          <cell r="O387" t="str">
            <v>47,72</v>
          </cell>
          <cell r="P387" t="str">
            <v>Schuhe und Lederwaren</v>
          </cell>
          <cell r="Q387">
            <v>39.277450000000002</v>
          </cell>
          <cell r="R387">
            <v>38.566740000000003</v>
          </cell>
          <cell r="S387">
            <v>38.208359999999999</v>
          </cell>
          <cell r="T387">
            <v>39.938470000000002</v>
          </cell>
          <cell r="U387">
            <v>39.568379999999998</v>
          </cell>
          <cell r="V387">
            <v>39.210619999999999</v>
          </cell>
          <cell r="W387">
            <v>39.014530000000001</v>
          </cell>
          <cell r="X387">
            <v>41.467080000000003</v>
          </cell>
          <cell r="Y387">
            <v>42.201999999999998</v>
          </cell>
          <cell r="Z387">
            <v>44.615220000000001</v>
          </cell>
          <cell r="AA387">
            <v>47.080770000000001</v>
          </cell>
          <cell r="AB387">
            <v>42.969619999999999</v>
          </cell>
          <cell r="AC387">
            <v>47.694389999999999</v>
          </cell>
          <cell r="AD387">
            <v>4.7247699999999995</v>
          </cell>
        </row>
        <row r="388">
          <cell r="A388" t="str">
            <v>DataSpec</v>
          </cell>
          <cell r="B388" t="str">
            <v>Data</v>
          </cell>
          <cell r="C388" t="str">
            <v>Rating</v>
          </cell>
          <cell r="D388" t="str">
            <v>Rating</v>
          </cell>
          <cell r="E388" t="str">
            <v>Q134KUV_47721</v>
          </cell>
          <cell r="F388" t="str">
            <v>NONE</v>
          </cell>
          <cell r="G388" t="str">
            <v>47.72.1</v>
          </cell>
          <cell r="H388" t="str">
            <v xml:space="preserve">          Schuhe</v>
          </cell>
          <cell r="I388" t="str">
            <v>SELF</v>
          </cell>
          <cell r="J388" t="str">
            <v>SELF</v>
          </cell>
          <cell r="K388" t="str">
            <v>OV</v>
          </cell>
          <cell r="L388" t="str">
            <v>NE</v>
          </cell>
          <cell r="M388">
            <v>5</v>
          </cell>
          <cell r="O388" t="str">
            <v>47.72.1</v>
          </cell>
          <cell r="P388" t="str">
            <v>Schuhe</v>
          </cell>
          <cell r="Q388">
            <v>39.817740000000001</v>
          </cell>
          <cell r="R388">
            <v>38.879640000000002</v>
          </cell>
          <cell r="S388">
            <v>37.91657</v>
          </cell>
          <cell r="T388">
            <v>39.583370000000002</v>
          </cell>
          <cell r="U388">
            <v>39.439109999999999</v>
          </cell>
          <cell r="V388">
            <v>39.326079999999997</v>
          </cell>
          <cell r="W388">
            <v>39.201009999999997</v>
          </cell>
          <cell r="X388">
            <v>42.674720000000001</v>
          </cell>
          <cell r="Y388">
            <v>43.465789999999998</v>
          </cell>
          <cell r="Z388">
            <v>44.694780000000002</v>
          </cell>
          <cell r="AA388">
            <v>46.283349999999999</v>
          </cell>
          <cell r="AB388">
            <v>42.775399999999998</v>
          </cell>
          <cell r="AC388">
            <v>47.062399999999997</v>
          </cell>
          <cell r="AD388">
            <v>4.286999999999999</v>
          </cell>
        </row>
        <row r="389">
          <cell r="A389" t="str">
            <v>DataSpec</v>
          </cell>
          <cell r="B389" t="str">
            <v>Data</v>
          </cell>
          <cell r="C389" t="str">
            <v>Rating</v>
          </cell>
          <cell r="D389" t="str">
            <v>Rating</v>
          </cell>
          <cell r="E389" t="str">
            <v>Q134KUV_47722</v>
          </cell>
          <cell r="F389" t="str">
            <v>NONE</v>
          </cell>
          <cell r="G389" t="str">
            <v>47.72.2</v>
          </cell>
          <cell r="H389" t="str">
            <v xml:space="preserve">          Lederwaren und Reisegepäck</v>
          </cell>
          <cell r="I389" t="str">
            <v>SELF</v>
          </cell>
          <cell r="J389" t="str">
            <v>SELF</v>
          </cell>
          <cell r="K389" t="str">
            <v>OV</v>
          </cell>
          <cell r="L389" t="str">
            <v>NE</v>
          </cell>
          <cell r="M389">
            <v>5</v>
          </cell>
          <cell r="O389" t="str">
            <v>47.72.2</v>
          </cell>
          <cell r="P389" t="str">
            <v>Lederwaren und Reisegepäck</v>
          </cell>
          <cell r="Q389">
            <v>37.641219999999997</v>
          </cell>
          <cell r="R389">
            <v>37.606589999999997</v>
          </cell>
          <cell r="S389">
            <v>39.106659999999998</v>
          </cell>
          <cell r="T389">
            <v>41.031260000000003</v>
          </cell>
          <cell r="U389">
            <v>39.966459999999998</v>
          </cell>
          <cell r="V389">
            <v>38.847630000000002</v>
          </cell>
          <cell r="W389">
            <v>38.428280000000001</v>
          </cell>
          <cell r="X389">
            <v>37.670450000000002</v>
          </cell>
          <cell r="Y389">
            <v>38.228830000000002</v>
          </cell>
          <cell r="Z389">
            <v>44.365079999999999</v>
          </cell>
          <cell r="AA389">
            <v>49.576630000000002</v>
          </cell>
          <cell r="AB389">
            <v>43.576630000000002</v>
          </cell>
          <cell r="AC389">
            <v>49.576630000000002</v>
          </cell>
          <cell r="AD389">
            <v>6</v>
          </cell>
        </row>
        <row r="390">
          <cell r="A390" t="str">
            <v>DataSpec</v>
          </cell>
          <cell r="B390" t="str">
            <v>Data</v>
          </cell>
          <cell r="C390" t="str">
            <v>Rating</v>
          </cell>
          <cell r="D390" t="str">
            <v>Rating</v>
          </cell>
          <cell r="E390" t="str">
            <v>Q134KUV_4773</v>
          </cell>
          <cell r="F390" t="str">
            <v>NONE</v>
          </cell>
          <cell r="G390">
            <v>47.73</v>
          </cell>
          <cell r="H390" t="str">
            <v xml:space="preserve">        Apotheken</v>
          </cell>
          <cell r="I390" t="str">
            <v>SELF</v>
          </cell>
          <cell r="J390" t="str">
            <v>SELF</v>
          </cell>
          <cell r="K390" t="str">
            <v>OV</v>
          </cell>
          <cell r="L390" t="str">
            <v>NE</v>
          </cell>
          <cell r="M390">
            <v>5</v>
          </cell>
          <cell r="O390" t="str">
            <v>47,73</v>
          </cell>
          <cell r="P390" t="str">
            <v>Apotheken</v>
          </cell>
          <cell r="Q390">
            <v>44.682360000000003</v>
          </cell>
          <cell r="R390">
            <v>45.569240000000001</v>
          </cell>
          <cell r="S390">
            <v>44.486379999999997</v>
          </cell>
          <cell r="T390">
            <v>44.314259999999997</v>
          </cell>
          <cell r="U390">
            <v>43.290349999999997</v>
          </cell>
          <cell r="V390">
            <v>44.226999999999997</v>
          </cell>
          <cell r="W390">
            <v>44.802680000000002</v>
          </cell>
          <cell r="X390">
            <v>43.888350000000003</v>
          </cell>
          <cell r="Y390">
            <v>43.487340000000003</v>
          </cell>
          <cell r="Z390">
            <v>44.032559999999997</v>
          </cell>
          <cell r="AA390">
            <v>47.217910000000003</v>
          </cell>
          <cell r="AB390">
            <v>47.882689999999997</v>
          </cell>
          <cell r="AC390">
            <v>47.560470000000002</v>
          </cell>
          <cell r="AD390">
            <v>-0.3222199999999944</v>
          </cell>
        </row>
        <row r="391">
          <cell r="A391" t="str">
            <v>DataSpec</v>
          </cell>
          <cell r="B391" t="str">
            <v>Data</v>
          </cell>
          <cell r="C391" t="str">
            <v>Rating</v>
          </cell>
          <cell r="D391" t="str">
            <v>Rating</v>
          </cell>
          <cell r="E391" t="str">
            <v>Q134KUV_4774</v>
          </cell>
          <cell r="F391" t="str">
            <v>NONE</v>
          </cell>
          <cell r="G391">
            <v>47.74</v>
          </cell>
          <cell r="H391" t="str">
            <v xml:space="preserve">        Medizinische und orthopädische Artikel</v>
          </cell>
          <cell r="I391" t="str">
            <v>SELF</v>
          </cell>
          <cell r="J391" t="str">
            <v>SELF</v>
          </cell>
          <cell r="K391" t="str">
            <v>OV</v>
          </cell>
          <cell r="L391" t="str">
            <v>NE</v>
          </cell>
          <cell r="M391">
            <v>5</v>
          </cell>
          <cell r="O391" t="str">
            <v>47,74</v>
          </cell>
          <cell r="P391" t="str">
            <v>Medizinische und orthopädische Artikel</v>
          </cell>
          <cell r="Q391">
            <v>44.682360000000003</v>
          </cell>
          <cell r="R391">
            <v>45.569240000000001</v>
          </cell>
          <cell r="S391">
            <v>44.486379999999997</v>
          </cell>
          <cell r="T391">
            <v>44.314259999999997</v>
          </cell>
          <cell r="U391">
            <v>43.290349999999997</v>
          </cell>
          <cell r="V391">
            <v>44.226999999999997</v>
          </cell>
          <cell r="W391">
            <v>44.802680000000002</v>
          </cell>
          <cell r="X391">
            <v>43.888350000000003</v>
          </cell>
          <cell r="Y391">
            <v>43.487340000000003</v>
          </cell>
          <cell r="Z391">
            <v>44.032559999999997</v>
          </cell>
          <cell r="AA391">
            <v>38.032559999999997</v>
          </cell>
          <cell r="AB391">
            <v>32.68535</v>
          </cell>
          <cell r="AC391">
            <v>35.027909999999999</v>
          </cell>
          <cell r="AD391">
            <v>2.3425599999999989</v>
          </cell>
        </row>
        <row r="392">
          <cell r="A392" t="str">
            <v>DataSpec</v>
          </cell>
          <cell r="B392" t="str">
            <v>Data</v>
          </cell>
          <cell r="C392" t="str">
            <v>Rating</v>
          </cell>
          <cell r="D392" t="str">
            <v>Rating</v>
          </cell>
          <cell r="E392" t="str">
            <v>Q134KUV_4775</v>
          </cell>
          <cell r="F392" t="str">
            <v>NONE</v>
          </cell>
          <cell r="G392">
            <v>47.75</v>
          </cell>
          <cell r="H392" t="str">
            <v xml:space="preserve">        Kosmetika und Körperpflegemittel</v>
          </cell>
          <cell r="I392" t="str">
            <v>SELF</v>
          </cell>
          <cell r="J392" t="str">
            <v>SELF</v>
          </cell>
          <cell r="K392" t="str">
            <v>OV</v>
          </cell>
          <cell r="L392" t="str">
            <v>NE</v>
          </cell>
          <cell r="M392">
            <v>5</v>
          </cell>
          <cell r="O392" t="str">
            <v>47,75</v>
          </cell>
          <cell r="P392" t="str">
            <v>Kosmetika und Körperpflegemittel</v>
          </cell>
          <cell r="Q392">
            <v>44.682360000000003</v>
          </cell>
          <cell r="R392">
            <v>45.569240000000001</v>
          </cell>
          <cell r="S392">
            <v>44.486379999999997</v>
          </cell>
          <cell r="T392">
            <v>44.314259999999997</v>
          </cell>
          <cell r="U392">
            <v>43.290349999999997</v>
          </cell>
          <cell r="V392">
            <v>44.226999999999997</v>
          </cell>
          <cell r="W392">
            <v>44.802680000000002</v>
          </cell>
          <cell r="X392">
            <v>43.888350000000003</v>
          </cell>
          <cell r="Y392">
            <v>43.487340000000003</v>
          </cell>
          <cell r="Z392">
            <v>44.032559999999997</v>
          </cell>
          <cell r="AA392">
            <v>42.09939</v>
          </cell>
          <cell r="AB392">
            <v>42.911569999999998</v>
          </cell>
          <cell r="AC392">
            <v>44.550800000000002</v>
          </cell>
          <cell r="AD392">
            <v>1.6392300000000048</v>
          </cell>
        </row>
        <row r="393">
          <cell r="A393" t="str">
            <v>DataSpec</v>
          </cell>
          <cell r="B393" t="str">
            <v>Data</v>
          </cell>
          <cell r="C393" t="str">
            <v>Rating</v>
          </cell>
          <cell r="D393" t="str">
            <v>Rating</v>
          </cell>
          <cell r="E393" t="str">
            <v>Q134KUV_4776</v>
          </cell>
          <cell r="F393" t="str">
            <v>NONE</v>
          </cell>
          <cell r="G393">
            <v>47.76</v>
          </cell>
          <cell r="H393" t="str">
            <v xml:space="preserve">        Pflanzen, zoologischer Bedarf</v>
          </cell>
          <cell r="I393" t="str">
            <v>SELF</v>
          </cell>
          <cell r="J393" t="str">
            <v>SELF</v>
          </cell>
          <cell r="K393" t="str">
            <v>OV</v>
          </cell>
          <cell r="L393" t="str">
            <v>NE</v>
          </cell>
          <cell r="M393">
            <v>5</v>
          </cell>
          <cell r="O393" t="str">
            <v>47,76</v>
          </cell>
          <cell r="P393" t="str">
            <v>Pflanzen, zoologischer Bedarf</v>
          </cell>
          <cell r="Q393">
            <v>43.823869999999999</v>
          </cell>
          <cell r="R393">
            <v>44.769460000000002</v>
          </cell>
          <cell r="S393">
            <v>43.81476</v>
          </cell>
          <cell r="T393">
            <v>43.942390000000003</v>
          </cell>
          <cell r="U393">
            <v>42.940199999999997</v>
          </cell>
          <cell r="V393">
            <v>43.491309999999999</v>
          </cell>
          <cell r="W393">
            <v>43.983089999999997</v>
          </cell>
          <cell r="X393">
            <v>43.225090000000002</v>
          </cell>
          <cell r="Y393">
            <v>42.897910000000003</v>
          </cell>
          <cell r="Z393">
            <v>43.447789999999998</v>
          </cell>
          <cell r="AA393">
            <v>41.801279999999998</v>
          </cell>
          <cell r="AB393">
            <v>44.074800000000003</v>
          </cell>
          <cell r="AC393">
            <v>43.218719999999998</v>
          </cell>
          <cell r="AD393">
            <v>-0.85608000000000573</v>
          </cell>
        </row>
        <row r="394">
          <cell r="A394" t="str">
            <v>DataSpec</v>
          </cell>
          <cell r="B394" t="str">
            <v>Data</v>
          </cell>
          <cell r="C394" t="str">
            <v>Rating</v>
          </cell>
          <cell r="D394" t="str">
            <v>Rating</v>
          </cell>
          <cell r="E394" t="str">
            <v>Q134KUV_47761</v>
          </cell>
          <cell r="F394" t="str">
            <v>NONE</v>
          </cell>
          <cell r="G394" t="str">
            <v>47.76.1</v>
          </cell>
          <cell r="H394" t="str">
            <v xml:space="preserve">          Blumen, Pflanzen, Sämereien und Düngemittel</v>
          </cell>
          <cell r="I394" t="str">
            <v>SELF</v>
          </cell>
          <cell r="J394" t="str">
            <v>SELF</v>
          </cell>
          <cell r="K394" t="str">
            <v>OV</v>
          </cell>
          <cell r="L394" t="str">
            <v>NE</v>
          </cell>
          <cell r="M394">
            <v>5</v>
          </cell>
          <cell r="O394" t="str">
            <v>47.76.1</v>
          </cell>
          <cell r="P394" t="str">
            <v>Blumen, Pflanzen, Sämereien und Düngemittel</v>
          </cell>
          <cell r="Q394">
            <v>44.682360000000003</v>
          </cell>
          <cell r="R394">
            <v>45.569240000000001</v>
          </cell>
          <cell r="S394">
            <v>44.486379999999997</v>
          </cell>
          <cell r="T394">
            <v>44.314259999999997</v>
          </cell>
          <cell r="U394">
            <v>43.290349999999997</v>
          </cell>
          <cell r="V394">
            <v>44.226999999999997</v>
          </cell>
          <cell r="W394">
            <v>44.802680000000002</v>
          </cell>
          <cell r="X394">
            <v>43.888350000000003</v>
          </cell>
          <cell r="Y394">
            <v>43.487340000000003</v>
          </cell>
          <cell r="Z394">
            <v>44.032559999999997</v>
          </cell>
          <cell r="AA394">
            <v>42.133450000000003</v>
          </cell>
          <cell r="AB394">
            <v>44.773600000000002</v>
          </cell>
          <cell r="AC394">
            <v>43.639989999999997</v>
          </cell>
          <cell r="AD394">
            <v>-1.1336100000000044</v>
          </cell>
        </row>
        <row r="395">
          <cell r="A395" t="str">
            <v>DataSpec</v>
          </cell>
          <cell r="B395" t="str">
            <v>Data</v>
          </cell>
          <cell r="C395" t="str">
            <v>Rating</v>
          </cell>
          <cell r="D395" t="str">
            <v>Rating</v>
          </cell>
          <cell r="E395" t="str">
            <v>Q134KUV_47762</v>
          </cell>
          <cell r="F395" t="str">
            <v>NONE</v>
          </cell>
          <cell r="G395" t="str">
            <v>47.76.2</v>
          </cell>
          <cell r="H395" t="str">
            <v xml:space="preserve">          Zoologischer Bedarf, lebende Tiere</v>
          </cell>
          <cell r="I395" t="str">
            <v>SELF</v>
          </cell>
          <cell r="J395" t="str">
            <v>SELF</v>
          </cell>
          <cell r="K395" t="str">
            <v>OV</v>
          </cell>
          <cell r="L395" t="str">
            <v>NE</v>
          </cell>
          <cell r="M395">
            <v>5</v>
          </cell>
          <cell r="O395" t="str">
            <v>47.76.2</v>
          </cell>
          <cell r="P395" t="str">
            <v>Zoologischer Bedarf, lebende Tiere</v>
          </cell>
          <cell r="Q395">
            <v>39.402360000000002</v>
          </cell>
          <cell r="R395">
            <v>40.605960000000003</v>
          </cell>
          <cell r="S395">
            <v>40.342449999999999</v>
          </cell>
          <cell r="T395">
            <v>42.019179999999999</v>
          </cell>
          <cell r="U395">
            <v>41.129159999999999</v>
          </cell>
          <cell r="V395">
            <v>39.661999999999999</v>
          </cell>
          <cell r="W395">
            <v>39.719659999999998</v>
          </cell>
          <cell r="X395">
            <v>39.774030000000003</v>
          </cell>
          <cell r="Y395">
            <v>39.831029999999998</v>
          </cell>
          <cell r="Z395">
            <v>40.405160000000002</v>
          </cell>
          <cell r="AA395">
            <v>40.053899999999999</v>
          </cell>
          <cell r="AB395">
            <v>40.397280000000002</v>
          </cell>
          <cell r="AC395">
            <v>41.09778</v>
          </cell>
          <cell r="AD395">
            <v>0.70049999999999812</v>
          </cell>
        </row>
        <row r="396">
          <cell r="A396" t="str">
            <v>DataSpec</v>
          </cell>
          <cell r="B396" t="str">
            <v>Data</v>
          </cell>
          <cell r="C396" t="str">
            <v>Rating</v>
          </cell>
          <cell r="D396" t="str">
            <v>Rating</v>
          </cell>
          <cell r="E396" t="str">
            <v>Q134KUV_4777</v>
          </cell>
          <cell r="F396" t="str">
            <v>NONE</v>
          </cell>
          <cell r="G396">
            <v>47.77</v>
          </cell>
          <cell r="H396" t="str">
            <v xml:space="preserve">        Uhren und Schmuck</v>
          </cell>
          <cell r="I396" t="str">
            <v>SELF</v>
          </cell>
          <cell r="J396" t="str">
            <v>SELF</v>
          </cell>
          <cell r="K396" t="str">
            <v>OV</v>
          </cell>
          <cell r="L396" t="str">
            <v>NE</v>
          </cell>
          <cell r="M396">
            <v>5</v>
          </cell>
          <cell r="O396" t="str">
            <v>47,77</v>
          </cell>
          <cell r="P396" t="str">
            <v>Uhren und Schmuck</v>
          </cell>
          <cell r="Q396">
            <v>33.543750000000003</v>
          </cell>
          <cell r="R396">
            <v>34.864930000000001</v>
          </cell>
          <cell r="S396">
            <v>42.864930000000001</v>
          </cell>
          <cell r="T396">
            <v>50.279730000000001</v>
          </cell>
          <cell r="U396">
            <v>46.042020000000001</v>
          </cell>
          <cell r="V396">
            <v>40.699170000000002</v>
          </cell>
          <cell r="W396">
            <v>37.346409999999999</v>
          </cell>
          <cell r="X396">
            <v>38.071010000000001</v>
          </cell>
          <cell r="Y396">
            <v>31.745629999999998</v>
          </cell>
          <cell r="Z396">
            <v>35.414439999999999</v>
          </cell>
          <cell r="AA396">
            <v>41.414439999999999</v>
          </cell>
          <cell r="AB396">
            <v>47.414439999999999</v>
          </cell>
          <cell r="AC396">
            <v>53.414439999999999</v>
          </cell>
          <cell r="AD396">
            <v>6</v>
          </cell>
        </row>
        <row r="397">
          <cell r="A397" t="str">
            <v>DataSpec</v>
          </cell>
          <cell r="B397" t="str">
            <v>Data</v>
          </cell>
          <cell r="C397" t="str">
            <v>Rating</v>
          </cell>
          <cell r="D397" t="str">
            <v>Rating</v>
          </cell>
          <cell r="E397" t="str">
            <v>Q134KUV_4778</v>
          </cell>
          <cell r="F397" t="str">
            <v>NONE</v>
          </cell>
          <cell r="G397">
            <v>47.78</v>
          </cell>
          <cell r="H397" t="str">
            <v xml:space="preserve">        Augenoptiker, Foto, Kunstgegegenstände</v>
          </cell>
          <cell r="I397" t="str">
            <v>SELF</v>
          </cell>
          <cell r="J397" t="str">
            <v>SELF</v>
          </cell>
          <cell r="K397" t="str">
            <v>OV</v>
          </cell>
          <cell r="L397" t="str">
            <v>NE</v>
          </cell>
          <cell r="M397">
            <v>5</v>
          </cell>
          <cell r="O397" t="str">
            <v>47,78</v>
          </cell>
          <cell r="P397" t="str">
            <v>Augenoptiker, Foto, Kunstgegegenstände</v>
          </cell>
          <cell r="Q397">
            <v>40.445950000000003</v>
          </cell>
          <cell r="R397">
            <v>41.751719999999999</v>
          </cell>
          <cell r="S397">
            <v>42.803989999999999</v>
          </cell>
          <cell r="T397">
            <v>46.079340000000002</v>
          </cell>
          <cell r="U397">
            <v>47.160510000000002</v>
          </cell>
          <cell r="V397">
            <v>40.528019999999998</v>
          </cell>
          <cell r="W397">
            <v>35.412979999999997</v>
          </cell>
          <cell r="X397">
            <v>39.158340000000003</v>
          </cell>
          <cell r="Y397">
            <v>39.108739999999997</v>
          </cell>
          <cell r="Z397">
            <v>37.149149999999999</v>
          </cell>
          <cell r="AA397">
            <v>41.464179999999999</v>
          </cell>
          <cell r="AB397">
            <v>44.226500000000001</v>
          </cell>
          <cell r="AC397">
            <v>50.194400000000002</v>
          </cell>
          <cell r="AD397">
            <v>5.9679000000000002</v>
          </cell>
        </row>
        <row r="398">
          <cell r="A398" t="str">
            <v>DataSpec</v>
          </cell>
          <cell r="B398" t="str">
            <v>Data</v>
          </cell>
          <cell r="C398" t="str">
            <v>Rating</v>
          </cell>
          <cell r="D398" t="str">
            <v>Rating</v>
          </cell>
          <cell r="E398" t="str">
            <v>Q134KUV_47781</v>
          </cell>
          <cell r="F398" t="str">
            <v>NONE</v>
          </cell>
          <cell r="G398" t="str">
            <v>47.78.1</v>
          </cell>
          <cell r="H398" t="str">
            <v xml:space="preserve">          Augenoptiker</v>
          </cell>
          <cell r="I398" t="str">
            <v>SELF</v>
          </cell>
          <cell r="J398" t="str">
            <v>SELF</v>
          </cell>
          <cell r="K398" t="str">
            <v>OV</v>
          </cell>
          <cell r="L398" t="str">
            <v>NE</v>
          </cell>
          <cell r="M398">
            <v>5</v>
          </cell>
          <cell r="O398" t="str">
            <v>47.78.1</v>
          </cell>
          <cell r="P398" t="str">
            <v>Augenoptiker</v>
          </cell>
          <cell r="Q398">
            <v>42.617150000000002</v>
          </cell>
          <cell r="R398">
            <v>40.617710000000002</v>
          </cell>
          <cell r="S398">
            <v>40.936689999999999</v>
          </cell>
          <cell r="T398">
            <v>47.41771</v>
          </cell>
          <cell r="U398">
            <v>46.783749999999998</v>
          </cell>
          <cell r="V398">
            <v>38.783749999999998</v>
          </cell>
          <cell r="W398">
            <v>30.783750000000001</v>
          </cell>
          <cell r="X398">
            <v>36.512590000000003</v>
          </cell>
          <cell r="Y398">
            <v>36.502879999999998</v>
          </cell>
          <cell r="Z398">
            <v>32.933039999999998</v>
          </cell>
          <cell r="AA398">
            <v>34.165469999999999</v>
          </cell>
          <cell r="AB398">
            <v>33.227330000000002</v>
          </cell>
          <cell r="AC398">
            <v>39.227330000000002</v>
          </cell>
          <cell r="AD398">
            <v>6</v>
          </cell>
        </row>
        <row r="399">
          <cell r="A399" t="str">
            <v>DataSpec</v>
          </cell>
          <cell r="B399" t="str">
            <v>Data</v>
          </cell>
          <cell r="C399" t="str">
            <v>Rating</v>
          </cell>
          <cell r="D399" t="str">
            <v>Rating</v>
          </cell>
          <cell r="E399" t="str">
            <v>Q134KUV_47782</v>
          </cell>
          <cell r="F399" t="str">
            <v>NONE</v>
          </cell>
          <cell r="G399" t="str">
            <v>47.78.2</v>
          </cell>
          <cell r="H399" t="str">
            <v xml:space="preserve">          Foto- und optische Erzeugnisse</v>
          </cell>
          <cell r="I399" t="str">
            <v>SELF</v>
          </cell>
          <cell r="J399" t="str">
            <v>SELF</v>
          </cell>
          <cell r="K399" t="str">
            <v>OV</v>
          </cell>
          <cell r="L399" t="str">
            <v>NE</v>
          </cell>
          <cell r="M399">
            <v>5</v>
          </cell>
          <cell r="O399" t="str">
            <v>47.78.2</v>
          </cell>
          <cell r="P399" t="str">
            <v>Foto- und optische Erzeugnisse</v>
          </cell>
          <cell r="Q399">
            <v>43.027360000000002</v>
          </cell>
          <cell r="R399">
            <v>42.905830000000002</v>
          </cell>
          <cell r="S399">
            <v>40.151910000000001</v>
          </cell>
          <cell r="T399">
            <v>41.465110000000003</v>
          </cell>
          <cell r="U399">
            <v>44.238660000000003</v>
          </cell>
          <cell r="V399">
            <v>38.525979999999997</v>
          </cell>
          <cell r="W399">
            <v>34.862020000000001</v>
          </cell>
          <cell r="X399">
            <v>34.782589999999999</v>
          </cell>
          <cell r="Y399">
            <v>35.689770000000003</v>
          </cell>
          <cell r="Z399">
            <v>35.8339</v>
          </cell>
          <cell r="AA399">
            <v>41.8339</v>
          </cell>
          <cell r="AB399">
            <v>44.567070000000001</v>
          </cell>
          <cell r="AC399">
            <v>48.810229999999997</v>
          </cell>
          <cell r="AD399">
            <v>4.243159999999996</v>
          </cell>
        </row>
        <row r="400">
          <cell r="A400" t="str">
            <v>DataSpec</v>
          </cell>
          <cell r="B400" t="str">
            <v>Data</v>
          </cell>
          <cell r="C400" t="str">
            <v>Rating</v>
          </cell>
          <cell r="D400" t="str">
            <v>Rating</v>
          </cell>
          <cell r="E400" t="str">
            <v>Q134KUV_47783</v>
          </cell>
          <cell r="F400" t="str">
            <v>NONE</v>
          </cell>
          <cell r="G400" t="str">
            <v>47.78.3</v>
          </cell>
          <cell r="H400" t="str">
            <v xml:space="preserve">          Kunstgegenstände, Geschenkartikel u.a.</v>
          </cell>
          <cell r="I400" t="str">
            <v>SELF</v>
          </cell>
          <cell r="J400" t="str">
            <v>SELF</v>
          </cell>
          <cell r="K400" t="str">
            <v>OV</v>
          </cell>
          <cell r="L400" t="str">
            <v>NE</v>
          </cell>
          <cell r="M400">
            <v>5</v>
          </cell>
          <cell r="O400" t="str">
            <v>47.78.3</v>
          </cell>
          <cell r="P400" t="str">
            <v>Kunstgegenstände, Geschenkartikel u.a.</v>
          </cell>
          <cell r="Q400">
            <v>35.66957</v>
          </cell>
          <cell r="R400">
            <v>43.203360000000004</v>
          </cell>
          <cell r="S400">
            <v>45.612009999999998</v>
          </cell>
          <cell r="T400">
            <v>49.063380000000002</v>
          </cell>
          <cell r="U400">
            <v>53.387949999999996</v>
          </cell>
          <cell r="V400">
            <v>45.387949999999996</v>
          </cell>
          <cell r="W400">
            <v>37.387949999999996</v>
          </cell>
          <cell r="X400">
            <v>38.945039999999999</v>
          </cell>
          <cell r="Y400">
            <v>36.43674</v>
          </cell>
          <cell r="Z400">
            <v>35.20926</v>
          </cell>
          <cell r="AA400">
            <v>41.20926</v>
          </cell>
          <cell r="AB400">
            <v>47.20926</v>
          </cell>
          <cell r="AC400">
            <v>53.20926</v>
          </cell>
          <cell r="AD400">
            <v>6</v>
          </cell>
        </row>
        <row r="401">
          <cell r="A401" t="str">
            <v>DataSpec</v>
          </cell>
          <cell r="B401" t="str">
            <v>Data</v>
          </cell>
          <cell r="C401" t="str">
            <v>Rating</v>
          </cell>
          <cell r="D401" t="str">
            <v>Rating</v>
          </cell>
          <cell r="E401" t="str">
            <v>Q134KUV_47789</v>
          </cell>
          <cell r="F401" t="str">
            <v>NONE</v>
          </cell>
          <cell r="G401" t="str">
            <v>47.78.9</v>
          </cell>
          <cell r="H401" t="str">
            <v xml:space="preserve">          Brennstoffe, Waffen, Munition u.a.</v>
          </cell>
          <cell r="I401" t="str">
            <v>SELF</v>
          </cell>
          <cell r="J401" t="str">
            <v>SELF</v>
          </cell>
          <cell r="K401" t="str">
            <v>OV</v>
          </cell>
          <cell r="L401" t="str">
            <v>NE</v>
          </cell>
          <cell r="M401">
            <v>5</v>
          </cell>
          <cell r="O401" t="str">
            <v>47.78.9</v>
          </cell>
          <cell r="P401" t="str">
            <v>Brennstoffe, Waffen, Munition u.a.</v>
          </cell>
          <cell r="Q401">
            <v>41.65878</v>
          </cell>
          <cell r="R401">
            <v>41.388739999999999</v>
          </cell>
          <cell r="S401">
            <v>42.688940000000002</v>
          </cell>
          <cell r="T401">
            <v>44.141219999999997</v>
          </cell>
          <cell r="U401">
            <v>44.038719999999998</v>
          </cell>
          <cell r="V401">
            <v>39.104460000000003</v>
          </cell>
          <cell r="W401">
            <v>37.244190000000003</v>
          </cell>
          <cell r="X401">
            <v>41.607860000000002</v>
          </cell>
          <cell r="Y401">
            <v>42.813009999999998</v>
          </cell>
          <cell r="Z401">
            <v>41.111229999999999</v>
          </cell>
          <cell r="AA401">
            <v>46.026130000000002</v>
          </cell>
          <cell r="AB401">
            <v>49.393920000000001</v>
          </cell>
          <cell r="AC401">
            <v>55.393920000000001</v>
          </cell>
          <cell r="AD401">
            <v>6</v>
          </cell>
        </row>
        <row r="402">
          <cell r="A402" t="str">
            <v>DataSpec</v>
          </cell>
          <cell r="B402" t="str">
            <v>Data</v>
          </cell>
          <cell r="C402" t="str">
            <v>Rating</v>
          </cell>
          <cell r="D402" t="str">
            <v>Rating</v>
          </cell>
          <cell r="E402" t="str">
            <v>Q134KUV_4779</v>
          </cell>
          <cell r="F402" t="str">
            <v>NONE</v>
          </cell>
          <cell r="G402">
            <v>47.79</v>
          </cell>
          <cell r="H402" t="str">
            <v xml:space="preserve">        Antiquitäten, Gebrauchtwaren</v>
          </cell>
          <cell r="I402" t="str">
            <v>SELF</v>
          </cell>
          <cell r="J402" t="str">
            <v>SELF</v>
          </cell>
          <cell r="K402" t="str">
            <v>OV</v>
          </cell>
          <cell r="L402" t="str">
            <v>NE</v>
          </cell>
          <cell r="M402">
            <v>5</v>
          </cell>
          <cell r="O402" t="str">
            <v>47,79</v>
          </cell>
          <cell r="P402" t="str">
            <v>Antiquitäten, Gebrauchtwaren</v>
          </cell>
          <cell r="Q402">
            <v>30.249590000000001</v>
          </cell>
          <cell r="R402">
            <v>34.930999999999997</v>
          </cell>
          <cell r="S402">
            <v>42.930999999999997</v>
          </cell>
          <cell r="T402">
            <v>44.243220000000001</v>
          </cell>
          <cell r="U402">
            <v>44.56306</v>
          </cell>
          <cell r="V402">
            <v>37.96725</v>
          </cell>
          <cell r="W402">
            <v>29.96725</v>
          </cell>
          <cell r="X402">
            <v>33.991959999999999</v>
          </cell>
          <cell r="Y402">
            <v>34.481740000000002</v>
          </cell>
          <cell r="Z402">
            <v>42.481740000000002</v>
          </cell>
          <cell r="AA402">
            <v>48.481740000000002</v>
          </cell>
          <cell r="AB402">
            <v>46.019370000000002</v>
          </cell>
          <cell r="AC402">
            <v>49.684339999999999</v>
          </cell>
          <cell r="AD402">
            <v>3.6649699999999967</v>
          </cell>
        </row>
        <row r="403">
          <cell r="A403" t="str">
            <v>DataSpec</v>
          </cell>
          <cell r="B403" t="str">
            <v>Data</v>
          </cell>
          <cell r="C403" t="str">
            <v>Rating</v>
          </cell>
          <cell r="D403" t="str">
            <v>Rating</v>
          </cell>
          <cell r="E403" t="str">
            <v>Q134KUV_478</v>
          </cell>
          <cell r="F403" t="str">
            <v>NONE</v>
          </cell>
          <cell r="G403">
            <v>47.8</v>
          </cell>
          <cell r="H403" t="str">
            <v xml:space="preserve">      Verkaufsstände und Märkte</v>
          </cell>
          <cell r="I403" t="str">
            <v>SELF</v>
          </cell>
          <cell r="J403" t="str">
            <v>SELF</v>
          </cell>
          <cell r="K403" t="str">
            <v>OV</v>
          </cell>
          <cell r="L403" t="str">
            <v>NE</v>
          </cell>
          <cell r="M403">
            <v>5</v>
          </cell>
          <cell r="O403" t="str">
            <v>47,8</v>
          </cell>
          <cell r="P403" t="str">
            <v>Verkaufsstände und Märkte</v>
          </cell>
          <cell r="Q403">
            <v>44.158639999999998</v>
          </cell>
          <cell r="R403">
            <v>43.508620000000001</v>
          </cell>
          <cell r="S403">
            <v>44.670200000000001</v>
          </cell>
          <cell r="T403">
            <v>43.836680000000001</v>
          </cell>
          <cell r="U403">
            <v>43.811689999999999</v>
          </cell>
          <cell r="V403">
            <v>43.251150000000003</v>
          </cell>
          <cell r="W403">
            <v>42.238819999999997</v>
          </cell>
          <cell r="X403">
            <v>43.877009999999999</v>
          </cell>
          <cell r="Y403">
            <v>40.862470000000002</v>
          </cell>
          <cell r="Z403">
            <v>42.60819</v>
          </cell>
          <cell r="AA403">
            <v>40.67698</v>
          </cell>
          <cell r="AB403">
            <v>40.721029999999999</v>
          </cell>
          <cell r="AC403">
            <v>41.711750000000002</v>
          </cell>
          <cell r="AD403">
            <v>0.99072000000000315</v>
          </cell>
        </row>
        <row r="404">
          <cell r="A404" t="str">
            <v>DataSpec</v>
          </cell>
          <cell r="B404" t="str">
            <v>Data</v>
          </cell>
          <cell r="C404" t="str">
            <v>Rating</v>
          </cell>
          <cell r="D404" t="str">
            <v>Rating</v>
          </cell>
          <cell r="E404" t="str">
            <v>Q134KUV_479</v>
          </cell>
          <cell r="F404" t="str">
            <v>NONE</v>
          </cell>
          <cell r="G404">
            <v>47.9</v>
          </cell>
          <cell r="H404" t="str">
            <v xml:space="preserve">      Versandhandel, sonstiger nicht-stationärer EH</v>
          </cell>
          <cell r="I404" t="str">
            <v>SELF</v>
          </cell>
          <cell r="J404" t="str">
            <v>SELF</v>
          </cell>
          <cell r="K404" t="str">
            <v>OV</v>
          </cell>
          <cell r="L404" t="str">
            <v>NE</v>
          </cell>
          <cell r="M404">
            <v>5</v>
          </cell>
          <cell r="O404" t="str">
            <v>47,9</v>
          </cell>
          <cell r="P404" t="str">
            <v>Versandhandel, sonstiger nicht-stationärer EH</v>
          </cell>
          <cell r="Q404">
            <v>43.527999999999999</v>
          </cell>
          <cell r="R404">
            <v>41.136110000000002</v>
          </cell>
          <cell r="S404">
            <v>39.190280000000001</v>
          </cell>
          <cell r="T404">
            <v>40.872709999999998</v>
          </cell>
          <cell r="U404">
            <v>38.485660000000003</v>
          </cell>
          <cell r="V404">
            <v>38.579479999999997</v>
          </cell>
          <cell r="W404">
            <v>37.90428</v>
          </cell>
          <cell r="X404">
            <v>37.602510000000002</v>
          </cell>
          <cell r="Y404">
            <v>36.187899999999999</v>
          </cell>
          <cell r="Z404">
            <v>37.410919999999997</v>
          </cell>
          <cell r="AA404">
            <v>39.888179999999998</v>
          </cell>
          <cell r="AB404">
            <v>38.591459999999998</v>
          </cell>
          <cell r="AC404">
            <v>40.016759999999998</v>
          </cell>
          <cell r="AD404">
            <v>1.4253</v>
          </cell>
        </row>
        <row r="405">
          <cell r="A405" t="str">
            <v>DataSpec</v>
          </cell>
          <cell r="B405" t="str">
            <v>Data</v>
          </cell>
          <cell r="C405" t="str">
            <v>Rating</v>
          </cell>
          <cell r="D405" t="str">
            <v>Rating</v>
          </cell>
          <cell r="E405" t="str">
            <v>Q134KUV_4791</v>
          </cell>
          <cell r="F405" t="str">
            <v>NONE</v>
          </cell>
          <cell r="G405">
            <v>47.91</v>
          </cell>
          <cell r="H405" t="str">
            <v xml:space="preserve">        Versand- und Internet-Einzelhandel</v>
          </cell>
          <cell r="I405" t="str">
            <v>SELF</v>
          </cell>
          <cell r="J405" t="str">
            <v>SELF</v>
          </cell>
          <cell r="K405" t="str">
            <v>OV</v>
          </cell>
          <cell r="L405" t="str">
            <v>NE</v>
          </cell>
          <cell r="M405">
            <v>5</v>
          </cell>
          <cell r="O405" t="str">
            <v>47,91</v>
          </cell>
          <cell r="P405" t="str">
            <v>Versand- und Internet-Einzelhandel</v>
          </cell>
          <cell r="Q405">
            <v>44.612659999999998</v>
          </cell>
          <cell r="R405">
            <v>40.928699999999999</v>
          </cell>
          <cell r="S405">
            <v>39.126869999999997</v>
          </cell>
          <cell r="T405">
            <v>38.271349999999998</v>
          </cell>
          <cell r="U405">
            <v>38.04927</v>
          </cell>
          <cell r="V405">
            <v>42.096469999999997</v>
          </cell>
          <cell r="W405">
            <v>42.004339999999999</v>
          </cell>
          <cell r="X405">
            <v>41.658180000000002</v>
          </cell>
          <cell r="Y405">
            <v>40.948459999999997</v>
          </cell>
          <cell r="Z405">
            <v>42.047170000000001</v>
          </cell>
          <cell r="AA405">
            <v>48.076479999999997</v>
          </cell>
          <cell r="AB405">
            <v>51.726030000000002</v>
          </cell>
          <cell r="AC405">
            <v>47.746209999999998</v>
          </cell>
          <cell r="AD405">
            <v>-3.9798200000000037</v>
          </cell>
        </row>
        <row r="406">
          <cell r="A406" t="str">
            <v>DataSpec</v>
          </cell>
          <cell r="B406" t="str">
            <v>Data</v>
          </cell>
          <cell r="C406" t="str">
            <v>Rating</v>
          </cell>
          <cell r="D406" t="str">
            <v>Rating</v>
          </cell>
          <cell r="E406" t="str">
            <v>Q134KUV_47911</v>
          </cell>
          <cell r="F406" t="str">
            <v>NONE</v>
          </cell>
          <cell r="G406" t="str">
            <v>47.91.1</v>
          </cell>
          <cell r="H406" t="str">
            <v xml:space="preserve">          Versandhandel mit Bekleidung, Schuhen</v>
          </cell>
          <cell r="I406" t="str">
            <v>SELF</v>
          </cell>
          <cell r="J406" t="str">
            <v>SELF</v>
          </cell>
          <cell r="K406" t="str">
            <v>OV</v>
          </cell>
          <cell r="L406" t="str">
            <v>NE</v>
          </cell>
          <cell r="M406">
            <v>5</v>
          </cell>
          <cell r="O406" t="str">
            <v>47.91.1</v>
          </cell>
          <cell r="P406" t="str">
            <v>Versandhandel mit Bekleidung, Schuhen</v>
          </cell>
          <cell r="Q406">
            <v>41.291260000000001</v>
          </cell>
          <cell r="R406">
            <v>39.02317</v>
          </cell>
          <cell r="S406">
            <v>41.638579999999997</v>
          </cell>
          <cell r="T406">
            <v>43.24539</v>
          </cell>
          <cell r="U406">
            <v>41.916330000000002</v>
          </cell>
          <cell r="V406">
            <v>43.276499999999999</v>
          </cell>
          <cell r="W406">
            <v>43.230559999999997</v>
          </cell>
          <cell r="X406">
            <v>43.593530000000001</v>
          </cell>
          <cell r="Y406">
            <v>42.909469999999999</v>
          </cell>
          <cell r="Z406">
            <v>43.402200000000001</v>
          </cell>
          <cell r="AA406">
            <v>49.390230000000003</v>
          </cell>
          <cell r="AB406">
            <v>43.390230000000003</v>
          </cell>
          <cell r="AC406">
            <v>47.701749999999997</v>
          </cell>
          <cell r="AD406">
            <v>4.3115199999999945</v>
          </cell>
        </row>
        <row r="407">
          <cell r="A407" t="str">
            <v>DataSpec</v>
          </cell>
          <cell r="B407" t="str">
            <v>Data</v>
          </cell>
          <cell r="C407" t="str">
            <v>Rating</v>
          </cell>
          <cell r="D407" t="str">
            <v>Rating</v>
          </cell>
          <cell r="E407" t="str">
            <v>Q134KUV_47919</v>
          </cell>
          <cell r="F407" t="str">
            <v>NONE</v>
          </cell>
          <cell r="G407" t="str">
            <v>47.91.9</v>
          </cell>
          <cell r="H407" t="str">
            <v xml:space="preserve">          Sonstiger Versand- und Internet-Einzelhandel</v>
          </cell>
          <cell r="I407" t="str">
            <v>SELF</v>
          </cell>
          <cell r="J407" t="str">
            <v>SELF</v>
          </cell>
          <cell r="K407" t="str">
            <v>OV</v>
          </cell>
          <cell r="L407" t="str">
            <v>NE</v>
          </cell>
          <cell r="M407">
            <v>5</v>
          </cell>
          <cell r="O407" t="str">
            <v>47.91.9</v>
          </cell>
          <cell r="P407" t="str">
            <v>Sonstiger Versand- und Internet-Einzelhandel</v>
          </cell>
          <cell r="Q407">
            <v>45.478490000000001</v>
          </cell>
          <cell r="R407">
            <v>41.38129</v>
          </cell>
          <cell r="S407">
            <v>38.549700000000001</v>
          </cell>
          <cell r="T407">
            <v>37.128689999999999</v>
          </cell>
          <cell r="U407">
            <v>37.160820000000001</v>
          </cell>
          <cell r="V407">
            <v>41.84384</v>
          </cell>
          <cell r="W407">
            <v>41.741759999999999</v>
          </cell>
          <cell r="X407">
            <v>41.243749999999999</v>
          </cell>
          <cell r="Y407">
            <v>40.52854</v>
          </cell>
          <cell r="Z407">
            <v>41.757019999999997</v>
          </cell>
          <cell r="AA407">
            <v>47.757019999999997</v>
          </cell>
          <cell r="AB407">
            <v>53.757019999999997</v>
          </cell>
          <cell r="AC407">
            <v>47.757019999999997</v>
          </cell>
          <cell r="AD407">
            <v>-6</v>
          </cell>
        </row>
        <row r="408">
          <cell r="A408" t="str">
            <v>DataSpec</v>
          </cell>
          <cell r="B408" t="str">
            <v>Data</v>
          </cell>
          <cell r="C408" t="str">
            <v>Rating</v>
          </cell>
          <cell r="D408" t="str">
            <v>Rating</v>
          </cell>
          <cell r="E408" t="str">
            <v>Q134KUV_4799</v>
          </cell>
          <cell r="F408" t="str">
            <v>NONE</v>
          </cell>
          <cell r="G408">
            <v>47.99</v>
          </cell>
          <cell r="H408" t="str">
            <v xml:space="preserve">        Lager-,  Haustür-,  Automatenverkauf</v>
          </cell>
          <cell r="I408" t="str">
            <v>SELF</v>
          </cell>
          <cell r="J408" t="str">
            <v>SELF</v>
          </cell>
          <cell r="K408" t="str">
            <v>OV</v>
          </cell>
          <cell r="L408" t="str">
            <v>NE</v>
          </cell>
          <cell r="M408">
            <v>5</v>
          </cell>
          <cell r="O408" t="str">
            <v>47,99</v>
          </cell>
          <cell r="P408" t="str">
            <v>Lager-,  Haustür-,  Automatenverkauf</v>
          </cell>
          <cell r="Q408">
            <v>42.808300000000003</v>
          </cell>
          <cell r="R408">
            <v>41.278970000000001</v>
          </cell>
          <cell r="S408">
            <v>39.23536</v>
          </cell>
          <cell r="T408">
            <v>42.720840000000003</v>
          </cell>
          <cell r="U408">
            <v>38.795929999999998</v>
          </cell>
          <cell r="V408">
            <v>35.951079999999997</v>
          </cell>
          <cell r="W408">
            <v>34.839590000000001</v>
          </cell>
          <cell r="X408">
            <v>34.570830000000001</v>
          </cell>
          <cell r="Y408">
            <v>32.629300000000001</v>
          </cell>
          <cell r="Z408">
            <v>33.945259999999998</v>
          </cell>
          <cell r="AA408">
            <v>32.72101</v>
          </cell>
          <cell r="AB408">
            <v>27.316220000000001</v>
          </cell>
          <cell r="AC408">
            <v>33.283200000000001</v>
          </cell>
          <cell r="AD408">
            <v>5.9669799999999995</v>
          </cell>
        </row>
        <row r="409">
          <cell r="A409" t="str">
            <v>DataSpec</v>
          </cell>
          <cell r="B409" t="str">
            <v>Data</v>
          </cell>
          <cell r="C409" t="str">
            <v>Rating</v>
          </cell>
          <cell r="D409" t="str">
            <v>Rating</v>
          </cell>
          <cell r="E409" t="str">
            <v>Q134KUV_47991</v>
          </cell>
          <cell r="F409" t="str">
            <v>NONE</v>
          </cell>
          <cell r="G409" t="str">
            <v>47.99.1</v>
          </cell>
          <cell r="H409" t="str">
            <v xml:space="preserve">          Einzelhandel vom Lager mit Brennstoffen</v>
          </cell>
          <cell r="I409" t="str">
            <v>SELF</v>
          </cell>
          <cell r="J409" t="str">
            <v>SELF</v>
          </cell>
          <cell r="K409" t="str">
            <v>OV</v>
          </cell>
          <cell r="L409" t="str">
            <v>NE</v>
          </cell>
          <cell r="M409">
            <v>5</v>
          </cell>
          <cell r="O409" t="str">
            <v>47.99.1</v>
          </cell>
          <cell r="P409" t="str">
            <v>Einzelhandel vom Lager mit Brennstoffen</v>
          </cell>
          <cell r="Q409">
            <v>43.639620000000001</v>
          </cell>
          <cell r="R409">
            <v>40.589039999999997</v>
          </cell>
          <cell r="S409">
            <v>39.855420000000002</v>
          </cell>
          <cell r="T409">
            <v>39.478209999999997</v>
          </cell>
          <cell r="U409">
            <v>39.011429999999997</v>
          </cell>
          <cell r="V409">
            <v>42.645090000000003</v>
          </cell>
          <cell r="W409">
            <v>42.546950000000002</v>
          </cell>
          <cell r="X409">
            <v>42.327309999999997</v>
          </cell>
          <cell r="Y409">
            <v>41.628279999999997</v>
          </cell>
          <cell r="Z409">
            <v>42.635120000000001</v>
          </cell>
          <cell r="AA409">
            <v>36.635120000000001</v>
          </cell>
          <cell r="AB409">
            <v>35.467410000000001</v>
          </cell>
          <cell r="AC409">
            <v>40.915030000000002</v>
          </cell>
          <cell r="AD409">
            <v>5.4476200000000006</v>
          </cell>
        </row>
        <row r="410">
          <cell r="A410" t="str">
            <v>DataSpec</v>
          </cell>
          <cell r="B410" t="str">
            <v>Data</v>
          </cell>
          <cell r="C410" t="str">
            <v>Rating</v>
          </cell>
          <cell r="D410" t="str">
            <v>Rating</v>
          </cell>
          <cell r="E410" t="str">
            <v>Q134KUV_47999</v>
          </cell>
          <cell r="F410" t="str">
            <v>NONE</v>
          </cell>
          <cell r="G410" t="str">
            <v>47.99.9</v>
          </cell>
          <cell r="H410" t="str">
            <v xml:space="preserve">          Haustür-, Automaten- und Direktverkauf</v>
          </cell>
          <cell r="I410" t="str">
            <v>SELF</v>
          </cell>
          <cell r="J410" t="str">
            <v>SELF</v>
          </cell>
          <cell r="K410" t="str">
            <v>OV</v>
          </cell>
          <cell r="L410" t="str">
            <v>NE</v>
          </cell>
          <cell r="M410">
            <v>5</v>
          </cell>
          <cell r="O410" t="str">
            <v>47.99.9</v>
          </cell>
          <cell r="P410" t="str">
            <v>Haustür-, Automaten- und Direktverkauf</v>
          </cell>
          <cell r="Q410">
            <v>42.717149999999997</v>
          </cell>
          <cell r="R410">
            <v>41.363630000000001</v>
          </cell>
          <cell r="S410">
            <v>39.165559999999999</v>
          </cell>
          <cell r="T410">
            <v>43.084809999999997</v>
          </cell>
          <cell r="U410">
            <v>38.77167</v>
          </cell>
          <cell r="V410">
            <v>35.073259999999998</v>
          </cell>
          <cell r="W410">
            <v>33.828000000000003</v>
          </cell>
          <cell r="X410">
            <v>33.544620000000002</v>
          </cell>
          <cell r="Y410">
            <v>31.438700000000001</v>
          </cell>
          <cell r="Z410">
            <v>32.795560000000002</v>
          </cell>
          <cell r="AA410">
            <v>32.252630000000003</v>
          </cell>
          <cell r="AB410">
            <v>26.393370000000001</v>
          </cell>
          <cell r="AC410">
            <v>32.393369999999997</v>
          </cell>
          <cell r="AD410">
            <v>5.9999999999999964</v>
          </cell>
        </row>
        <row r="411">
          <cell r="A411" t="str">
            <v>DataSpec</v>
          </cell>
          <cell r="B411" t="str">
            <v>Data</v>
          </cell>
          <cell r="C411" t="str">
            <v>Rating</v>
          </cell>
          <cell r="D411" t="str">
            <v>Rating</v>
          </cell>
          <cell r="E411" t="str">
            <v>Q134KUV_H</v>
          </cell>
          <cell r="F411" t="str">
            <v>NONE</v>
          </cell>
          <cell r="G411" t="str">
            <v>H</v>
          </cell>
          <cell r="H411" t="str">
            <v>Verkehr und Lagerei</v>
          </cell>
          <cell r="I411" t="str">
            <v>SELF</v>
          </cell>
          <cell r="J411" t="str">
            <v>SELF</v>
          </cell>
          <cell r="K411" t="str">
            <v>OV</v>
          </cell>
          <cell r="L411" t="str">
            <v>NE</v>
          </cell>
          <cell r="M411">
            <v>5</v>
          </cell>
          <cell r="O411" t="str">
            <v>H</v>
          </cell>
          <cell r="P411" t="str">
            <v>Verkehr und Lagerei</v>
          </cell>
          <cell r="Q411">
            <v>45.688009999999998</v>
          </cell>
          <cell r="R411">
            <v>42.877079999999999</v>
          </cell>
          <cell r="S411">
            <v>42.107379999999999</v>
          </cell>
          <cell r="T411">
            <v>44.111840000000001</v>
          </cell>
          <cell r="U411">
            <v>43.854219999999998</v>
          </cell>
          <cell r="V411">
            <v>44.00356</v>
          </cell>
          <cell r="W411">
            <v>40.25159</v>
          </cell>
          <cell r="X411">
            <v>43.543349999999997</v>
          </cell>
          <cell r="Y411">
            <v>43.201529999999998</v>
          </cell>
          <cell r="Z411">
            <v>44.379710000000003</v>
          </cell>
          <cell r="AA411">
            <v>42.031370000000003</v>
          </cell>
          <cell r="AB411">
            <v>42.799880000000002</v>
          </cell>
          <cell r="AC411">
            <v>46.288029999999999</v>
          </cell>
          <cell r="AD411">
            <v>3.4881499999999974</v>
          </cell>
        </row>
        <row r="412">
          <cell r="A412" t="str">
            <v>DataSpec</v>
          </cell>
          <cell r="B412" t="str">
            <v>Data</v>
          </cell>
          <cell r="C412" t="str">
            <v>Rating</v>
          </cell>
          <cell r="D412" t="str">
            <v>Rating</v>
          </cell>
          <cell r="E412" t="str">
            <v>Q134KUV_49</v>
          </cell>
          <cell r="F412" t="str">
            <v>NONE</v>
          </cell>
          <cell r="G412">
            <v>49</v>
          </cell>
          <cell r="H412" t="str">
            <v xml:space="preserve">    Landverkehr</v>
          </cell>
          <cell r="I412" t="str">
            <v>SELF</v>
          </cell>
          <cell r="J412" t="str">
            <v>SELF</v>
          </cell>
          <cell r="K412" t="str">
            <v>OV</v>
          </cell>
          <cell r="L412" t="str">
            <v>NE</v>
          </cell>
          <cell r="M412">
            <v>5</v>
          </cell>
          <cell r="O412">
            <v>49</v>
          </cell>
          <cell r="P412" t="str">
            <v>Landverkehr</v>
          </cell>
          <cell r="Q412">
            <v>46.698369999999997</v>
          </cell>
          <cell r="R412">
            <v>42.371009999999998</v>
          </cell>
          <cell r="S412">
            <v>43.590110000000003</v>
          </cell>
          <cell r="T412">
            <v>45.167940000000002</v>
          </cell>
          <cell r="U412">
            <v>44.687899999999999</v>
          </cell>
          <cell r="V412">
            <v>45.194740000000003</v>
          </cell>
          <cell r="W412">
            <v>40.238950000000003</v>
          </cell>
          <cell r="X412">
            <v>44.046500000000002</v>
          </cell>
          <cell r="Y412">
            <v>43.725819999999999</v>
          </cell>
          <cell r="Z412">
            <v>44.531399999999998</v>
          </cell>
          <cell r="AA412">
            <v>40.703440000000001</v>
          </cell>
          <cell r="AB412">
            <v>42.267620000000001</v>
          </cell>
          <cell r="AC412">
            <v>45.69876</v>
          </cell>
          <cell r="AD412">
            <v>3.4311399999999992</v>
          </cell>
        </row>
        <row r="413">
          <cell r="A413" t="str">
            <v>DataSpec</v>
          </cell>
          <cell r="B413" t="str">
            <v>Data</v>
          </cell>
          <cell r="C413" t="str">
            <v>Rating</v>
          </cell>
          <cell r="D413" t="str">
            <v>Rating</v>
          </cell>
          <cell r="E413" t="str">
            <v>Q134KUV_491</v>
          </cell>
          <cell r="F413" t="str">
            <v>NONE</v>
          </cell>
          <cell r="G413">
            <v>49.1</v>
          </cell>
          <cell r="H413" t="str">
            <v xml:space="preserve">      Eisenbahn-Personenfernverkehr</v>
          </cell>
          <cell r="I413" t="str">
            <v>SELF</v>
          </cell>
          <cell r="J413" t="str">
            <v>SELF</v>
          </cell>
          <cell r="K413" t="str">
            <v>OV</v>
          </cell>
          <cell r="L413" t="str">
            <v>NE</v>
          </cell>
          <cell r="M413">
            <v>5</v>
          </cell>
          <cell r="O413" t="str">
            <v>49,1</v>
          </cell>
          <cell r="P413" t="str">
            <v>Eisenbahn-Personenfernverkehr</v>
          </cell>
          <cell r="Q413">
            <v>43.167259999999999</v>
          </cell>
          <cell r="R413">
            <v>42.191090000000003</v>
          </cell>
          <cell r="S413">
            <v>36.701639999999998</v>
          </cell>
          <cell r="T413">
            <v>40.632069999999999</v>
          </cell>
          <cell r="U413">
            <v>44.053919999999998</v>
          </cell>
          <cell r="V413">
            <v>39.484679999999997</v>
          </cell>
          <cell r="W413">
            <v>35.6355</v>
          </cell>
          <cell r="X413">
            <v>39.758830000000003</v>
          </cell>
          <cell r="Y413">
            <v>39.683929999999997</v>
          </cell>
          <cell r="Z413">
            <v>39.002510000000001</v>
          </cell>
          <cell r="AA413">
            <v>42.74747</v>
          </cell>
          <cell r="AB413">
            <v>45.613289999999999</v>
          </cell>
          <cell r="AC413">
            <v>47.8538</v>
          </cell>
          <cell r="AD413">
            <v>2.2405100000000004</v>
          </cell>
        </row>
        <row r="414">
          <cell r="A414" t="str">
            <v>DataSpec</v>
          </cell>
          <cell r="B414" t="str">
            <v>Data</v>
          </cell>
          <cell r="C414" t="str">
            <v>Rating</v>
          </cell>
          <cell r="D414" t="str">
            <v>Rating</v>
          </cell>
          <cell r="E414" t="str">
            <v>Q134KUV_492</v>
          </cell>
          <cell r="F414" t="str">
            <v>NONE</v>
          </cell>
          <cell r="G414">
            <v>49.2</v>
          </cell>
          <cell r="H414" t="str">
            <v xml:space="preserve">      Eisenbahn-Güterverkehr</v>
          </cell>
          <cell r="I414" t="str">
            <v>SELF</v>
          </cell>
          <cell r="J414" t="str">
            <v>SELF</v>
          </cell>
          <cell r="K414" t="str">
            <v>OV</v>
          </cell>
          <cell r="L414" t="str">
            <v>NE</v>
          </cell>
          <cell r="M414">
            <v>5</v>
          </cell>
          <cell r="O414" t="str">
            <v>49,2</v>
          </cell>
          <cell r="P414" t="str">
            <v>Eisenbahn-Güterverkehr</v>
          </cell>
          <cell r="Q414">
            <v>45.733229999999999</v>
          </cell>
          <cell r="R414">
            <v>44.999369999999999</v>
          </cell>
          <cell r="S414">
            <v>44.115729999999999</v>
          </cell>
          <cell r="T414">
            <v>45.894260000000003</v>
          </cell>
          <cell r="U414">
            <v>45.105589999999999</v>
          </cell>
          <cell r="V414">
            <v>44.47672</v>
          </cell>
          <cell r="W414">
            <v>43.20196</v>
          </cell>
          <cell r="X414">
            <v>43.87247</v>
          </cell>
          <cell r="Y414">
            <v>43.49877</v>
          </cell>
          <cell r="Z414">
            <v>44.073909999999998</v>
          </cell>
          <cell r="AA414">
            <v>38.073909999999998</v>
          </cell>
          <cell r="AB414">
            <v>42.107280000000003</v>
          </cell>
          <cell r="AC414">
            <v>44.062860000000001</v>
          </cell>
          <cell r="AD414">
            <v>1.9555799999999977</v>
          </cell>
        </row>
        <row r="415">
          <cell r="A415" t="str">
            <v>DataSpec</v>
          </cell>
          <cell r="B415" t="str">
            <v>Data</v>
          </cell>
          <cell r="C415" t="str">
            <v>Rating</v>
          </cell>
          <cell r="D415" t="str">
            <v>Rating</v>
          </cell>
          <cell r="E415" t="str">
            <v>Q134KUV_493</v>
          </cell>
          <cell r="F415" t="str">
            <v>NONE</v>
          </cell>
          <cell r="G415">
            <v>49.3</v>
          </cell>
          <cell r="H415" t="str">
            <v xml:space="preserve">      Land-Personennahverkehr, Omnibusverkehr</v>
          </cell>
          <cell r="I415" t="str">
            <v>SELF</v>
          </cell>
          <cell r="J415" t="str">
            <v>SELF</v>
          </cell>
          <cell r="K415" t="str">
            <v>OV</v>
          </cell>
          <cell r="L415" t="str">
            <v>NE</v>
          </cell>
          <cell r="M415">
            <v>5</v>
          </cell>
          <cell r="O415" t="str">
            <v>49,3</v>
          </cell>
          <cell r="P415" t="str">
            <v>Land-Personennahverkehr, Omnibusverkehr</v>
          </cell>
          <cell r="Q415">
            <v>49.899810000000002</v>
          </cell>
          <cell r="R415">
            <v>41.899810000000002</v>
          </cell>
          <cell r="S415">
            <v>40.011209999999998</v>
          </cell>
          <cell r="T415">
            <v>40.623849999999997</v>
          </cell>
          <cell r="U415">
            <v>45.224290000000003</v>
          </cell>
          <cell r="V415">
            <v>44.7102</v>
          </cell>
          <cell r="W415">
            <v>36.7102</v>
          </cell>
          <cell r="X415">
            <v>41.696530000000003</v>
          </cell>
          <cell r="Y415">
            <v>42.553559999999997</v>
          </cell>
          <cell r="Z415">
            <v>42.117939999999997</v>
          </cell>
          <cell r="AA415">
            <v>41.235489999999999</v>
          </cell>
          <cell r="AB415">
            <v>45.93271</v>
          </cell>
          <cell r="AC415">
            <v>50.865670000000001</v>
          </cell>
          <cell r="AD415">
            <v>4.9329600000000013</v>
          </cell>
        </row>
        <row r="416">
          <cell r="A416" t="str">
            <v>DataSpec</v>
          </cell>
          <cell r="B416" t="str">
            <v>Data</v>
          </cell>
          <cell r="C416" t="str">
            <v>Rating</v>
          </cell>
          <cell r="D416" t="str">
            <v>Rating</v>
          </cell>
          <cell r="E416" t="str">
            <v>Q134KUV_4931</v>
          </cell>
          <cell r="F416" t="str">
            <v>NONE</v>
          </cell>
          <cell r="G416">
            <v>49.31</v>
          </cell>
          <cell r="H416" t="str">
            <v xml:space="preserve">        Liniennahverkehr</v>
          </cell>
          <cell r="I416" t="str">
            <v>SELF</v>
          </cell>
          <cell r="J416" t="str">
            <v>SELF</v>
          </cell>
          <cell r="K416" t="str">
            <v>OV</v>
          </cell>
          <cell r="L416" t="str">
            <v>NE</v>
          </cell>
          <cell r="M416">
            <v>5</v>
          </cell>
          <cell r="O416" t="str">
            <v>49,31</v>
          </cell>
          <cell r="P416" t="str">
            <v>Liniennahverkehr</v>
          </cell>
          <cell r="Q416">
            <v>49.899810000000002</v>
          </cell>
          <cell r="R416">
            <v>41.899810000000002</v>
          </cell>
          <cell r="S416">
            <v>40.011209999999998</v>
          </cell>
          <cell r="T416">
            <v>40.623849999999997</v>
          </cell>
          <cell r="U416">
            <v>45.224290000000003</v>
          </cell>
          <cell r="V416">
            <v>44.7102</v>
          </cell>
          <cell r="W416">
            <v>36.7102</v>
          </cell>
          <cell r="X416">
            <v>41.696530000000003</v>
          </cell>
          <cell r="Y416">
            <v>42.553559999999997</v>
          </cell>
          <cell r="Z416">
            <v>42.117939999999997</v>
          </cell>
          <cell r="AA416">
            <v>41.235489999999999</v>
          </cell>
          <cell r="AB416">
            <v>45.93271</v>
          </cell>
          <cell r="AC416">
            <v>50.865670000000001</v>
          </cell>
          <cell r="AD416">
            <v>4.9329600000000013</v>
          </cell>
        </row>
        <row r="417">
          <cell r="A417" t="str">
            <v>DataSpec</v>
          </cell>
          <cell r="B417" t="str">
            <v>Data</v>
          </cell>
          <cell r="C417" t="str">
            <v>Rating</v>
          </cell>
          <cell r="D417" t="str">
            <v>Rating</v>
          </cell>
          <cell r="E417" t="str">
            <v>Q134KUV_4932</v>
          </cell>
          <cell r="F417" t="str">
            <v>NONE</v>
          </cell>
          <cell r="G417">
            <v>49.32</v>
          </cell>
          <cell r="H417" t="str">
            <v xml:space="preserve">        Taxigewerbe</v>
          </cell>
          <cell r="I417" t="str">
            <v>SELF</v>
          </cell>
          <cell r="J417" t="str">
            <v>SELF</v>
          </cell>
          <cell r="K417" t="str">
            <v>OV</v>
          </cell>
          <cell r="L417" t="str">
            <v>NE</v>
          </cell>
          <cell r="M417">
            <v>5</v>
          </cell>
          <cell r="O417" t="str">
            <v>49,32</v>
          </cell>
          <cell r="P417" t="str">
            <v>Taxigewerbe</v>
          </cell>
          <cell r="Q417">
            <v>49.899810000000002</v>
          </cell>
          <cell r="R417">
            <v>41.899810000000002</v>
          </cell>
          <cell r="S417">
            <v>40.011209999999998</v>
          </cell>
          <cell r="T417">
            <v>40.623849999999997</v>
          </cell>
          <cell r="U417">
            <v>45.224290000000003</v>
          </cell>
          <cell r="V417">
            <v>44.7102</v>
          </cell>
          <cell r="W417">
            <v>36.7102</v>
          </cell>
          <cell r="X417">
            <v>41.696530000000003</v>
          </cell>
          <cell r="Y417">
            <v>42.553559999999997</v>
          </cell>
          <cell r="Z417">
            <v>42.117939999999997</v>
          </cell>
          <cell r="AA417">
            <v>41.235489999999999</v>
          </cell>
          <cell r="AB417">
            <v>45.93271</v>
          </cell>
          <cell r="AC417">
            <v>50.865670000000001</v>
          </cell>
          <cell r="AD417">
            <v>4.9329600000000013</v>
          </cell>
        </row>
        <row r="418">
          <cell r="A418" t="str">
            <v>DataSpec</v>
          </cell>
          <cell r="B418" t="str">
            <v>Data</v>
          </cell>
          <cell r="C418" t="str">
            <v>Rating</v>
          </cell>
          <cell r="D418" t="str">
            <v>Rating</v>
          </cell>
          <cell r="E418" t="str">
            <v>Q134KUV_4939</v>
          </cell>
          <cell r="F418" t="str">
            <v>NONE</v>
          </cell>
          <cell r="G418">
            <v>49.39</v>
          </cell>
          <cell r="H418" t="str">
            <v xml:space="preserve">        Omnibusreisen u.a.</v>
          </cell>
          <cell r="I418" t="str">
            <v>SELF</v>
          </cell>
          <cell r="J418" t="str">
            <v>SELF</v>
          </cell>
          <cell r="K418" t="str">
            <v>OV</v>
          </cell>
          <cell r="L418" t="str">
            <v>NE</v>
          </cell>
          <cell r="M418">
            <v>5</v>
          </cell>
          <cell r="O418" t="str">
            <v>49,39</v>
          </cell>
          <cell r="P418" t="str">
            <v>Omnibusreisen u.a.</v>
          </cell>
          <cell r="Q418">
            <v>49.899810000000002</v>
          </cell>
          <cell r="R418">
            <v>41.899810000000002</v>
          </cell>
          <cell r="S418">
            <v>40.011209999999998</v>
          </cell>
          <cell r="T418">
            <v>40.623849999999997</v>
          </cell>
          <cell r="U418">
            <v>45.224290000000003</v>
          </cell>
          <cell r="V418">
            <v>44.7102</v>
          </cell>
          <cell r="W418">
            <v>36.7102</v>
          </cell>
          <cell r="X418">
            <v>41.696530000000003</v>
          </cell>
          <cell r="Y418">
            <v>42.553559999999997</v>
          </cell>
          <cell r="Z418">
            <v>42.117939999999997</v>
          </cell>
          <cell r="AA418">
            <v>41.235489999999999</v>
          </cell>
          <cell r="AB418">
            <v>45.93271</v>
          </cell>
          <cell r="AC418">
            <v>50.865670000000001</v>
          </cell>
          <cell r="AD418">
            <v>4.9329600000000013</v>
          </cell>
        </row>
        <row r="419">
          <cell r="A419" t="str">
            <v>DataSpec</v>
          </cell>
          <cell r="B419" t="str">
            <v>Data</v>
          </cell>
          <cell r="C419" t="str">
            <v>Rating</v>
          </cell>
          <cell r="D419" t="str">
            <v>Rating</v>
          </cell>
          <cell r="E419" t="str">
            <v>Q134KUV_494</v>
          </cell>
          <cell r="F419" t="str">
            <v>NONE</v>
          </cell>
          <cell r="G419">
            <v>49.4</v>
          </cell>
          <cell r="H419" t="str">
            <v xml:space="preserve">      Straßengüterverkehr</v>
          </cell>
          <cell r="I419" t="str">
            <v>SELF</v>
          </cell>
          <cell r="J419" t="str">
            <v>SELF</v>
          </cell>
          <cell r="K419" t="str">
            <v>OV</v>
          </cell>
          <cell r="L419" t="str">
            <v>NE</v>
          </cell>
          <cell r="M419">
            <v>5</v>
          </cell>
          <cell r="O419" t="str">
            <v>49,4</v>
          </cell>
          <cell r="P419" t="str">
            <v>Straßengüterverkehr</v>
          </cell>
          <cell r="Q419">
            <v>43.932360000000003</v>
          </cell>
          <cell r="R419">
            <v>43.31841</v>
          </cell>
          <cell r="S419">
            <v>46.459769999999999</v>
          </cell>
          <cell r="T419">
            <v>48.66769</v>
          </cell>
          <cell r="U419">
            <v>44.267710000000001</v>
          </cell>
          <cell r="V419">
            <v>45.53595</v>
          </cell>
          <cell r="W419">
            <v>43.023400000000002</v>
          </cell>
          <cell r="X419">
            <v>45.730449999999998</v>
          </cell>
          <cell r="Y419">
            <v>44.549230000000001</v>
          </cell>
          <cell r="Z419">
            <v>46.254719999999999</v>
          </cell>
          <cell r="AA419">
            <v>40.254719999999999</v>
          </cell>
          <cell r="AB419">
            <v>39.386249999999997</v>
          </cell>
          <cell r="AC419">
            <v>41.806730000000002</v>
          </cell>
          <cell r="AD419">
            <v>2.4204800000000048</v>
          </cell>
        </row>
        <row r="420">
          <cell r="A420" t="str">
            <v>DataSpec</v>
          </cell>
          <cell r="B420" t="str">
            <v>Data</v>
          </cell>
          <cell r="C420" t="str">
            <v>Rating</v>
          </cell>
          <cell r="D420" t="str">
            <v>Rating</v>
          </cell>
          <cell r="E420" t="str">
            <v>Q134KUV_495</v>
          </cell>
          <cell r="F420" t="str">
            <v>NONE</v>
          </cell>
          <cell r="G420">
            <v>49.5</v>
          </cell>
          <cell r="H420" t="str">
            <v xml:space="preserve">      Transport in Rohrfernleitungen</v>
          </cell>
          <cell r="I420" t="str">
            <v>SELF</v>
          </cell>
          <cell r="J420" t="str">
            <v>SELF</v>
          </cell>
          <cell r="K420" t="str">
            <v>OV</v>
          </cell>
          <cell r="L420" t="str">
            <v>NE</v>
          </cell>
          <cell r="M420">
            <v>5</v>
          </cell>
          <cell r="O420" t="str">
            <v>49,5</v>
          </cell>
          <cell r="P420" t="str">
            <v>Transport in Rohrfernleitungen</v>
          </cell>
          <cell r="Q420">
            <v>54.077260000000003</v>
          </cell>
          <cell r="R420">
            <v>62.077260000000003</v>
          </cell>
          <cell r="S420">
            <v>68.490489999999994</v>
          </cell>
          <cell r="T420">
            <v>63.277659999999997</v>
          </cell>
          <cell r="U420">
            <v>56.197600000000001</v>
          </cell>
          <cell r="V420">
            <v>57.823590000000003</v>
          </cell>
          <cell r="W420">
            <v>54.046700000000001</v>
          </cell>
          <cell r="X420">
            <v>62.046700000000001</v>
          </cell>
          <cell r="Y420">
            <v>67.789709999999999</v>
          </cell>
          <cell r="Z420">
            <v>67.299850000000006</v>
          </cell>
          <cell r="AA420">
            <v>70.957909999999998</v>
          </cell>
          <cell r="AB420">
            <v>73.486829999999998</v>
          </cell>
          <cell r="AC420">
            <v>72.956450000000004</v>
          </cell>
          <cell r="AD420">
            <v>-0.53037999999999386</v>
          </cell>
        </row>
        <row r="421">
          <cell r="A421" t="str">
            <v>DataSpec</v>
          </cell>
          <cell r="B421" t="str">
            <v>Data</v>
          </cell>
          <cell r="C421" t="str">
            <v>Rating</v>
          </cell>
          <cell r="D421" t="str">
            <v>Rating</v>
          </cell>
          <cell r="E421" t="str">
            <v>Q134KUV_50</v>
          </cell>
          <cell r="F421" t="str">
            <v>NONE</v>
          </cell>
          <cell r="G421">
            <v>50</v>
          </cell>
          <cell r="H421" t="str">
            <v xml:space="preserve">    Schifffahrt</v>
          </cell>
          <cell r="I421" t="str">
            <v>SELF</v>
          </cell>
          <cell r="J421" t="str">
            <v>SELF</v>
          </cell>
          <cell r="K421" t="str">
            <v>OV</v>
          </cell>
          <cell r="L421" t="str">
            <v>NE</v>
          </cell>
          <cell r="M421">
            <v>5</v>
          </cell>
          <cell r="O421">
            <v>50</v>
          </cell>
          <cell r="P421" t="str">
            <v>Schifffahrt</v>
          </cell>
          <cell r="Q421">
            <v>29.936979999999998</v>
          </cell>
          <cell r="R421">
            <v>37.171700000000001</v>
          </cell>
          <cell r="S421">
            <v>29.196110000000001</v>
          </cell>
          <cell r="T421">
            <v>27.69932</v>
          </cell>
          <cell r="U421">
            <v>32.714840000000002</v>
          </cell>
          <cell r="V421">
            <v>35.10642</v>
          </cell>
          <cell r="W421">
            <v>33.031959999999998</v>
          </cell>
          <cell r="X421">
            <v>36.176859999999998</v>
          </cell>
          <cell r="Y421">
            <v>32.438369999999999</v>
          </cell>
          <cell r="Z421">
            <v>30.546849999999999</v>
          </cell>
          <cell r="AA421">
            <v>36.545940000000002</v>
          </cell>
          <cell r="AB421">
            <v>33.799799999999998</v>
          </cell>
          <cell r="AC421">
            <v>37.221919999999997</v>
          </cell>
          <cell r="AD421">
            <v>3.4221199999999996</v>
          </cell>
        </row>
        <row r="422">
          <cell r="A422" t="str">
            <v>DataSpec</v>
          </cell>
          <cell r="B422" t="str">
            <v>Data</v>
          </cell>
          <cell r="C422" t="str">
            <v>Rating</v>
          </cell>
          <cell r="D422" t="str">
            <v>Rating</v>
          </cell>
          <cell r="E422" t="str">
            <v>Q134KUV_501.2</v>
          </cell>
          <cell r="F422" t="str">
            <v>NONE</v>
          </cell>
          <cell r="G422" t="str">
            <v>50.1-2</v>
          </cell>
          <cell r="H422" t="str">
            <v xml:space="preserve">        Seschifffahrt</v>
          </cell>
          <cell r="I422" t="str">
            <v>SELF</v>
          </cell>
          <cell r="J422" t="str">
            <v>SELF</v>
          </cell>
          <cell r="K422" t="str">
            <v>OV</v>
          </cell>
          <cell r="L422" t="str">
            <v>NE</v>
          </cell>
          <cell r="M422">
            <v>5</v>
          </cell>
          <cell r="O422" t="str">
            <v>50.1-2</v>
          </cell>
          <cell r="P422" t="str">
            <v>Seschifffahrt</v>
          </cell>
          <cell r="Q422">
            <v>30.897200000000002</v>
          </cell>
          <cell r="R422">
            <v>38.897199999999998</v>
          </cell>
          <cell r="S422">
            <v>30.897200000000002</v>
          </cell>
          <cell r="T422">
            <v>28.779340000000001</v>
          </cell>
          <cell r="U422">
            <v>31.2211</v>
          </cell>
          <cell r="V422">
            <v>34.122639999999997</v>
          </cell>
          <cell r="W422">
            <v>32.790730000000003</v>
          </cell>
          <cell r="X422">
            <v>34.042209999999997</v>
          </cell>
          <cell r="Y422">
            <v>31.77449</v>
          </cell>
          <cell r="Z422">
            <v>30.522310000000001</v>
          </cell>
          <cell r="AA422">
            <v>36.522309999999997</v>
          </cell>
          <cell r="AB422">
            <v>33.053739999999998</v>
          </cell>
          <cell r="AC422">
            <v>39.053739999999998</v>
          </cell>
          <cell r="AD422">
            <v>6</v>
          </cell>
        </row>
        <row r="423">
          <cell r="A423" t="str">
            <v>DataSpec</v>
          </cell>
          <cell r="B423" t="str">
            <v>Data</v>
          </cell>
          <cell r="C423" t="str">
            <v>Rating</v>
          </cell>
          <cell r="D423" t="str">
            <v>Rating</v>
          </cell>
          <cell r="E423" t="str">
            <v>Q134KUV_503.4</v>
          </cell>
          <cell r="F423" t="str">
            <v>NONE</v>
          </cell>
          <cell r="G423" t="str">
            <v>50.3-4</v>
          </cell>
          <cell r="H423" t="str">
            <v xml:space="preserve">        Binnenschiffahrt</v>
          </cell>
          <cell r="I423" t="str">
            <v>SELF</v>
          </cell>
          <cell r="J423" t="str">
            <v>SELF</v>
          </cell>
          <cell r="K423" t="str">
            <v>OV</v>
          </cell>
          <cell r="L423" t="str">
            <v>NE</v>
          </cell>
          <cell r="M423">
            <v>5</v>
          </cell>
          <cell r="O423" t="str">
            <v>50.3-4</v>
          </cell>
          <cell r="P423" t="str">
            <v>Binnenschiffahrt</v>
          </cell>
          <cell r="Q423">
            <v>28.75421</v>
          </cell>
          <cell r="R423">
            <v>34.982410000000002</v>
          </cell>
          <cell r="S423">
            <v>26.982410000000002</v>
          </cell>
          <cell r="T423">
            <v>26.58174</v>
          </cell>
          <cell r="U423">
            <v>34.581740000000003</v>
          </cell>
          <cell r="V423">
            <v>36.050080000000001</v>
          </cell>
          <cell r="W423">
            <v>33.308169999999997</v>
          </cell>
          <cell r="X423">
            <v>38.22034</v>
          </cell>
          <cell r="Y423">
            <v>33.073410000000003</v>
          </cell>
          <cell r="Z423">
            <v>30.569269999999999</v>
          </cell>
          <cell r="AA423">
            <v>36.569270000000003</v>
          </cell>
          <cell r="AB423">
            <v>34.53707</v>
          </cell>
          <cell r="AC423">
            <v>35.460830000000001</v>
          </cell>
          <cell r="AD423">
            <v>0.92376000000000147</v>
          </cell>
        </row>
        <row r="424">
          <cell r="A424" t="str">
            <v>DataSpec</v>
          </cell>
          <cell r="B424" t="str">
            <v>Data</v>
          </cell>
          <cell r="C424" t="str">
            <v>Rating</v>
          </cell>
          <cell r="D424" t="str">
            <v>Rating</v>
          </cell>
          <cell r="E424" t="str">
            <v>Q134KUV_51</v>
          </cell>
          <cell r="F424" t="str">
            <v>NONE</v>
          </cell>
          <cell r="G424">
            <v>51</v>
          </cell>
          <cell r="H424" t="str">
            <v xml:space="preserve">     Luftfahrt</v>
          </cell>
          <cell r="I424" t="str">
            <v>SELF</v>
          </cell>
          <cell r="J424" t="str">
            <v>SELF</v>
          </cell>
          <cell r="K424" t="str">
            <v>OV</v>
          </cell>
          <cell r="L424" t="str">
            <v>NE</v>
          </cell>
          <cell r="M424">
            <v>5</v>
          </cell>
          <cell r="O424">
            <v>51</v>
          </cell>
          <cell r="P424" t="str">
            <v>Luftfahrt</v>
          </cell>
          <cell r="Q424">
            <v>48.273040000000002</v>
          </cell>
          <cell r="R424">
            <v>49.394860000000001</v>
          </cell>
          <cell r="S424">
            <v>41.394860000000001</v>
          </cell>
          <cell r="T424">
            <v>38.817300000000003</v>
          </cell>
          <cell r="U424">
            <v>39.175199999999997</v>
          </cell>
          <cell r="V424">
            <v>38.681870000000004</v>
          </cell>
          <cell r="W424">
            <v>34.973930000000003</v>
          </cell>
          <cell r="X424">
            <v>42.059559999999998</v>
          </cell>
          <cell r="Y424">
            <v>40.449689999999997</v>
          </cell>
          <cell r="Z424">
            <v>39.011490000000002</v>
          </cell>
          <cell r="AA424">
            <v>42.631010000000003</v>
          </cell>
          <cell r="AB424">
            <v>41.158360000000002</v>
          </cell>
          <cell r="AC424">
            <v>47.082430000000002</v>
          </cell>
          <cell r="AD424">
            <v>5.9240700000000004</v>
          </cell>
        </row>
        <row r="425">
          <cell r="A425" t="str">
            <v>DataSpec</v>
          </cell>
          <cell r="B425" t="str">
            <v>Data</v>
          </cell>
          <cell r="C425" t="str">
            <v>Rating</v>
          </cell>
          <cell r="D425" t="str">
            <v>Rating</v>
          </cell>
          <cell r="E425" t="str">
            <v>Q134KUV_52</v>
          </cell>
          <cell r="F425" t="str">
            <v>NONE</v>
          </cell>
          <cell r="G425">
            <v>52</v>
          </cell>
          <cell r="H425" t="str">
            <v xml:space="preserve">    Verkehrsnebengewerbe</v>
          </cell>
          <cell r="I425" t="str">
            <v>SELF</v>
          </cell>
          <cell r="J425" t="str">
            <v>SELF</v>
          </cell>
          <cell r="K425" t="str">
            <v>OV</v>
          </cell>
          <cell r="L425" t="str">
            <v>NE</v>
          </cell>
          <cell r="M425">
            <v>5</v>
          </cell>
          <cell r="O425">
            <v>52</v>
          </cell>
          <cell r="P425" t="str">
            <v>Verkehrsnebengewerbe</v>
          </cell>
          <cell r="Q425">
            <v>45.743830000000003</v>
          </cell>
          <cell r="R425">
            <v>46.408340000000003</v>
          </cell>
          <cell r="S425">
            <v>40.569270000000003</v>
          </cell>
          <cell r="T425">
            <v>44.419139999999999</v>
          </cell>
          <cell r="U425">
            <v>43.809739999999998</v>
          </cell>
          <cell r="V425">
            <v>43.029060000000001</v>
          </cell>
          <cell r="W425">
            <v>41.882939999999998</v>
          </cell>
          <cell r="X425">
            <v>44.826740000000001</v>
          </cell>
          <cell r="Y425">
            <v>44.261479999999999</v>
          </cell>
          <cell r="Z425">
            <v>46.151339999999998</v>
          </cell>
          <cell r="AA425">
            <v>48.0747</v>
          </cell>
          <cell r="AB425">
            <v>47.013599999999997</v>
          </cell>
          <cell r="AC425">
            <v>48.720759999999999</v>
          </cell>
          <cell r="AD425">
            <v>1.7071600000000018</v>
          </cell>
        </row>
        <row r="426">
          <cell r="A426" t="str">
            <v>DataSpec</v>
          </cell>
          <cell r="B426" t="str">
            <v>Data</v>
          </cell>
          <cell r="C426" t="str">
            <v>Rating</v>
          </cell>
          <cell r="D426" t="str">
            <v>Rating</v>
          </cell>
          <cell r="E426" t="str">
            <v>Q134KUV_521</v>
          </cell>
          <cell r="F426" t="str">
            <v>NONE</v>
          </cell>
          <cell r="G426">
            <v>52.1</v>
          </cell>
          <cell r="H426" t="str">
            <v xml:space="preserve">      Lagerei</v>
          </cell>
          <cell r="I426" t="str">
            <v>SELF</v>
          </cell>
          <cell r="J426" t="str">
            <v>SELF</v>
          </cell>
          <cell r="K426" t="str">
            <v>OV</v>
          </cell>
          <cell r="L426" t="str">
            <v>NE</v>
          </cell>
          <cell r="M426">
            <v>5</v>
          </cell>
          <cell r="O426" t="str">
            <v>52,1</v>
          </cell>
          <cell r="P426" t="str">
            <v>Lagerei</v>
          </cell>
          <cell r="Q426">
            <v>40.482900000000001</v>
          </cell>
          <cell r="R426">
            <v>39.802</v>
          </cell>
          <cell r="S426">
            <v>41.419249999999998</v>
          </cell>
          <cell r="T426">
            <v>43.244340000000001</v>
          </cell>
          <cell r="U426">
            <v>43.231360000000002</v>
          </cell>
          <cell r="V426">
            <v>43.530479999999997</v>
          </cell>
          <cell r="W426">
            <v>42.205640000000002</v>
          </cell>
          <cell r="X426">
            <v>43.244900000000001</v>
          </cell>
          <cell r="Y426">
            <v>43.473140000000001</v>
          </cell>
          <cell r="Z426">
            <v>44.164709999999999</v>
          </cell>
          <cell r="AA426">
            <v>48.173769999999998</v>
          </cell>
          <cell r="AB426">
            <v>46.933039999999998</v>
          </cell>
          <cell r="AC426">
            <v>49.307969999999997</v>
          </cell>
          <cell r="AD426">
            <v>2.3749299999999991</v>
          </cell>
        </row>
        <row r="427">
          <cell r="A427" t="str">
            <v>DataSpec</v>
          </cell>
          <cell r="B427" t="str">
            <v>Data</v>
          </cell>
          <cell r="C427" t="str">
            <v>Rating</v>
          </cell>
          <cell r="D427" t="str">
            <v>Rating</v>
          </cell>
          <cell r="E427" t="str">
            <v>Q134KUV_522</v>
          </cell>
          <cell r="F427" t="str">
            <v>NONE</v>
          </cell>
          <cell r="G427">
            <v>52.2</v>
          </cell>
          <cell r="H427" t="str">
            <v xml:space="preserve">      Infrastrukturbetriebe, Frachtumschlag, Speditionen</v>
          </cell>
          <cell r="I427" t="str">
            <v>SELF</v>
          </cell>
          <cell r="J427" t="str">
            <v>SELF</v>
          </cell>
          <cell r="K427" t="str">
            <v>OV</v>
          </cell>
          <cell r="L427" t="str">
            <v>NE</v>
          </cell>
          <cell r="M427">
            <v>5</v>
          </cell>
          <cell r="O427" t="str">
            <v>52,2</v>
          </cell>
          <cell r="P427" t="str">
            <v>Infrastrukturbetriebe, Frachtumschlag, Speditionen</v>
          </cell>
          <cell r="Q427">
            <v>46.181930000000001</v>
          </cell>
          <cell r="R427">
            <v>45.768929999999997</v>
          </cell>
          <cell r="S427">
            <v>40.503140000000002</v>
          </cell>
          <cell r="T427">
            <v>44.513069999999999</v>
          </cell>
          <cell r="U427">
            <v>43.855179999999997</v>
          </cell>
          <cell r="V427">
            <v>42.98854</v>
          </cell>
          <cell r="W427">
            <v>41.85745</v>
          </cell>
          <cell r="X427">
            <v>44.954369999999997</v>
          </cell>
          <cell r="Y427">
            <v>44.325090000000003</v>
          </cell>
          <cell r="Z427">
            <v>46.313049999999997</v>
          </cell>
          <cell r="AA427">
            <v>48.066510000000001</v>
          </cell>
          <cell r="AB427">
            <v>47.020269999999996</v>
          </cell>
          <cell r="AC427">
            <v>48.671390000000002</v>
          </cell>
          <cell r="AD427">
            <v>1.6511200000000059</v>
          </cell>
        </row>
        <row r="428">
          <cell r="A428" t="str">
            <v>DataSpec</v>
          </cell>
          <cell r="B428" t="str">
            <v>Data</v>
          </cell>
          <cell r="C428" t="str">
            <v>Rating</v>
          </cell>
          <cell r="D428" t="str">
            <v>Rating</v>
          </cell>
          <cell r="E428" t="str">
            <v>Q134KUV_5221</v>
          </cell>
          <cell r="F428" t="str">
            <v>NONE</v>
          </cell>
          <cell r="G428">
            <v>52.21</v>
          </cell>
          <cell r="H428" t="str">
            <v xml:space="preserve">        Parkhäuser, Landverkehrswege, Bahnhöfe</v>
          </cell>
          <cell r="I428" t="str">
            <v>SELF</v>
          </cell>
          <cell r="J428" t="str">
            <v>SELF</v>
          </cell>
          <cell r="K428" t="str">
            <v>OV</v>
          </cell>
          <cell r="L428" t="str">
            <v>NE</v>
          </cell>
          <cell r="M428">
            <v>5</v>
          </cell>
          <cell r="O428" t="str">
            <v>52,21</v>
          </cell>
          <cell r="P428" t="str">
            <v>Parkhäuser, Landverkehrswege, Bahnhöfe</v>
          </cell>
          <cell r="Q428">
            <v>46.181930000000001</v>
          </cell>
          <cell r="R428">
            <v>45.768929999999997</v>
          </cell>
          <cell r="S428">
            <v>40.503140000000002</v>
          </cell>
          <cell r="T428">
            <v>44.513069999999999</v>
          </cell>
          <cell r="U428">
            <v>43.855179999999997</v>
          </cell>
          <cell r="V428">
            <v>42.98854</v>
          </cell>
          <cell r="W428">
            <v>41.85745</v>
          </cell>
          <cell r="X428">
            <v>44.954369999999997</v>
          </cell>
          <cell r="Y428">
            <v>44.325090000000003</v>
          </cell>
          <cell r="Z428">
            <v>46.313049999999997</v>
          </cell>
          <cell r="AA428">
            <v>48.066510000000001</v>
          </cell>
          <cell r="AB428">
            <v>47.020269999999996</v>
          </cell>
          <cell r="AC428">
            <v>48.671390000000002</v>
          </cell>
          <cell r="AD428">
            <v>1.6511200000000059</v>
          </cell>
        </row>
        <row r="429">
          <cell r="A429" t="str">
            <v>DataSpec</v>
          </cell>
          <cell r="B429" t="str">
            <v>Data</v>
          </cell>
          <cell r="C429" t="str">
            <v>Rating</v>
          </cell>
          <cell r="D429" t="str">
            <v>Rating</v>
          </cell>
          <cell r="E429" t="str">
            <v>Q134KUV_5222</v>
          </cell>
          <cell r="F429" t="str">
            <v>NONE</v>
          </cell>
          <cell r="G429">
            <v>52.22</v>
          </cell>
          <cell r="H429" t="str">
            <v xml:space="preserve">        Häfen, Wasserstraßen, Lotsbetriebe</v>
          </cell>
          <cell r="I429" t="str">
            <v>SELF</v>
          </cell>
          <cell r="J429" t="str">
            <v>SELF</v>
          </cell>
          <cell r="K429" t="str">
            <v>OV</v>
          </cell>
          <cell r="L429" t="str">
            <v>NE</v>
          </cell>
          <cell r="M429">
            <v>5</v>
          </cell>
          <cell r="O429" t="str">
            <v>52,22</v>
          </cell>
          <cell r="P429" t="str">
            <v>Häfen, Wasserstraßen, Lotsbetriebe</v>
          </cell>
          <cell r="Q429">
            <v>46.181930000000001</v>
          </cell>
          <cell r="R429">
            <v>45.768929999999997</v>
          </cell>
          <cell r="S429">
            <v>40.503140000000002</v>
          </cell>
          <cell r="T429">
            <v>44.513069999999999</v>
          </cell>
          <cell r="U429">
            <v>43.855179999999997</v>
          </cell>
          <cell r="V429">
            <v>42.98854</v>
          </cell>
          <cell r="W429">
            <v>41.85745</v>
          </cell>
          <cell r="X429">
            <v>44.954369999999997</v>
          </cell>
          <cell r="Y429">
            <v>44.325090000000003</v>
          </cell>
          <cell r="Z429">
            <v>46.313049999999997</v>
          </cell>
          <cell r="AA429">
            <v>48.066510000000001</v>
          </cell>
          <cell r="AB429">
            <v>47.020269999999996</v>
          </cell>
          <cell r="AC429">
            <v>48.671390000000002</v>
          </cell>
          <cell r="AD429">
            <v>1.6511200000000059</v>
          </cell>
        </row>
        <row r="430">
          <cell r="A430" t="str">
            <v>DataSpec</v>
          </cell>
          <cell r="B430" t="str">
            <v>Data</v>
          </cell>
          <cell r="C430" t="str">
            <v>Rating</v>
          </cell>
          <cell r="D430" t="str">
            <v>Rating</v>
          </cell>
          <cell r="E430" t="str">
            <v>Q134KUV_5223</v>
          </cell>
          <cell r="F430" t="str">
            <v>NONE</v>
          </cell>
          <cell r="G430">
            <v>52.23</v>
          </cell>
          <cell r="H430" t="str">
            <v xml:space="preserve">        Flughäfen, Landeplätze, Bodendienste</v>
          </cell>
          <cell r="I430" t="str">
            <v>SELF</v>
          </cell>
          <cell r="J430" t="str">
            <v>SELF</v>
          </cell>
          <cell r="K430" t="str">
            <v>OV</v>
          </cell>
          <cell r="L430" t="str">
            <v>NE</v>
          </cell>
          <cell r="M430">
            <v>5</v>
          </cell>
          <cell r="O430" t="str">
            <v>52,23</v>
          </cell>
          <cell r="P430" t="str">
            <v>Flughäfen, Landeplätze, Bodendienste</v>
          </cell>
          <cell r="Q430">
            <v>46.181930000000001</v>
          </cell>
          <cell r="R430">
            <v>45.768929999999997</v>
          </cell>
          <cell r="S430">
            <v>40.503140000000002</v>
          </cell>
          <cell r="T430">
            <v>44.513069999999999</v>
          </cell>
          <cell r="U430">
            <v>43.855179999999997</v>
          </cell>
          <cell r="V430">
            <v>42.98854</v>
          </cell>
          <cell r="W430">
            <v>41.85745</v>
          </cell>
          <cell r="X430">
            <v>44.954369999999997</v>
          </cell>
          <cell r="Y430">
            <v>44.325090000000003</v>
          </cell>
          <cell r="Z430">
            <v>46.313049999999997</v>
          </cell>
          <cell r="AA430">
            <v>48.066510000000001</v>
          </cell>
          <cell r="AB430">
            <v>47.020269999999996</v>
          </cell>
          <cell r="AC430">
            <v>48.671390000000002</v>
          </cell>
          <cell r="AD430">
            <v>1.6511200000000059</v>
          </cell>
        </row>
        <row r="431">
          <cell r="A431" t="str">
            <v>DataSpec</v>
          </cell>
          <cell r="B431" t="str">
            <v>Data</v>
          </cell>
          <cell r="C431" t="str">
            <v>Rating</v>
          </cell>
          <cell r="D431" t="str">
            <v>Rating</v>
          </cell>
          <cell r="E431" t="str">
            <v>Q134KUV_5224</v>
          </cell>
          <cell r="F431" t="str">
            <v>NONE</v>
          </cell>
          <cell r="G431">
            <v>52.24</v>
          </cell>
          <cell r="H431" t="str">
            <v xml:space="preserve">        Frachtumschlag</v>
          </cell>
          <cell r="I431" t="str">
            <v>SELF</v>
          </cell>
          <cell r="J431" t="str">
            <v>SELF</v>
          </cell>
          <cell r="K431" t="str">
            <v>OV</v>
          </cell>
          <cell r="L431" t="str">
            <v>NE</v>
          </cell>
          <cell r="M431">
            <v>5</v>
          </cell>
          <cell r="O431" t="str">
            <v>52,24</v>
          </cell>
          <cell r="P431" t="str">
            <v>Frachtumschlag</v>
          </cell>
          <cell r="Q431">
            <v>46.181930000000001</v>
          </cell>
          <cell r="R431">
            <v>45.768929999999997</v>
          </cell>
          <cell r="S431">
            <v>40.503140000000002</v>
          </cell>
          <cell r="T431">
            <v>44.513069999999999</v>
          </cell>
          <cell r="U431">
            <v>43.855179999999997</v>
          </cell>
          <cell r="V431">
            <v>42.98854</v>
          </cell>
          <cell r="W431">
            <v>41.85745</v>
          </cell>
          <cell r="X431">
            <v>44.954369999999997</v>
          </cell>
          <cell r="Y431">
            <v>44.325090000000003</v>
          </cell>
          <cell r="Z431">
            <v>46.313049999999997</v>
          </cell>
          <cell r="AA431">
            <v>48.066510000000001</v>
          </cell>
          <cell r="AB431">
            <v>47.020269999999996</v>
          </cell>
          <cell r="AC431">
            <v>48.671390000000002</v>
          </cell>
          <cell r="AD431">
            <v>1.6511200000000059</v>
          </cell>
        </row>
        <row r="432">
          <cell r="A432" t="str">
            <v>DataSpec</v>
          </cell>
          <cell r="B432" t="str">
            <v>Data</v>
          </cell>
          <cell r="C432" t="str">
            <v>Rating</v>
          </cell>
          <cell r="D432" t="str">
            <v>Rating</v>
          </cell>
          <cell r="E432" t="str">
            <v>Q134KUV_5229</v>
          </cell>
          <cell r="F432" t="str">
            <v>NONE</v>
          </cell>
          <cell r="G432">
            <v>52.29</v>
          </cell>
          <cell r="H432" t="str">
            <v xml:space="preserve">        Spedition</v>
          </cell>
          <cell r="I432" t="str">
            <v>SELF</v>
          </cell>
          <cell r="J432" t="str">
            <v>SELF</v>
          </cell>
          <cell r="K432" t="str">
            <v>OV</v>
          </cell>
          <cell r="L432" t="str">
            <v>NE</v>
          </cell>
          <cell r="M432">
            <v>5</v>
          </cell>
          <cell r="O432" t="str">
            <v>52,29</v>
          </cell>
          <cell r="P432" t="str">
            <v>Spedition</v>
          </cell>
          <cell r="Q432">
            <v>46.181930000000001</v>
          </cell>
          <cell r="R432">
            <v>45.768929999999997</v>
          </cell>
          <cell r="S432">
            <v>40.503140000000002</v>
          </cell>
          <cell r="T432">
            <v>44.513069999999999</v>
          </cell>
          <cell r="U432">
            <v>43.855179999999997</v>
          </cell>
          <cell r="V432">
            <v>42.98854</v>
          </cell>
          <cell r="W432">
            <v>41.85745</v>
          </cell>
          <cell r="X432">
            <v>44.954369999999997</v>
          </cell>
          <cell r="Y432">
            <v>44.325090000000003</v>
          </cell>
          <cell r="Z432">
            <v>46.313049999999997</v>
          </cell>
          <cell r="AA432">
            <v>48.066510000000001</v>
          </cell>
          <cell r="AB432">
            <v>47.020269999999996</v>
          </cell>
          <cell r="AC432">
            <v>48.671390000000002</v>
          </cell>
          <cell r="AD432">
            <v>1.6511200000000059</v>
          </cell>
        </row>
        <row r="433">
          <cell r="A433" t="str">
            <v>DataSpec</v>
          </cell>
          <cell r="B433" t="str">
            <v>Data</v>
          </cell>
          <cell r="C433" t="str">
            <v>Rating</v>
          </cell>
          <cell r="D433" t="str">
            <v>Rating</v>
          </cell>
          <cell r="E433" t="str">
            <v>Q134KUV_53</v>
          </cell>
          <cell r="F433" t="str">
            <v>NONE</v>
          </cell>
          <cell r="G433">
            <v>53</v>
          </cell>
          <cell r="H433" t="str">
            <v xml:space="preserve">     Post-, Kurier- und Expressdienste</v>
          </cell>
          <cell r="I433" t="str">
            <v>SELF</v>
          </cell>
          <cell r="J433" t="str">
            <v>SELF</v>
          </cell>
          <cell r="K433" t="str">
            <v>OV</v>
          </cell>
          <cell r="L433" t="str">
            <v>NE</v>
          </cell>
          <cell r="M433">
            <v>5</v>
          </cell>
          <cell r="O433">
            <v>53</v>
          </cell>
          <cell r="P433" t="str">
            <v>Post-, Kurier- und Expressdienste</v>
          </cell>
          <cell r="Q433">
            <v>43.459890000000001</v>
          </cell>
          <cell r="R433">
            <v>42.30997</v>
          </cell>
          <cell r="S433">
            <v>38.927309999999999</v>
          </cell>
          <cell r="T433">
            <v>41.506430000000002</v>
          </cell>
          <cell r="U433">
            <v>41.681240000000003</v>
          </cell>
          <cell r="V433">
            <v>40.390749999999997</v>
          </cell>
          <cell r="W433">
            <v>40.089129999999997</v>
          </cell>
          <cell r="X433">
            <v>40.33473</v>
          </cell>
          <cell r="Y433">
            <v>41.139969999999998</v>
          </cell>
          <cell r="Z433">
            <v>44.493340000000003</v>
          </cell>
          <cell r="AA433">
            <v>42.637869999999999</v>
          </cell>
          <cell r="AB433">
            <v>42.210329999999999</v>
          </cell>
          <cell r="AC433">
            <v>48.210329999999999</v>
          </cell>
          <cell r="AD433">
            <v>6</v>
          </cell>
        </row>
        <row r="434">
          <cell r="A434" t="str">
            <v>DataSpec</v>
          </cell>
          <cell r="B434" t="str">
            <v>Data</v>
          </cell>
          <cell r="C434" t="str">
            <v>Rating</v>
          </cell>
          <cell r="D434" t="str">
            <v>Rating</v>
          </cell>
          <cell r="E434" t="str">
            <v>Q134KUV_I</v>
          </cell>
          <cell r="F434" t="str">
            <v>NONE</v>
          </cell>
          <cell r="G434" t="str">
            <v>I</v>
          </cell>
          <cell r="H434" t="str">
            <v>Gastgewerbe</v>
          </cell>
          <cell r="I434" t="str">
            <v>SELF</v>
          </cell>
          <cell r="J434" t="str">
            <v>SELF</v>
          </cell>
          <cell r="K434" t="str">
            <v>OV</v>
          </cell>
          <cell r="L434" t="str">
            <v>NE</v>
          </cell>
          <cell r="M434">
            <v>5</v>
          </cell>
          <cell r="O434" t="str">
            <v>I</v>
          </cell>
          <cell r="P434" t="str">
            <v>Gastgewerbe</v>
          </cell>
          <cell r="Q434">
            <v>40.798859999999998</v>
          </cell>
          <cell r="R434">
            <v>39.702159999999999</v>
          </cell>
          <cell r="S434">
            <v>38.604950000000002</v>
          </cell>
          <cell r="T434">
            <v>40.420189999999998</v>
          </cell>
          <cell r="U434">
            <v>40.78284</v>
          </cell>
          <cell r="V434">
            <v>41.341679999999997</v>
          </cell>
          <cell r="W434">
            <v>40.798879999999997</v>
          </cell>
          <cell r="X434">
            <v>41.817659999999997</v>
          </cell>
          <cell r="Y434">
            <v>42.053789999999999</v>
          </cell>
          <cell r="Z434">
            <v>41.87415</v>
          </cell>
          <cell r="AA434">
            <v>45.144019999999998</v>
          </cell>
          <cell r="AB434">
            <v>44.966000000000001</v>
          </cell>
          <cell r="AC434">
            <v>47.035159999999998</v>
          </cell>
          <cell r="AD434">
            <v>2.0691599999999966</v>
          </cell>
        </row>
        <row r="435">
          <cell r="A435" t="str">
            <v>DataSpec</v>
          </cell>
          <cell r="B435" t="str">
            <v>Data</v>
          </cell>
          <cell r="C435" t="str">
            <v>Rating</v>
          </cell>
          <cell r="D435" t="str">
            <v>Rating</v>
          </cell>
          <cell r="E435" t="str">
            <v>Q134KUV_55</v>
          </cell>
          <cell r="F435" t="str">
            <v>NONE</v>
          </cell>
          <cell r="G435">
            <v>55</v>
          </cell>
          <cell r="H435" t="str">
            <v xml:space="preserve">    Beherbergung</v>
          </cell>
          <cell r="I435" t="str">
            <v>SELF</v>
          </cell>
          <cell r="J435" t="str">
            <v>SELF</v>
          </cell>
          <cell r="K435" t="str">
            <v>OV</v>
          </cell>
          <cell r="L435" t="str">
            <v>NE</v>
          </cell>
          <cell r="M435">
            <v>5</v>
          </cell>
          <cell r="O435">
            <v>55</v>
          </cell>
          <cell r="P435" t="str">
            <v>Beherbergung</v>
          </cell>
          <cell r="Q435">
            <v>42.899329999999999</v>
          </cell>
          <cell r="R435">
            <v>41.92924</v>
          </cell>
          <cell r="S435">
            <v>38.902720000000002</v>
          </cell>
          <cell r="T435">
            <v>41.409680000000002</v>
          </cell>
          <cell r="U435">
            <v>42.944789999999998</v>
          </cell>
          <cell r="V435">
            <v>43.800840000000001</v>
          </cell>
          <cell r="W435">
            <v>44.082560000000001</v>
          </cell>
          <cell r="X435">
            <v>43.569960000000002</v>
          </cell>
          <cell r="Y435">
            <v>43.635930000000002</v>
          </cell>
          <cell r="Z435">
            <v>44.13091</v>
          </cell>
          <cell r="AA435">
            <v>50.043280000000003</v>
          </cell>
          <cell r="AB435">
            <v>51.336739999999999</v>
          </cell>
          <cell r="AC435">
            <v>54.506340000000002</v>
          </cell>
          <cell r="AD435">
            <v>3.1696000000000026</v>
          </cell>
        </row>
        <row r="436">
          <cell r="A436" t="str">
            <v>DataSpec</v>
          </cell>
          <cell r="B436" t="str">
            <v>Data</v>
          </cell>
          <cell r="C436" t="str">
            <v>Rating</v>
          </cell>
          <cell r="D436" t="str">
            <v>Rating</v>
          </cell>
          <cell r="E436" t="str">
            <v>Q134KUV_551</v>
          </cell>
          <cell r="F436" t="str">
            <v>NONE</v>
          </cell>
          <cell r="G436">
            <v>55.1</v>
          </cell>
          <cell r="H436" t="str">
            <v xml:space="preserve">      Hotels, Gasthöfe und Pensionen</v>
          </cell>
          <cell r="I436" t="str">
            <v>SELF</v>
          </cell>
          <cell r="J436" t="str">
            <v>SELF</v>
          </cell>
          <cell r="K436" t="str">
            <v>OV</v>
          </cell>
          <cell r="L436" t="str">
            <v>NE</v>
          </cell>
          <cell r="M436">
            <v>5</v>
          </cell>
          <cell r="O436" t="str">
            <v>55,1</v>
          </cell>
          <cell r="P436" t="str">
            <v>Hotels, Gasthöfe und Pensionen</v>
          </cell>
          <cell r="Q436">
            <v>42.726059999999997</v>
          </cell>
          <cell r="R436">
            <v>41.616549999999997</v>
          </cell>
          <cell r="S436">
            <v>39.631340000000002</v>
          </cell>
          <cell r="T436">
            <v>40.963650000000001</v>
          </cell>
          <cell r="U436">
            <v>42.377270000000003</v>
          </cell>
          <cell r="V436">
            <v>43.476660000000003</v>
          </cell>
          <cell r="W436">
            <v>43.707689999999999</v>
          </cell>
          <cell r="X436">
            <v>42.05444</v>
          </cell>
          <cell r="Y436">
            <v>43.090910000000001</v>
          </cell>
          <cell r="Z436">
            <v>44.040550000000003</v>
          </cell>
          <cell r="AA436">
            <v>50.002569999999999</v>
          </cell>
          <cell r="AB436">
            <v>50.832990000000002</v>
          </cell>
          <cell r="AC436">
            <v>53.38449</v>
          </cell>
          <cell r="AD436">
            <v>2.5514999999999972</v>
          </cell>
        </row>
        <row r="437">
          <cell r="A437" t="str">
            <v>DataSpec</v>
          </cell>
          <cell r="B437" t="str">
            <v>Data</v>
          </cell>
          <cell r="C437" t="str">
            <v>Rating</v>
          </cell>
          <cell r="D437" t="str">
            <v>Rating</v>
          </cell>
          <cell r="E437" t="str">
            <v>Q134KUV_55101</v>
          </cell>
          <cell r="F437" t="str">
            <v>NONE</v>
          </cell>
          <cell r="G437" t="str">
            <v>55.10.1</v>
          </cell>
          <cell r="H437" t="str">
            <v xml:space="preserve">          Hotels (ohne Hotels garnis)</v>
          </cell>
          <cell r="I437" t="str">
            <v>SELF</v>
          </cell>
          <cell r="J437" t="str">
            <v>SELF</v>
          </cell>
          <cell r="K437" t="str">
            <v>OV</v>
          </cell>
          <cell r="L437" t="str">
            <v>NE</v>
          </cell>
          <cell r="M437">
            <v>5</v>
          </cell>
          <cell r="O437" t="str">
            <v>55.10.1</v>
          </cell>
          <cell r="P437" t="str">
            <v>Hotels (ohne Hotels garnis)</v>
          </cell>
          <cell r="Q437">
            <v>42.726059999999997</v>
          </cell>
          <cell r="R437">
            <v>41.616549999999997</v>
          </cell>
          <cell r="S437">
            <v>39.631340000000002</v>
          </cell>
          <cell r="T437">
            <v>40.963650000000001</v>
          </cell>
          <cell r="U437">
            <v>42.377270000000003</v>
          </cell>
          <cell r="V437">
            <v>43.476660000000003</v>
          </cell>
          <cell r="W437">
            <v>43.707689999999999</v>
          </cell>
          <cell r="X437">
            <v>42.05444</v>
          </cell>
          <cell r="Y437">
            <v>43.090910000000001</v>
          </cell>
          <cell r="Z437">
            <v>44.040550000000003</v>
          </cell>
          <cell r="AA437">
            <v>50.002569999999999</v>
          </cell>
          <cell r="AB437">
            <v>50.832990000000002</v>
          </cell>
          <cell r="AC437">
            <v>53.38449</v>
          </cell>
          <cell r="AD437">
            <v>2.5514999999999972</v>
          </cell>
        </row>
        <row r="438">
          <cell r="A438" t="str">
            <v>DataSpec</v>
          </cell>
          <cell r="B438" t="str">
            <v>Data</v>
          </cell>
          <cell r="C438" t="str">
            <v>Rating</v>
          </cell>
          <cell r="D438" t="str">
            <v>Rating</v>
          </cell>
          <cell r="E438" t="str">
            <v>Q134KUV_55102</v>
          </cell>
          <cell r="F438" t="str">
            <v>NONE</v>
          </cell>
          <cell r="G438" t="str">
            <v>55.10.2</v>
          </cell>
          <cell r="H438" t="str">
            <v xml:space="preserve">          Hotels garnis</v>
          </cell>
          <cell r="I438" t="str">
            <v>SELF</v>
          </cell>
          <cell r="J438" t="str">
            <v>SELF</v>
          </cell>
          <cell r="K438" t="str">
            <v>OV</v>
          </cell>
          <cell r="L438" t="str">
            <v>NE</v>
          </cell>
          <cell r="M438">
            <v>5</v>
          </cell>
          <cell r="O438" t="str">
            <v>55.10.2</v>
          </cell>
          <cell r="P438" t="str">
            <v>Hotels garnis</v>
          </cell>
          <cell r="Q438">
            <v>42.726059999999997</v>
          </cell>
          <cell r="R438">
            <v>41.616549999999997</v>
          </cell>
          <cell r="S438">
            <v>39.631340000000002</v>
          </cell>
          <cell r="T438">
            <v>40.963650000000001</v>
          </cell>
          <cell r="U438">
            <v>42.377270000000003</v>
          </cell>
          <cell r="V438">
            <v>43.476660000000003</v>
          </cell>
          <cell r="W438">
            <v>43.707689999999999</v>
          </cell>
          <cell r="X438">
            <v>42.05444</v>
          </cell>
          <cell r="Y438">
            <v>43.090910000000001</v>
          </cell>
          <cell r="Z438">
            <v>44.040550000000003</v>
          </cell>
          <cell r="AA438">
            <v>50.002569999999999</v>
          </cell>
          <cell r="AB438">
            <v>50.832990000000002</v>
          </cell>
          <cell r="AC438">
            <v>53.38449</v>
          </cell>
          <cell r="AD438">
            <v>2.5514999999999972</v>
          </cell>
        </row>
        <row r="439">
          <cell r="A439" t="str">
            <v>DataSpec</v>
          </cell>
          <cell r="B439" t="str">
            <v>Data</v>
          </cell>
          <cell r="C439" t="str">
            <v>Rating</v>
          </cell>
          <cell r="D439" t="str">
            <v>Rating</v>
          </cell>
          <cell r="E439" t="str">
            <v>Q134KUV_55103</v>
          </cell>
          <cell r="F439" t="str">
            <v>NONE</v>
          </cell>
          <cell r="G439" t="str">
            <v>55.10.3</v>
          </cell>
          <cell r="H439" t="str">
            <v xml:space="preserve">          Gasthöfe</v>
          </cell>
          <cell r="I439" t="str">
            <v>SELF</v>
          </cell>
          <cell r="J439" t="str">
            <v>SELF</v>
          </cell>
          <cell r="K439" t="str">
            <v>OV</v>
          </cell>
          <cell r="L439" t="str">
            <v>NE</v>
          </cell>
          <cell r="M439">
            <v>5</v>
          </cell>
          <cell r="O439" t="str">
            <v>55.10.3</v>
          </cell>
          <cell r="P439" t="str">
            <v>Gasthöfe</v>
          </cell>
          <cell r="Q439">
            <v>42.726059999999997</v>
          </cell>
          <cell r="R439">
            <v>41.616549999999997</v>
          </cell>
          <cell r="S439">
            <v>39.631340000000002</v>
          </cell>
          <cell r="T439">
            <v>40.963650000000001</v>
          </cell>
          <cell r="U439">
            <v>42.377270000000003</v>
          </cell>
          <cell r="V439">
            <v>43.476660000000003</v>
          </cell>
          <cell r="W439">
            <v>43.707689999999999</v>
          </cell>
          <cell r="X439">
            <v>42.05444</v>
          </cell>
          <cell r="Y439">
            <v>43.090910000000001</v>
          </cell>
          <cell r="Z439">
            <v>44.040550000000003</v>
          </cell>
          <cell r="AA439">
            <v>50.002569999999999</v>
          </cell>
          <cell r="AB439">
            <v>50.832990000000002</v>
          </cell>
          <cell r="AC439">
            <v>53.38449</v>
          </cell>
          <cell r="AD439">
            <v>2.5514999999999972</v>
          </cell>
        </row>
        <row r="440">
          <cell r="A440" t="str">
            <v>DataSpec</v>
          </cell>
          <cell r="B440" t="str">
            <v>Data</v>
          </cell>
          <cell r="C440" t="str">
            <v>Rating</v>
          </cell>
          <cell r="D440" t="str">
            <v>Rating</v>
          </cell>
          <cell r="E440" t="str">
            <v>Q134KUV_55104</v>
          </cell>
          <cell r="F440" t="str">
            <v>NONE</v>
          </cell>
          <cell r="G440" t="str">
            <v>55.10.4</v>
          </cell>
          <cell r="H440" t="str">
            <v xml:space="preserve">          Pensionen</v>
          </cell>
          <cell r="I440" t="str">
            <v>SELF</v>
          </cell>
          <cell r="J440" t="str">
            <v>SELF</v>
          </cell>
          <cell r="K440" t="str">
            <v>OV</v>
          </cell>
          <cell r="L440" t="str">
            <v>NE</v>
          </cell>
          <cell r="M440">
            <v>5</v>
          </cell>
          <cell r="O440" t="str">
            <v>55.10.4</v>
          </cell>
          <cell r="P440" t="str">
            <v>Pensionen</v>
          </cell>
          <cell r="Q440">
            <v>42.726059999999997</v>
          </cell>
          <cell r="R440">
            <v>41.616549999999997</v>
          </cell>
          <cell r="S440">
            <v>39.631340000000002</v>
          </cell>
          <cell r="T440">
            <v>40.963650000000001</v>
          </cell>
          <cell r="U440">
            <v>42.377270000000003</v>
          </cell>
          <cell r="V440">
            <v>43.476660000000003</v>
          </cell>
          <cell r="W440">
            <v>43.707689999999999</v>
          </cell>
          <cell r="X440">
            <v>42.05444</v>
          </cell>
          <cell r="Y440">
            <v>43.090910000000001</v>
          </cell>
          <cell r="Z440">
            <v>44.040550000000003</v>
          </cell>
          <cell r="AA440">
            <v>50.002569999999999</v>
          </cell>
          <cell r="AB440">
            <v>50.832990000000002</v>
          </cell>
          <cell r="AC440">
            <v>53.38449</v>
          </cell>
          <cell r="AD440">
            <v>2.5514999999999972</v>
          </cell>
        </row>
        <row r="441">
          <cell r="A441" t="str">
            <v>DataSpec</v>
          </cell>
          <cell r="B441" t="str">
            <v>Data</v>
          </cell>
          <cell r="C441" t="str">
            <v>Rating</v>
          </cell>
          <cell r="D441" t="str">
            <v>Rating</v>
          </cell>
          <cell r="E441" t="str">
            <v>Q134KUV_552</v>
          </cell>
          <cell r="F441" t="str">
            <v>NONE</v>
          </cell>
          <cell r="G441">
            <v>55.2</v>
          </cell>
          <cell r="H441" t="str">
            <v xml:space="preserve">      Ferienunterkünfte u.Ä.</v>
          </cell>
          <cell r="I441" t="str">
            <v>SELF</v>
          </cell>
          <cell r="J441" t="str">
            <v>SELF</v>
          </cell>
          <cell r="K441" t="str">
            <v>OV</v>
          </cell>
          <cell r="L441" t="str">
            <v>NE</v>
          </cell>
          <cell r="M441">
            <v>5</v>
          </cell>
          <cell r="O441" t="str">
            <v>55,2</v>
          </cell>
          <cell r="P441" t="str">
            <v>Ferienunterkünfte u.Ä.</v>
          </cell>
          <cell r="Q441">
            <v>43.852080000000001</v>
          </cell>
          <cell r="R441">
            <v>42.451500000000003</v>
          </cell>
          <cell r="S441">
            <v>35.164740000000002</v>
          </cell>
          <cell r="T441">
            <v>42.819920000000003</v>
          </cell>
          <cell r="U441">
            <v>44.966200000000001</v>
          </cell>
          <cell r="V441">
            <v>45.445369999999997</v>
          </cell>
          <cell r="W441">
            <v>46.610169999999997</v>
          </cell>
          <cell r="X441">
            <v>51.350349999999999</v>
          </cell>
          <cell r="Y441">
            <v>47.846359999999997</v>
          </cell>
          <cell r="Z441">
            <v>45.553260000000002</v>
          </cell>
          <cell r="AA441">
            <v>51.553260000000002</v>
          </cell>
          <cell r="AB441">
            <v>55.199289999999998</v>
          </cell>
          <cell r="AC441">
            <v>61.199289999999998</v>
          </cell>
          <cell r="AD441">
            <v>6</v>
          </cell>
        </row>
        <row r="442">
          <cell r="A442" t="str">
            <v>DataSpec</v>
          </cell>
          <cell r="B442" t="str">
            <v>Data</v>
          </cell>
          <cell r="C442" t="str">
            <v>Rating</v>
          </cell>
          <cell r="D442" t="str">
            <v>Rating</v>
          </cell>
          <cell r="E442" t="str">
            <v>Q134KUV_55201</v>
          </cell>
          <cell r="F442" t="str">
            <v>NONE</v>
          </cell>
          <cell r="G442" t="str">
            <v>55.20.1</v>
          </cell>
          <cell r="H442" t="str">
            <v xml:space="preserve">          Erholungs- und Ferienheime</v>
          </cell>
          <cell r="I442" t="str">
            <v>SELF</v>
          </cell>
          <cell r="J442" t="str">
            <v>SELF</v>
          </cell>
          <cell r="K442" t="str">
            <v>OV</v>
          </cell>
          <cell r="L442" t="str">
            <v>NE</v>
          </cell>
          <cell r="M442">
            <v>5</v>
          </cell>
          <cell r="O442" t="str">
            <v>55.20.1</v>
          </cell>
          <cell r="P442" t="str">
            <v>Erholungs- und Ferienheime</v>
          </cell>
          <cell r="Q442">
            <v>43.852080000000001</v>
          </cell>
          <cell r="R442">
            <v>42.451500000000003</v>
          </cell>
          <cell r="S442">
            <v>35.164740000000002</v>
          </cell>
          <cell r="T442">
            <v>42.819920000000003</v>
          </cell>
          <cell r="U442">
            <v>44.966200000000001</v>
          </cell>
          <cell r="V442">
            <v>45.445369999999997</v>
          </cell>
          <cell r="W442">
            <v>46.610169999999997</v>
          </cell>
          <cell r="X442">
            <v>51.350349999999999</v>
          </cell>
          <cell r="Y442">
            <v>47.846359999999997</v>
          </cell>
          <cell r="Z442">
            <v>45.553260000000002</v>
          </cell>
          <cell r="AA442">
            <v>51.553260000000002</v>
          </cell>
          <cell r="AB442">
            <v>55.199289999999998</v>
          </cell>
          <cell r="AC442">
            <v>61.199289999999998</v>
          </cell>
          <cell r="AD442">
            <v>6</v>
          </cell>
        </row>
        <row r="443">
          <cell r="A443" t="str">
            <v>DataSpec</v>
          </cell>
          <cell r="B443" t="str">
            <v>Data</v>
          </cell>
          <cell r="C443" t="str">
            <v>Rating</v>
          </cell>
          <cell r="D443" t="str">
            <v>Rating</v>
          </cell>
          <cell r="E443" t="str">
            <v>Q134KUV_55202</v>
          </cell>
          <cell r="F443" t="str">
            <v>NONE</v>
          </cell>
          <cell r="G443" t="str">
            <v>55.20.2</v>
          </cell>
          <cell r="H443" t="str">
            <v xml:space="preserve">          Ferienzentren</v>
          </cell>
          <cell r="I443" t="str">
            <v>SELF</v>
          </cell>
          <cell r="J443" t="str">
            <v>SELF</v>
          </cell>
          <cell r="K443" t="str">
            <v>OV</v>
          </cell>
          <cell r="L443" t="str">
            <v>NE</v>
          </cell>
          <cell r="M443">
            <v>5</v>
          </cell>
          <cell r="O443" t="str">
            <v>55.20.2</v>
          </cell>
          <cell r="P443" t="str">
            <v>Ferienzentren</v>
          </cell>
          <cell r="Q443">
            <v>43.852080000000001</v>
          </cell>
          <cell r="R443">
            <v>42.451500000000003</v>
          </cell>
          <cell r="S443">
            <v>35.164740000000002</v>
          </cell>
          <cell r="T443">
            <v>42.819920000000003</v>
          </cell>
          <cell r="U443">
            <v>44.966200000000001</v>
          </cell>
          <cell r="V443">
            <v>45.445369999999997</v>
          </cell>
          <cell r="W443">
            <v>46.610169999999997</v>
          </cell>
          <cell r="X443">
            <v>51.350349999999999</v>
          </cell>
          <cell r="Y443">
            <v>47.846359999999997</v>
          </cell>
          <cell r="Z443">
            <v>45.553260000000002</v>
          </cell>
          <cell r="AA443">
            <v>51.553260000000002</v>
          </cell>
          <cell r="AB443">
            <v>55.199289999999998</v>
          </cell>
          <cell r="AC443">
            <v>61.199289999999998</v>
          </cell>
          <cell r="AD443">
            <v>6</v>
          </cell>
        </row>
        <row r="444">
          <cell r="A444" t="str">
            <v>DataSpec</v>
          </cell>
          <cell r="B444" t="str">
            <v>Data</v>
          </cell>
          <cell r="C444" t="str">
            <v>Rating</v>
          </cell>
          <cell r="D444" t="str">
            <v>Rating</v>
          </cell>
          <cell r="E444" t="str">
            <v>Q134KUV_55203</v>
          </cell>
          <cell r="F444" t="str">
            <v>NONE</v>
          </cell>
          <cell r="G444" t="str">
            <v>55.20.3</v>
          </cell>
          <cell r="H444" t="str">
            <v xml:space="preserve">          Ferienhäuser und Ferienwohnungen</v>
          </cell>
          <cell r="I444" t="str">
            <v>SELF</v>
          </cell>
          <cell r="J444" t="str">
            <v>SELF</v>
          </cell>
          <cell r="K444" t="str">
            <v>OV</v>
          </cell>
          <cell r="L444" t="str">
            <v>NE</v>
          </cell>
          <cell r="M444">
            <v>5</v>
          </cell>
          <cell r="O444" t="str">
            <v>55.20.3</v>
          </cell>
          <cell r="P444" t="str">
            <v>Ferienhäuser und Ferienwohnungen</v>
          </cell>
          <cell r="Q444">
            <v>43.852080000000001</v>
          </cell>
          <cell r="R444">
            <v>42.451500000000003</v>
          </cell>
          <cell r="S444">
            <v>35.164740000000002</v>
          </cell>
          <cell r="T444">
            <v>42.819920000000003</v>
          </cell>
          <cell r="U444">
            <v>44.966200000000001</v>
          </cell>
          <cell r="V444">
            <v>45.445369999999997</v>
          </cell>
          <cell r="W444">
            <v>46.610169999999997</v>
          </cell>
          <cell r="X444">
            <v>51.350349999999999</v>
          </cell>
          <cell r="Y444">
            <v>47.846359999999997</v>
          </cell>
          <cell r="Z444">
            <v>45.553260000000002</v>
          </cell>
          <cell r="AA444">
            <v>51.553260000000002</v>
          </cell>
          <cell r="AB444">
            <v>55.199289999999998</v>
          </cell>
          <cell r="AC444">
            <v>61.199289999999998</v>
          </cell>
          <cell r="AD444">
            <v>6</v>
          </cell>
        </row>
        <row r="445">
          <cell r="A445" t="str">
            <v>DataSpec</v>
          </cell>
          <cell r="B445" t="str">
            <v>Data</v>
          </cell>
          <cell r="C445" t="str">
            <v>Rating</v>
          </cell>
          <cell r="D445" t="str">
            <v>Rating</v>
          </cell>
          <cell r="E445" t="str">
            <v>Q134KUV_55204</v>
          </cell>
          <cell r="F445" t="str">
            <v>NONE</v>
          </cell>
          <cell r="G445" t="str">
            <v>55.20.4</v>
          </cell>
          <cell r="H445" t="str">
            <v xml:space="preserve">          Jugendherbergen und Hütten</v>
          </cell>
          <cell r="I445" t="str">
            <v>SELF</v>
          </cell>
          <cell r="J445" t="str">
            <v>SELF</v>
          </cell>
          <cell r="K445" t="str">
            <v>OV</v>
          </cell>
          <cell r="L445" t="str">
            <v>NE</v>
          </cell>
          <cell r="M445">
            <v>5</v>
          </cell>
          <cell r="O445" t="str">
            <v>55.20.4</v>
          </cell>
          <cell r="P445" t="str">
            <v>Jugendherbergen und Hütten</v>
          </cell>
          <cell r="Q445">
            <v>43.852080000000001</v>
          </cell>
          <cell r="R445">
            <v>42.451500000000003</v>
          </cell>
          <cell r="S445">
            <v>35.164740000000002</v>
          </cell>
          <cell r="T445">
            <v>42.819920000000003</v>
          </cell>
          <cell r="U445">
            <v>44.966200000000001</v>
          </cell>
          <cell r="V445">
            <v>45.445369999999997</v>
          </cell>
          <cell r="W445">
            <v>46.610169999999997</v>
          </cell>
          <cell r="X445">
            <v>51.350349999999999</v>
          </cell>
          <cell r="Y445">
            <v>47.846359999999997</v>
          </cell>
          <cell r="Z445">
            <v>45.553260000000002</v>
          </cell>
          <cell r="AA445">
            <v>51.553260000000002</v>
          </cell>
          <cell r="AB445">
            <v>55.199289999999998</v>
          </cell>
          <cell r="AC445">
            <v>61.199289999999998</v>
          </cell>
          <cell r="AD445">
            <v>6</v>
          </cell>
        </row>
        <row r="446">
          <cell r="A446" t="str">
            <v>DataSpec</v>
          </cell>
          <cell r="B446" t="str">
            <v>Data</v>
          </cell>
          <cell r="C446" t="str">
            <v>Rating</v>
          </cell>
          <cell r="D446" t="str">
            <v>Rating</v>
          </cell>
          <cell r="E446" t="str">
            <v>Q134KUV_553</v>
          </cell>
          <cell r="F446" t="str">
            <v>NONE</v>
          </cell>
          <cell r="G446">
            <v>55.3</v>
          </cell>
          <cell r="H446" t="str">
            <v xml:space="preserve">      Campingplätze</v>
          </cell>
          <cell r="I446" t="str">
            <v>SELF</v>
          </cell>
          <cell r="J446" t="str">
            <v>SELF</v>
          </cell>
          <cell r="K446" t="str">
            <v>OV</v>
          </cell>
          <cell r="L446" t="str">
            <v>NE</v>
          </cell>
          <cell r="M446">
            <v>5</v>
          </cell>
          <cell r="O446" t="str">
            <v>55,3</v>
          </cell>
          <cell r="P446" t="str">
            <v>Campingplätze</v>
          </cell>
          <cell r="Q446">
            <v>42.16872</v>
          </cell>
          <cell r="R446">
            <v>45.201839999999997</v>
          </cell>
          <cell r="S446">
            <v>43.796610000000001</v>
          </cell>
          <cell r="T446">
            <v>42.946370000000002</v>
          </cell>
          <cell r="U446">
            <v>44.070900000000002</v>
          </cell>
          <cell r="V446">
            <v>37.975720000000003</v>
          </cell>
          <cell r="W446">
            <v>34.689329999999998</v>
          </cell>
          <cell r="X446">
            <v>35.242539999999998</v>
          </cell>
          <cell r="Y446">
            <v>37.527999999999999</v>
          </cell>
          <cell r="Z446">
            <v>37.484670000000001</v>
          </cell>
          <cell r="AA446">
            <v>41.902509999999999</v>
          </cell>
          <cell r="AB446">
            <v>38.74579</v>
          </cell>
          <cell r="AC446">
            <v>37.942250000000001</v>
          </cell>
          <cell r="AD446">
            <v>-0.80353999999999814</v>
          </cell>
        </row>
        <row r="447">
          <cell r="A447" t="str">
            <v>DataSpec</v>
          </cell>
          <cell r="B447" t="str">
            <v>Data</v>
          </cell>
          <cell r="C447" t="str">
            <v>Rating</v>
          </cell>
          <cell r="D447" t="str">
            <v>Rating</v>
          </cell>
          <cell r="E447" t="str">
            <v>Q134KUV_559</v>
          </cell>
          <cell r="F447" t="str">
            <v>NONE</v>
          </cell>
          <cell r="G447">
            <v>55.9</v>
          </cell>
          <cell r="H447" t="str">
            <v xml:space="preserve">      Wohnheime und Privatquartiere</v>
          </cell>
          <cell r="I447" t="str">
            <v>SELF</v>
          </cell>
          <cell r="J447" t="str">
            <v>SELF</v>
          </cell>
          <cell r="K447" t="str">
            <v>OV</v>
          </cell>
          <cell r="L447" t="str">
            <v>NE</v>
          </cell>
          <cell r="M447">
            <v>5</v>
          </cell>
          <cell r="O447" t="str">
            <v>55,9</v>
          </cell>
          <cell r="P447" t="str">
            <v>Wohnheime und Privatquartiere</v>
          </cell>
          <cell r="Q447">
            <v>41.897129999999997</v>
          </cell>
          <cell r="R447">
            <v>43.567259999999997</v>
          </cell>
          <cell r="S447">
            <v>37.642609999999998</v>
          </cell>
          <cell r="T447">
            <v>42.974499999999999</v>
          </cell>
          <cell r="U447">
            <v>44.217750000000002</v>
          </cell>
          <cell r="V447">
            <v>49.932090000000002</v>
          </cell>
          <cell r="W447">
            <v>49.710410000000003</v>
          </cell>
          <cell r="X447">
            <v>43.330269999999999</v>
          </cell>
          <cell r="Y447">
            <v>36.883890000000001</v>
          </cell>
          <cell r="Z447">
            <v>44.883890000000001</v>
          </cell>
          <cell r="AA447">
            <v>50.883890000000001</v>
          </cell>
          <cell r="AB447">
            <v>56.883890000000001</v>
          </cell>
          <cell r="AC447">
            <v>62.883890000000001</v>
          </cell>
          <cell r="AD447">
            <v>6</v>
          </cell>
        </row>
        <row r="448">
          <cell r="A448" t="str">
            <v>DataSpec</v>
          </cell>
          <cell r="B448" t="str">
            <v>Data</v>
          </cell>
          <cell r="C448" t="str">
            <v>Rating</v>
          </cell>
          <cell r="D448" t="str">
            <v>Rating</v>
          </cell>
          <cell r="E448" t="str">
            <v>Q134KUV_56</v>
          </cell>
          <cell r="F448" t="str">
            <v>NONE</v>
          </cell>
          <cell r="G448">
            <v>56</v>
          </cell>
          <cell r="H448" t="str">
            <v xml:space="preserve">    Gastronomie</v>
          </cell>
          <cell r="I448" t="str">
            <v>SELF</v>
          </cell>
          <cell r="J448" t="str">
            <v>SELF</v>
          </cell>
          <cell r="K448" t="str">
            <v>OV</v>
          </cell>
          <cell r="L448" t="str">
            <v>NE</v>
          </cell>
          <cell r="M448">
            <v>5</v>
          </cell>
          <cell r="O448">
            <v>56</v>
          </cell>
          <cell r="P448" t="str">
            <v>Gastronomie</v>
          </cell>
          <cell r="Q448">
            <v>40.218829999999997</v>
          </cell>
          <cell r="R448">
            <v>39.08717</v>
          </cell>
          <cell r="S448">
            <v>38.523760000000003</v>
          </cell>
          <cell r="T448">
            <v>40.149610000000003</v>
          </cell>
          <cell r="U448">
            <v>40.192920000000001</v>
          </cell>
          <cell r="V448">
            <v>40.66818</v>
          </cell>
          <cell r="W448">
            <v>39.898319999999998</v>
          </cell>
          <cell r="X448">
            <v>41.336919999999999</v>
          </cell>
          <cell r="Y448">
            <v>41.584899999999998</v>
          </cell>
          <cell r="Z448">
            <v>41.253210000000003</v>
          </cell>
          <cell r="AA448">
            <v>43.908320000000003</v>
          </cell>
          <cell r="AB448">
            <v>43.579689999999999</v>
          </cell>
          <cell r="AC448">
            <v>45.224739999999997</v>
          </cell>
          <cell r="AD448">
            <v>1.6450499999999977</v>
          </cell>
        </row>
        <row r="449">
          <cell r="A449" t="str">
            <v>DataSpec</v>
          </cell>
          <cell r="B449" t="str">
            <v>Data</v>
          </cell>
          <cell r="C449" t="str">
            <v>Rating</v>
          </cell>
          <cell r="D449" t="str">
            <v>Rating</v>
          </cell>
          <cell r="E449" t="str">
            <v>Q134KUV_561</v>
          </cell>
          <cell r="F449" t="str">
            <v>NONE</v>
          </cell>
          <cell r="G449">
            <v>56.1</v>
          </cell>
          <cell r="H449" t="str">
            <v xml:space="preserve">      Restaurants, Cafés, Eissalons</v>
          </cell>
          <cell r="I449" t="str">
            <v>SELF</v>
          </cell>
          <cell r="J449" t="str">
            <v>SELF</v>
          </cell>
          <cell r="K449" t="str">
            <v>OV</v>
          </cell>
          <cell r="L449" t="str">
            <v>NE</v>
          </cell>
          <cell r="M449">
            <v>5</v>
          </cell>
          <cell r="O449" t="str">
            <v>56,1</v>
          </cell>
          <cell r="P449" t="str">
            <v>Restaurants, Cafés, Eissalons</v>
          </cell>
          <cell r="Q449">
            <v>39.552880000000002</v>
          </cell>
          <cell r="R449">
            <v>38.568469999999998</v>
          </cell>
          <cell r="S449">
            <v>37.343539999999997</v>
          </cell>
          <cell r="T449">
            <v>39.312820000000002</v>
          </cell>
          <cell r="U449">
            <v>39.53886</v>
          </cell>
          <cell r="V449">
            <v>40.286430000000003</v>
          </cell>
          <cell r="W449">
            <v>39.43235</v>
          </cell>
          <cell r="X449">
            <v>40.890650000000001</v>
          </cell>
          <cell r="Y449">
            <v>41.51005</v>
          </cell>
          <cell r="Z449">
            <v>41.016779999999997</v>
          </cell>
          <cell r="AA449">
            <v>43.548580000000001</v>
          </cell>
          <cell r="AB449">
            <v>43.366540000000001</v>
          </cell>
          <cell r="AC449">
            <v>45.14481</v>
          </cell>
          <cell r="AD449">
            <v>1.7782699999999991</v>
          </cell>
        </row>
        <row r="450">
          <cell r="A450" t="str">
            <v>DataSpec</v>
          </cell>
          <cell r="B450" t="str">
            <v>Data</v>
          </cell>
          <cell r="C450" t="str">
            <v>Rating</v>
          </cell>
          <cell r="D450" t="str">
            <v>Rating</v>
          </cell>
          <cell r="E450" t="str">
            <v>Q134KUV_56101</v>
          </cell>
          <cell r="F450" t="str">
            <v>NONE</v>
          </cell>
          <cell r="G450" t="str">
            <v>56.10.1</v>
          </cell>
          <cell r="H450" t="str">
            <v xml:space="preserve">          Fullservice-Restaurants</v>
          </cell>
          <cell r="I450" t="str">
            <v>SELF</v>
          </cell>
          <cell r="J450" t="str">
            <v>SELF</v>
          </cell>
          <cell r="K450" t="str">
            <v>OV</v>
          </cell>
          <cell r="L450" t="str">
            <v>NE</v>
          </cell>
          <cell r="M450">
            <v>5</v>
          </cell>
          <cell r="O450" t="str">
            <v>56.10.1</v>
          </cell>
          <cell r="P450" t="str">
            <v>Fullservice-Restaurants</v>
          </cell>
          <cell r="Q450">
            <v>39.552880000000002</v>
          </cell>
          <cell r="R450">
            <v>38.568469999999998</v>
          </cell>
          <cell r="S450">
            <v>37.343539999999997</v>
          </cell>
          <cell r="T450">
            <v>39.312820000000002</v>
          </cell>
          <cell r="U450">
            <v>39.53886</v>
          </cell>
          <cell r="V450">
            <v>40.286430000000003</v>
          </cell>
          <cell r="W450">
            <v>39.43235</v>
          </cell>
          <cell r="X450">
            <v>40.890650000000001</v>
          </cell>
          <cell r="Y450">
            <v>41.51005</v>
          </cell>
          <cell r="Z450">
            <v>41.016779999999997</v>
          </cell>
          <cell r="AA450">
            <v>43.548580000000001</v>
          </cell>
          <cell r="AB450">
            <v>43.366540000000001</v>
          </cell>
          <cell r="AC450">
            <v>45.14481</v>
          </cell>
          <cell r="AD450">
            <v>1.7782699999999991</v>
          </cell>
        </row>
        <row r="451">
          <cell r="A451" t="str">
            <v>DataSpec</v>
          </cell>
          <cell r="B451" t="str">
            <v>Data</v>
          </cell>
          <cell r="C451" t="str">
            <v>Rating</v>
          </cell>
          <cell r="D451" t="str">
            <v>Rating</v>
          </cell>
          <cell r="E451" t="str">
            <v>Q134KUV_56102</v>
          </cell>
          <cell r="F451" t="str">
            <v>NONE</v>
          </cell>
          <cell r="G451" t="str">
            <v>56.10.2</v>
          </cell>
          <cell r="H451" t="str">
            <v xml:space="preserve">          Selbstbedienungs-Restaurants</v>
          </cell>
          <cell r="I451" t="str">
            <v>SELF</v>
          </cell>
          <cell r="J451" t="str">
            <v>SELF</v>
          </cell>
          <cell r="K451" t="str">
            <v>OV</v>
          </cell>
          <cell r="L451" t="str">
            <v>NE</v>
          </cell>
          <cell r="M451">
            <v>5</v>
          </cell>
          <cell r="O451" t="str">
            <v>56.10.2</v>
          </cell>
          <cell r="P451" t="str">
            <v>Selbstbedienungs-Restaurants</v>
          </cell>
          <cell r="Q451">
            <v>39.552880000000002</v>
          </cell>
          <cell r="R451">
            <v>38.568469999999998</v>
          </cell>
          <cell r="S451">
            <v>37.343539999999997</v>
          </cell>
          <cell r="T451">
            <v>39.312820000000002</v>
          </cell>
          <cell r="U451">
            <v>39.53886</v>
          </cell>
          <cell r="V451">
            <v>40.286430000000003</v>
          </cell>
          <cell r="W451">
            <v>39.43235</v>
          </cell>
          <cell r="X451">
            <v>40.890650000000001</v>
          </cell>
          <cell r="Y451">
            <v>41.51005</v>
          </cell>
          <cell r="Z451">
            <v>41.016779999999997</v>
          </cell>
          <cell r="AA451">
            <v>43.548580000000001</v>
          </cell>
          <cell r="AB451">
            <v>43.366540000000001</v>
          </cell>
          <cell r="AC451">
            <v>45.14481</v>
          </cell>
          <cell r="AD451">
            <v>1.7782699999999991</v>
          </cell>
        </row>
        <row r="452">
          <cell r="A452" t="str">
            <v>DataSpec</v>
          </cell>
          <cell r="B452" t="str">
            <v>Data</v>
          </cell>
          <cell r="C452" t="str">
            <v>Rating</v>
          </cell>
          <cell r="D452" t="str">
            <v>Rating</v>
          </cell>
          <cell r="E452" t="str">
            <v>Q134KUV_56103</v>
          </cell>
          <cell r="F452" t="str">
            <v>NONE</v>
          </cell>
          <cell r="G452" t="str">
            <v>56.10.3</v>
          </cell>
          <cell r="H452" t="str">
            <v xml:space="preserve">          Imbissstuben u.Ä.</v>
          </cell>
          <cell r="I452" t="str">
            <v>SELF</v>
          </cell>
          <cell r="J452" t="str">
            <v>SELF</v>
          </cell>
          <cell r="K452" t="str">
            <v>OV</v>
          </cell>
          <cell r="L452" t="str">
            <v>NE</v>
          </cell>
          <cell r="M452">
            <v>5</v>
          </cell>
          <cell r="O452" t="str">
            <v>56.10.3</v>
          </cell>
          <cell r="P452" t="str">
            <v>Imbissstuben u.Ä.</v>
          </cell>
          <cell r="Q452">
            <v>39.552880000000002</v>
          </cell>
          <cell r="R452">
            <v>38.568469999999998</v>
          </cell>
          <cell r="S452">
            <v>37.343539999999997</v>
          </cell>
          <cell r="T452">
            <v>39.312820000000002</v>
          </cell>
          <cell r="U452">
            <v>39.53886</v>
          </cell>
          <cell r="V452">
            <v>40.286430000000003</v>
          </cell>
          <cell r="W452">
            <v>39.43235</v>
          </cell>
          <cell r="X452">
            <v>40.890650000000001</v>
          </cell>
          <cell r="Y452">
            <v>41.51005</v>
          </cell>
          <cell r="Z452">
            <v>41.016779999999997</v>
          </cell>
          <cell r="AA452">
            <v>43.548580000000001</v>
          </cell>
          <cell r="AB452">
            <v>43.366540000000001</v>
          </cell>
          <cell r="AC452">
            <v>45.14481</v>
          </cell>
          <cell r="AD452">
            <v>1.7782699999999991</v>
          </cell>
        </row>
        <row r="453">
          <cell r="A453" t="str">
            <v>DataSpec</v>
          </cell>
          <cell r="B453" t="str">
            <v>Data</v>
          </cell>
          <cell r="C453" t="str">
            <v>Rating</v>
          </cell>
          <cell r="D453" t="str">
            <v>Rating</v>
          </cell>
          <cell r="E453" t="str">
            <v>Q134KUV_56104</v>
          </cell>
          <cell r="F453" t="str">
            <v>NONE</v>
          </cell>
          <cell r="G453" t="str">
            <v>56.10.4</v>
          </cell>
          <cell r="H453" t="str">
            <v xml:space="preserve">          Cafés</v>
          </cell>
          <cell r="I453" t="str">
            <v>SELF</v>
          </cell>
          <cell r="J453" t="str">
            <v>SELF</v>
          </cell>
          <cell r="K453" t="str">
            <v>OV</v>
          </cell>
          <cell r="L453" t="str">
            <v>NE</v>
          </cell>
          <cell r="M453">
            <v>5</v>
          </cell>
          <cell r="O453" t="str">
            <v>56.10.4</v>
          </cell>
          <cell r="P453" t="str">
            <v>Cafés</v>
          </cell>
          <cell r="Q453">
            <v>39.552880000000002</v>
          </cell>
          <cell r="R453">
            <v>38.568469999999998</v>
          </cell>
          <cell r="S453">
            <v>37.343539999999997</v>
          </cell>
          <cell r="T453">
            <v>39.312820000000002</v>
          </cell>
          <cell r="U453">
            <v>39.53886</v>
          </cell>
          <cell r="V453">
            <v>40.286430000000003</v>
          </cell>
          <cell r="W453">
            <v>39.43235</v>
          </cell>
          <cell r="X453">
            <v>40.890650000000001</v>
          </cell>
          <cell r="Y453">
            <v>41.51005</v>
          </cell>
          <cell r="Z453">
            <v>41.016779999999997</v>
          </cell>
          <cell r="AA453">
            <v>43.548580000000001</v>
          </cell>
          <cell r="AB453">
            <v>43.366540000000001</v>
          </cell>
          <cell r="AC453">
            <v>45.14481</v>
          </cell>
          <cell r="AD453">
            <v>1.7782699999999991</v>
          </cell>
        </row>
        <row r="454">
          <cell r="A454" t="str">
            <v>DataSpec</v>
          </cell>
          <cell r="B454" t="str">
            <v>Data</v>
          </cell>
          <cell r="C454" t="str">
            <v>Rating</v>
          </cell>
          <cell r="D454" t="str">
            <v>Rating</v>
          </cell>
          <cell r="E454" t="str">
            <v>Q134KUV_56105</v>
          </cell>
          <cell r="F454" t="str">
            <v>NONE</v>
          </cell>
          <cell r="G454" t="str">
            <v>56.10.5</v>
          </cell>
          <cell r="H454" t="str">
            <v xml:space="preserve">          Eissalons</v>
          </cell>
          <cell r="I454" t="str">
            <v>SELF</v>
          </cell>
          <cell r="J454" t="str">
            <v>SELF</v>
          </cell>
          <cell r="K454" t="str">
            <v>OV</v>
          </cell>
          <cell r="L454" t="str">
            <v>NE</v>
          </cell>
          <cell r="M454">
            <v>5</v>
          </cell>
          <cell r="O454" t="str">
            <v>56.10.5</v>
          </cell>
          <cell r="P454" t="str">
            <v>Eissalons</v>
          </cell>
          <cell r="Q454">
            <v>39.552880000000002</v>
          </cell>
          <cell r="R454">
            <v>38.568469999999998</v>
          </cell>
          <cell r="S454">
            <v>37.343539999999997</v>
          </cell>
          <cell r="T454">
            <v>39.312820000000002</v>
          </cell>
          <cell r="U454">
            <v>39.53886</v>
          </cell>
          <cell r="V454">
            <v>40.286430000000003</v>
          </cell>
          <cell r="W454">
            <v>39.43235</v>
          </cell>
          <cell r="X454">
            <v>40.890650000000001</v>
          </cell>
          <cell r="Y454">
            <v>41.51005</v>
          </cell>
          <cell r="Z454">
            <v>41.016779999999997</v>
          </cell>
          <cell r="AA454">
            <v>43.548580000000001</v>
          </cell>
          <cell r="AB454">
            <v>43.366540000000001</v>
          </cell>
          <cell r="AC454">
            <v>45.14481</v>
          </cell>
          <cell r="AD454">
            <v>1.7782699999999991</v>
          </cell>
        </row>
        <row r="455">
          <cell r="A455" t="str">
            <v>DataSpec</v>
          </cell>
          <cell r="B455" t="str">
            <v>Data</v>
          </cell>
          <cell r="C455" t="str">
            <v>Rating</v>
          </cell>
          <cell r="D455" t="str">
            <v>Rating</v>
          </cell>
          <cell r="E455" t="str">
            <v>Q134KUV_562</v>
          </cell>
          <cell r="F455" t="str">
            <v>NONE</v>
          </cell>
          <cell r="G455">
            <v>56.2</v>
          </cell>
          <cell r="H455" t="str">
            <v xml:space="preserve">      Caterer und Kantinen</v>
          </cell>
          <cell r="I455" t="str">
            <v>SELF</v>
          </cell>
          <cell r="J455" t="str">
            <v>SELF</v>
          </cell>
          <cell r="K455" t="str">
            <v>OV</v>
          </cell>
          <cell r="L455" t="str">
            <v>NE</v>
          </cell>
          <cell r="M455">
            <v>5</v>
          </cell>
          <cell r="O455" t="str">
            <v>56,2</v>
          </cell>
          <cell r="P455" t="str">
            <v>Caterer und Kantinen</v>
          </cell>
          <cell r="Q455">
            <v>43.818980000000003</v>
          </cell>
          <cell r="R455">
            <v>42.547220000000003</v>
          </cell>
          <cell r="S455">
            <v>40.567439999999998</v>
          </cell>
          <cell r="T455">
            <v>41.265970000000003</v>
          </cell>
          <cell r="U455">
            <v>40.670589999999997</v>
          </cell>
          <cell r="V455">
            <v>42.085790000000003</v>
          </cell>
          <cell r="W455">
            <v>42.30697</v>
          </cell>
          <cell r="X455">
            <v>42.075389999999999</v>
          </cell>
          <cell r="Y455">
            <v>43.047919999999998</v>
          </cell>
          <cell r="Z455">
            <v>43.25215</v>
          </cell>
          <cell r="AA455">
            <v>46.646450000000002</v>
          </cell>
          <cell r="AB455">
            <v>47.696300000000001</v>
          </cell>
          <cell r="AC455">
            <v>48.368749999999999</v>
          </cell>
          <cell r="AD455">
            <v>0.67244999999999777</v>
          </cell>
        </row>
        <row r="456">
          <cell r="A456" t="str">
            <v>DataSpec</v>
          </cell>
          <cell r="B456" t="str">
            <v>Data</v>
          </cell>
          <cell r="C456" t="str">
            <v>Rating</v>
          </cell>
          <cell r="D456" t="str">
            <v>Rating</v>
          </cell>
          <cell r="E456" t="str">
            <v>Q134KUV_563</v>
          </cell>
          <cell r="F456" t="str">
            <v>NONE</v>
          </cell>
          <cell r="G456">
            <v>56.3</v>
          </cell>
          <cell r="H456" t="str">
            <v xml:space="preserve">      Schanklokale, Diskotheken, Bars</v>
          </cell>
          <cell r="I456" t="str">
            <v>SELF</v>
          </cell>
          <cell r="J456" t="str">
            <v>SELF</v>
          </cell>
          <cell r="K456" t="str">
            <v>OV</v>
          </cell>
          <cell r="L456" t="str">
            <v>NE</v>
          </cell>
          <cell r="M456">
            <v>5</v>
          </cell>
          <cell r="O456" t="str">
            <v>56,3</v>
          </cell>
          <cell r="P456" t="str">
            <v>Schanklokale, Diskotheken, Bars</v>
          </cell>
          <cell r="Q456">
            <v>41.409759999999999</v>
          </cell>
          <cell r="R456">
            <v>39.752780000000001</v>
          </cell>
          <cell r="S456">
            <v>42.57058</v>
          </cell>
          <cell r="T456">
            <v>43.168349999999997</v>
          </cell>
          <cell r="U456">
            <v>42.729230000000001</v>
          </cell>
          <cell r="V456">
            <v>41.661439999999999</v>
          </cell>
          <cell r="W456">
            <v>40.81353</v>
          </cell>
          <cell r="X456">
            <v>42.886240000000001</v>
          </cell>
          <cell r="Y456">
            <v>41.269199999999998</v>
          </cell>
          <cell r="Z456">
            <v>41.383069999999996</v>
          </cell>
          <cell r="AA456">
            <v>44.091749999999998</v>
          </cell>
          <cell r="AB456">
            <v>42.795529999999999</v>
          </cell>
          <cell r="AC456">
            <v>44.391849999999998</v>
          </cell>
          <cell r="AD456">
            <v>1.5963199999999986</v>
          </cell>
        </row>
        <row r="457">
          <cell r="A457" t="str">
            <v>DataSpec</v>
          </cell>
          <cell r="B457" t="str">
            <v>Data</v>
          </cell>
          <cell r="C457" t="str">
            <v>Rating</v>
          </cell>
          <cell r="D457" t="str">
            <v>Rating</v>
          </cell>
          <cell r="E457" t="str">
            <v>Q134KUV_J</v>
          </cell>
          <cell r="F457" t="str">
            <v>NONE</v>
          </cell>
          <cell r="G457" t="str">
            <v>J</v>
          </cell>
          <cell r="H457" t="str">
            <v>Information und Kommunikation</v>
          </cell>
          <cell r="I457" t="str">
            <v>SELF</v>
          </cell>
          <cell r="J457" t="str">
            <v>SELF</v>
          </cell>
          <cell r="K457" t="str">
            <v>OV</v>
          </cell>
          <cell r="L457" t="str">
            <v>NE</v>
          </cell>
          <cell r="M457">
            <v>5</v>
          </cell>
          <cell r="O457" t="str">
            <v>J</v>
          </cell>
          <cell r="P457" t="str">
            <v>Information und Kommunikation</v>
          </cell>
          <cell r="Q457">
            <v>42.397959999999998</v>
          </cell>
          <cell r="R457">
            <v>43.214489999999998</v>
          </cell>
          <cell r="S457">
            <v>41.61103</v>
          </cell>
          <cell r="T457">
            <v>41.528300000000002</v>
          </cell>
          <cell r="U457">
            <v>41.736519999999999</v>
          </cell>
          <cell r="V457">
            <v>40.594499999999996</v>
          </cell>
          <cell r="W457">
            <v>39.878839999999997</v>
          </cell>
          <cell r="X457">
            <v>40.79101</v>
          </cell>
          <cell r="Y457">
            <v>40.185540000000003</v>
          </cell>
          <cell r="Z457">
            <v>41.194839999999999</v>
          </cell>
          <cell r="AA457">
            <v>35.663980000000002</v>
          </cell>
          <cell r="AB457">
            <v>33.510060000000003</v>
          </cell>
          <cell r="AC457">
            <v>38.0259</v>
          </cell>
          <cell r="AD457">
            <v>4.5158399999999972</v>
          </cell>
        </row>
        <row r="458">
          <cell r="A458" t="str">
            <v>DataSpec</v>
          </cell>
          <cell r="B458" t="str">
            <v>Data</v>
          </cell>
          <cell r="C458" t="str">
            <v>Rating</v>
          </cell>
          <cell r="D458" t="str">
            <v>Rating</v>
          </cell>
          <cell r="E458" t="str">
            <v>Q134KUV_58</v>
          </cell>
          <cell r="F458" t="str">
            <v>NONE</v>
          </cell>
          <cell r="G458">
            <v>58</v>
          </cell>
          <cell r="H458" t="str">
            <v xml:space="preserve">    Verlagswesen</v>
          </cell>
          <cell r="I458" t="str">
            <v>SELF</v>
          </cell>
          <cell r="J458" t="str">
            <v>SELF</v>
          </cell>
          <cell r="K458" t="str">
            <v>OV</v>
          </cell>
          <cell r="L458" t="str">
            <v>NE</v>
          </cell>
          <cell r="M458">
            <v>5</v>
          </cell>
          <cell r="O458">
            <v>58</v>
          </cell>
          <cell r="P458" t="str">
            <v>Verlagswesen</v>
          </cell>
          <cell r="Q458">
            <v>46.648290000000003</v>
          </cell>
          <cell r="R458">
            <v>44.662190000000002</v>
          </cell>
          <cell r="S458">
            <v>46.929929999999999</v>
          </cell>
          <cell r="T458">
            <v>46.971400000000003</v>
          </cell>
          <cell r="U458">
            <v>46.833289999999998</v>
          </cell>
          <cell r="V458">
            <v>45.276240000000001</v>
          </cell>
          <cell r="W458">
            <v>47.74624</v>
          </cell>
          <cell r="X458">
            <v>45.163260000000001</v>
          </cell>
          <cell r="Y458">
            <v>42.616039999999998</v>
          </cell>
          <cell r="Z458">
            <v>45.561300000000003</v>
          </cell>
          <cell r="AA458">
            <v>39.561300000000003</v>
          </cell>
          <cell r="AB458">
            <v>35.85304</v>
          </cell>
          <cell r="AC458">
            <v>37.998690000000003</v>
          </cell>
          <cell r="AD458">
            <v>2.1456500000000034</v>
          </cell>
        </row>
        <row r="459">
          <cell r="A459" t="str">
            <v>DataSpec</v>
          </cell>
          <cell r="B459" t="str">
            <v>Data</v>
          </cell>
          <cell r="C459" t="str">
            <v>Rating</v>
          </cell>
          <cell r="D459" t="str">
            <v>Rating</v>
          </cell>
          <cell r="E459" t="str">
            <v>Q134KUV_581</v>
          </cell>
          <cell r="F459" t="str">
            <v>NONE</v>
          </cell>
          <cell r="G459">
            <v>58.1</v>
          </cell>
          <cell r="H459" t="str">
            <v xml:space="preserve">      Buch- und Zeitschriftenverlage</v>
          </cell>
          <cell r="I459" t="str">
            <v>SELF</v>
          </cell>
          <cell r="J459" t="str">
            <v>SELF</v>
          </cell>
          <cell r="K459" t="str">
            <v>OV</v>
          </cell>
          <cell r="L459" t="str">
            <v>NE</v>
          </cell>
          <cell r="M459">
            <v>5</v>
          </cell>
          <cell r="O459" t="str">
            <v>58,1</v>
          </cell>
          <cell r="P459" t="str">
            <v>Buch- und Zeitschriftenverlage</v>
          </cell>
          <cell r="Q459">
            <v>46.648290000000003</v>
          </cell>
          <cell r="R459">
            <v>44.662190000000002</v>
          </cell>
          <cell r="S459">
            <v>46.929929999999999</v>
          </cell>
          <cell r="T459">
            <v>46.971400000000003</v>
          </cell>
          <cell r="U459">
            <v>46.833289999999998</v>
          </cell>
          <cell r="V459">
            <v>45.276240000000001</v>
          </cell>
          <cell r="W459">
            <v>47.74624</v>
          </cell>
          <cell r="X459">
            <v>45.163260000000001</v>
          </cell>
          <cell r="Y459">
            <v>42.616039999999998</v>
          </cell>
          <cell r="Z459">
            <v>45.561300000000003</v>
          </cell>
          <cell r="AA459">
            <v>39.561300000000003</v>
          </cell>
          <cell r="AB459">
            <v>35.85304</v>
          </cell>
          <cell r="AC459">
            <v>37.998690000000003</v>
          </cell>
          <cell r="AD459">
            <v>2.1456500000000034</v>
          </cell>
        </row>
        <row r="460">
          <cell r="A460" t="str">
            <v>DataSpec</v>
          </cell>
          <cell r="B460" t="str">
            <v>Data</v>
          </cell>
          <cell r="C460" t="str">
            <v>Rating</v>
          </cell>
          <cell r="D460" t="str">
            <v>Rating</v>
          </cell>
          <cell r="E460" t="str">
            <v>Q134KUV_582</v>
          </cell>
          <cell r="F460" t="str">
            <v>NONE</v>
          </cell>
          <cell r="G460">
            <v>58.2</v>
          </cell>
          <cell r="H460" t="str">
            <v xml:space="preserve">      Software-Verlage</v>
          </cell>
          <cell r="I460" t="str">
            <v>SELF</v>
          </cell>
          <cell r="J460" t="str">
            <v>SELF</v>
          </cell>
          <cell r="K460" t="str">
            <v>OV</v>
          </cell>
          <cell r="L460" t="str">
            <v>NE</v>
          </cell>
          <cell r="M460">
            <v>5</v>
          </cell>
          <cell r="O460" t="str">
            <v>58,2</v>
          </cell>
          <cell r="P460" t="str">
            <v>Software-Verlage</v>
          </cell>
          <cell r="Q460">
            <v>46.648290000000003</v>
          </cell>
          <cell r="R460">
            <v>44.662190000000002</v>
          </cell>
          <cell r="S460">
            <v>46.929929999999999</v>
          </cell>
          <cell r="T460">
            <v>46.971400000000003</v>
          </cell>
          <cell r="U460">
            <v>46.833289999999998</v>
          </cell>
          <cell r="V460">
            <v>45.276240000000001</v>
          </cell>
          <cell r="W460">
            <v>47.74624</v>
          </cell>
          <cell r="X460">
            <v>45.163260000000001</v>
          </cell>
          <cell r="Y460">
            <v>42.616039999999998</v>
          </cell>
          <cell r="Z460">
            <v>45.561300000000003</v>
          </cell>
          <cell r="AA460">
            <v>39.561300000000003</v>
          </cell>
          <cell r="AB460">
            <v>35.85304</v>
          </cell>
          <cell r="AC460">
            <v>37.998690000000003</v>
          </cell>
          <cell r="AD460">
            <v>2.1456500000000034</v>
          </cell>
        </row>
        <row r="461">
          <cell r="A461" t="str">
            <v>DataSpec</v>
          </cell>
          <cell r="B461" t="str">
            <v>Data</v>
          </cell>
          <cell r="C461" t="str">
            <v>Rating</v>
          </cell>
          <cell r="D461" t="str">
            <v>Rating</v>
          </cell>
          <cell r="E461" t="str">
            <v>Q134KUV_59</v>
          </cell>
          <cell r="F461" t="str">
            <v>NONE</v>
          </cell>
          <cell r="G461">
            <v>59</v>
          </cell>
          <cell r="H461" t="str">
            <v xml:space="preserve">    Film &amp; Kino, Musik, Rundfunkprogramme</v>
          </cell>
          <cell r="I461" t="str">
            <v>SELF</v>
          </cell>
          <cell r="J461" t="str">
            <v>SELF</v>
          </cell>
          <cell r="K461" t="str">
            <v>OV</v>
          </cell>
          <cell r="L461" t="str">
            <v>NE</v>
          </cell>
          <cell r="M461">
            <v>5</v>
          </cell>
          <cell r="O461">
            <v>59</v>
          </cell>
          <cell r="P461" t="str">
            <v>Film &amp; Kino, Musik, Rundfunkprogramme</v>
          </cell>
          <cell r="Q461">
            <v>31.668430000000001</v>
          </cell>
          <cell r="R461">
            <v>31.14414</v>
          </cell>
          <cell r="S461">
            <v>33.934130000000003</v>
          </cell>
          <cell r="T461">
            <v>32.384459999999997</v>
          </cell>
          <cell r="U461">
            <v>34.301920000000003</v>
          </cell>
          <cell r="V461">
            <v>34.10736</v>
          </cell>
          <cell r="W461">
            <v>32.379539999999999</v>
          </cell>
          <cell r="X461">
            <v>34.123600000000003</v>
          </cell>
          <cell r="Y461">
            <v>34.349209999999999</v>
          </cell>
          <cell r="Z461">
            <v>36.046100000000003</v>
          </cell>
          <cell r="AA461">
            <v>38.019730000000003</v>
          </cell>
          <cell r="AB461">
            <v>37.78125</v>
          </cell>
          <cell r="AC461">
            <v>39.491239999999998</v>
          </cell>
          <cell r="AD461">
            <v>1.7099899999999977</v>
          </cell>
        </row>
        <row r="462">
          <cell r="A462" t="str">
            <v>DataSpec</v>
          </cell>
          <cell r="B462" t="str">
            <v>Data</v>
          </cell>
          <cell r="C462" t="str">
            <v>Rating</v>
          </cell>
          <cell r="D462" t="str">
            <v>Rating</v>
          </cell>
          <cell r="E462" t="str">
            <v>Q134KUV_60</v>
          </cell>
          <cell r="F462" t="str">
            <v>NONE</v>
          </cell>
          <cell r="G462">
            <v>60</v>
          </cell>
          <cell r="H462" t="str">
            <v xml:space="preserve">    Rundfunkveranstalter</v>
          </cell>
          <cell r="I462" t="str">
            <v>SELF</v>
          </cell>
          <cell r="J462" t="str">
            <v>SELF</v>
          </cell>
          <cell r="K462" t="str">
            <v>OV</v>
          </cell>
          <cell r="L462" t="str">
            <v>NE</v>
          </cell>
          <cell r="M462">
            <v>5</v>
          </cell>
          <cell r="O462">
            <v>60</v>
          </cell>
          <cell r="P462" t="str">
            <v>Rundfunkveranstalter</v>
          </cell>
          <cell r="Q462">
            <v>40.600900000000003</v>
          </cell>
          <cell r="R462">
            <v>40.017359999999996</v>
          </cell>
          <cell r="S462">
            <v>40.483379999999997</v>
          </cell>
          <cell r="T462">
            <v>39.750630000000001</v>
          </cell>
          <cell r="U462">
            <v>40.460819999999998</v>
          </cell>
          <cell r="V462">
            <v>40.187750000000001</v>
          </cell>
          <cell r="W462">
            <v>38.214590000000001</v>
          </cell>
          <cell r="X462">
            <v>40.404589999999999</v>
          </cell>
          <cell r="Y462">
            <v>40.456209999999999</v>
          </cell>
          <cell r="Z462">
            <v>41.247999999999998</v>
          </cell>
          <cell r="AA462">
            <v>35.247999999999998</v>
          </cell>
          <cell r="AB462">
            <v>29.248000000000001</v>
          </cell>
          <cell r="AC462">
            <v>28.68317</v>
          </cell>
          <cell r="AD462">
            <v>-0.56483000000000061</v>
          </cell>
        </row>
        <row r="463">
          <cell r="A463" t="str">
            <v>DataSpec</v>
          </cell>
          <cell r="B463" t="str">
            <v>Data</v>
          </cell>
          <cell r="C463" t="str">
            <v>Rating</v>
          </cell>
          <cell r="D463" t="str">
            <v>Rating</v>
          </cell>
          <cell r="E463" t="str">
            <v>Q134KUV_61</v>
          </cell>
          <cell r="F463" t="str">
            <v>NONE</v>
          </cell>
          <cell r="G463">
            <v>61</v>
          </cell>
          <cell r="H463" t="str">
            <v xml:space="preserve">    Telekommunikation</v>
          </cell>
          <cell r="I463" t="str">
            <v>SELF</v>
          </cell>
          <cell r="J463" t="str">
            <v>SELF</v>
          </cell>
          <cell r="K463" t="str">
            <v>OV</v>
          </cell>
          <cell r="L463" t="str">
            <v>NE</v>
          </cell>
          <cell r="M463">
            <v>5</v>
          </cell>
          <cell r="O463">
            <v>61</v>
          </cell>
          <cell r="P463" t="str">
            <v>Telekommunikation</v>
          </cell>
          <cell r="Q463">
            <v>47.033569999999997</v>
          </cell>
          <cell r="R463">
            <v>45.357039999999998</v>
          </cell>
          <cell r="S463">
            <v>43.711790000000001</v>
          </cell>
          <cell r="T463">
            <v>45.08081</v>
          </cell>
          <cell r="U463">
            <v>46.006740000000001</v>
          </cell>
          <cell r="V463">
            <v>44.211309999999997</v>
          </cell>
          <cell r="W463">
            <v>45.225619999999999</v>
          </cell>
          <cell r="X463">
            <v>44.304830000000003</v>
          </cell>
          <cell r="Y463">
            <v>44.146059999999999</v>
          </cell>
          <cell r="Z463">
            <v>48.9131</v>
          </cell>
          <cell r="AA463">
            <v>42.9131</v>
          </cell>
          <cell r="AB463">
            <v>38.269480000000001</v>
          </cell>
          <cell r="AC463">
            <v>38.426319999999997</v>
          </cell>
          <cell r="AD463">
            <v>0.15683999999999543</v>
          </cell>
        </row>
        <row r="464">
          <cell r="A464" t="str">
            <v>DataSpec</v>
          </cell>
          <cell r="B464" t="str">
            <v>Data</v>
          </cell>
          <cell r="C464" t="str">
            <v>Rating</v>
          </cell>
          <cell r="D464" t="str">
            <v>Rating</v>
          </cell>
          <cell r="E464" t="str">
            <v>Q134KUV_62</v>
          </cell>
          <cell r="F464" t="str">
            <v>NONE</v>
          </cell>
          <cell r="G464">
            <v>62</v>
          </cell>
          <cell r="H464" t="str">
            <v xml:space="preserve">    Softwareentwicklung, IT-Beratung, DV-Anlagenbetrieb</v>
          </cell>
          <cell r="I464" t="str">
            <v>SELF</v>
          </cell>
          <cell r="J464" t="str">
            <v>SELF</v>
          </cell>
          <cell r="K464" t="str">
            <v>OV</v>
          </cell>
          <cell r="L464" t="str">
            <v>NE</v>
          </cell>
          <cell r="M464">
            <v>5</v>
          </cell>
          <cell r="O464">
            <v>62</v>
          </cell>
          <cell r="P464" t="str">
            <v>Softwareentwicklung, IT-Beratung, DV-Anlagenbetrieb</v>
          </cell>
          <cell r="Q464">
            <v>43.648960000000002</v>
          </cell>
          <cell r="R464">
            <v>43.322809999999997</v>
          </cell>
          <cell r="S464">
            <v>42.804789999999997</v>
          </cell>
          <cell r="T464">
            <v>42.633339999999997</v>
          </cell>
          <cell r="U464">
            <v>42.923580000000001</v>
          </cell>
          <cell r="V464">
            <v>40.891939999999998</v>
          </cell>
          <cell r="W464">
            <v>40.152909999999999</v>
          </cell>
          <cell r="X464">
            <v>41.311869999999999</v>
          </cell>
          <cell r="Y464">
            <v>40.797429999999999</v>
          </cell>
          <cell r="Z464">
            <v>41.504190000000001</v>
          </cell>
          <cell r="AA464">
            <v>35.504190000000001</v>
          </cell>
          <cell r="AB464">
            <v>34.10718</v>
          </cell>
          <cell r="AC464">
            <v>39.400419999999997</v>
          </cell>
          <cell r="AD464">
            <v>5.2932399999999973</v>
          </cell>
        </row>
        <row r="465">
          <cell r="A465" t="str">
            <v>DataSpec</v>
          </cell>
          <cell r="B465" t="str">
            <v>Data</v>
          </cell>
          <cell r="C465" t="str">
            <v>Rating</v>
          </cell>
          <cell r="D465" t="str">
            <v>Rating</v>
          </cell>
          <cell r="E465" t="str">
            <v>Q134KUV_63</v>
          </cell>
          <cell r="F465" t="str">
            <v>NONE</v>
          </cell>
          <cell r="G465">
            <v>63</v>
          </cell>
          <cell r="H465" t="str">
            <v xml:space="preserve">    DV, Webportale, Nachrichtenbüros</v>
          </cell>
          <cell r="I465" t="str">
            <v>SELF</v>
          </cell>
          <cell r="J465" t="str">
            <v>SELF</v>
          </cell>
          <cell r="K465" t="str">
            <v>OV</v>
          </cell>
          <cell r="L465" t="str">
            <v>NE</v>
          </cell>
          <cell r="M465">
            <v>5</v>
          </cell>
          <cell r="O465">
            <v>63</v>
          </cell>
          <cell r="P465" t="str">
            <v>DV, Webportale, Nachrichtenbüros</v>
          </cell>
          <cell r="Q465">
            <v>40.434379999999997</v>
          </cell>
          <cell r="R465">
            <v>40.458849999999998</v>
          </cell>
          <cell r="S465">
            <v>37.880629999999996</v>
          </cell>
          <cell r="T465">
            <v>37.90314</v>
          </cell>
          <cell r="U465">
            <v>37.157220000000002</v>
          </cell>
          <cell r="V465">
            <v>39.994459999999997</v>
          </cell>
          <cell r="W465">
            <v>38.322429999999997</v>
          </cell>
          <cell r="X465">
            <v>39.223210000000002</v>
          </cell>
          <cell r="Y465">
            <v>38.405610000000003</v>
          </cell>
          <cell r="Z465">
            <v>39.009270000000001</v>
          </cell>
          <cell r="AA465">
            <v>33.009270000000001</v>
          </cell>
          <cell r="AB465">
            <v>27.947590000000002</v>
          </cell>
          <cell r="AC465">
            <v>31.669730000000001</v>
          </cell>
          <cell r="AD465">
            <v>3.7221399999999996</v>
          </cell>
        </row>
        <row r="466">
          <cell r="A466" t="str">
            <v>DataSpec</v>
          </cell>
          <cell r="B466" t="str">
            <v>Data</v>
          </cell>
          <cell r="C466" t="str">
            <v>Rating</v>
          </cell>
          <cell r="D466" t="str">
            <v>Rating</v>
          </cell>
          <cell r="E466" t="str">
            <v>Q134KUV_631</v>
          </cell>
          <cell r="F466" t="str">
            <v>NONE</v>
          </cell>
          <cell r="G466">
            <v>63.1</v>
          </cell>
          <cell r="H466" t="str">
            <v xml:space="preserve">      Datenverarbeitung, Webportale</v>
          </cell>
          <cell r="I466" t="str">
            <v>SELF</v>
          </cell>
          <cell r="J466" t="str">
            <v>SELF</v>
          </cell>
          <cell r="K466" t="str">
            <v>OV</v>
          </cell>
          <cell r="L466" t="str">
            <v>NE</v>
          </cell>
          <cell r="M466">
            <v>5</v>
          </cell>
          <cell r="O466" t="str">
            <v>63,1</v>
          </cell>
          <cell r="P466" t="str">
            <v>Datenverarbeitung, Webportale</v>
          </cell>
          <cell r="Q466">
            <v>40.434379999999997</v>
          </cell>
          <cell r="R466">
            <v>40.458849999999998</v>
          </cell>
          <cell r="S466">
            <v>37.880629999999996</v>
          </cell>
          <cell r="T466">
            <v>37.90314</v>
          </cell>
          <cell r="U466">
            <v>37.157220000000002</v>
          </cell>
          <cell r="V466">
            <v>39.994459999999997</v>
          </cell>
          <cell r="W466">
            <v>38.322429999999997</v>
          </cell>
          <cell r="X466">
            <v>39.223210000000002</v>
          </cell>
          <cell r="Y466">
            <v>38.405610000000003</v>
          </cell>
          <cell r="Z466">
            <v>39.009270000000001</v>
          </cell>
          <cell r="AA466">
            <v>33.009270000000001</v>
          </cell>
          <cell r="AB466">
            <v>27.947590000000002</v>
          </cell>
          <cell r="AC466">
            <v>31.669730000000001</v>
          </cell>
          <cell r="AD466">
            <v>3.7221399999999996</v>
          </cell>
        </row>
        <row r="467">
          <cell r="A467" t="str">
            <v>DataSpec</v>
          </cell>
          <cell r="B467" t="str">
            <v>Data</v>
          </cell>
          <cell r="C467" t="str">
            <v>Rating</v>
          </cell>
          <cell r="D467" t="str">
            <v>Rating</v>
          </cell>
          <cell r="E467" t="str">
            <v>Q134KUV_639</v>
          </cell>
          <cell r="F467" t="str">
            <v>NONE</v>
          </cell>
          <cell r="G467">
            <v>63.9</v>
          </cell>
          <cell r="H467" t="str">
            <v xml:space="preserve">      Nachrichtenbüros, Informationsvermittlung</v>
          </cell>
          <cell r="I467" t="str">
            <v>SELF</v>
          </cell>
          <cell r="J467" t="str">
            <v>SELF</v>
          </cell>
          <cell r="K467" t="str">
            <v>OV</v>
          </cell>
          <cell r="L467" t="str">
            <v>NE</v>
          </cell>
          <cell r="M467">
            <v>5</v>
          </cell>
          <cell r="O467" t="str">
            <v>63,9</v>
          </cell>
          <cell r="P467" t="str">
            <v>Nachrichtenbüros, Informationsvermittlung</v>
          </cell>
          <cell r="Q467">
            <v>40.434379999999997</v>
          </cell>
          <cell r="R467">
            <v>40.458849999999998</v>
          </cell>
          <cell r="S467">
            <v>37.880629999999996</v>
          </cell>
          <cell r="T467">
            <v>37.90314</v>
          </cell>
          <cell r="U467">
            <v>37.157220000000002</v>
          </cell>
          <cell r="V467">
            <v>39.994459999999997</v>
          </cell>
          <cell r="W467">
            <v>38.322429999999997</v>
          </cell>
          <cell r="X467">
            <v>39.223210000000002</v>
          </cell>
          <cell r="Y467">
            <v>38.405610000000003</v>
          </cell>
          <cell r="Z467">
            <v>39.009270000000001</v>
          </cell>
          <cell r="AA467">
            <v>33.009270000000001</v>
          </cell>
          <cell r="AB467">
            <v>27.947590000000002</v>
          </cell>
          <cell r="AC467">
            <v>31.669730000000001</v>
          </cell>
          <cell r="AD467">
            <v>3.7221399999999996</v>
          </cell>
        </row>
        <row r="468">
          <cell r="A468" t="str">
            <v>DataSpec</v>
          </cell>
          <cell r="B468" t="str">
            <v>Data</v>
          </cell>
          <cell r="C468" t="str">
            <v>Rating</v>
          </cell>
          <cell r="D468" t="str">
            <v>Rating</v>
          </cell>
          <cell r="E468" t="str">
            <v>Q134KUV_K</v>
          </cell>
          <cell r="F468" t="str">
            <v>NONE</v>
          </cell>
          <cell r="G468" t="str">
            <v>K</v>
          </cell>
          <cell r="H468" t="str">
            <v>Finanz- und Versicherungsdienstleister</v>
          </cell>
          <cell r="I468" t="str">
            <v>SELF</v>
          </cell>
          <cell r="J468" t="str">
            <v>SELF</v>
          </cell>
          <cell r="K468" t="str">
            <v>OV</v>
          </cell>
          <cell r="L468" t="str">
            <v>NE</v>
          </cell>
          <cell r="M468">
            <v>5</v>
          </cell>
          <cell r="O468" t="str">
            <v>K</v>
          </cell>
          <cell r="P468" t="str">
            <v>Finanz- und Versicherungsdienstleister</v>
          </cell>
          <cell r="Q468">
            <v>48.949570000000001</v>
          </cell>
          <cell r="R468">
            <v>49.696080000000002</v>
          </cell>
          <cell r="S468">
            <v>52.355960000000003</v>
          </cell>
          <cell r="T468">
            <v>56.91666</v>
          </cell>
          <cell r="U468">
            <v>51.820659999999997</v>
          </cell>
          <cell r="V468">
            <v>53.74203</v>
          </cell>
          <cell r="W468">
            <v>52.597990000000003</v>
          </cell>
          <cell r="X468">
            <v>58.373890000000003</v>
          </cell>
          <cell r="Y468">
            <v>64.894409999999993</v>
          </cell>
          <cell r="Z468">
            <v>71.833410000000001</v>
          </cell>
          <cell r="AA468">
            <v>72.491150000000005</v>
          </cell>
          <cell r="AB468">
            <v>74.526730000000001</v>
          </cell>
          <cell r="AC468">
            <v>74.905389999999997</v>
          </cell>
          <cell r="AD468">
            <v>0.37865999999999644</v>
          </cell>
        </row>
        <row r="469">
          <cell r="A469" t="str">
            <v>DataSpec</v>
          </cell>
          <cell r="B469" t="str">
            <v>Data</v>
          </cell>
          <cell r="C469" t="str">
            <v>Rating</v>
          </cell>
          <cell r="D469" t="str">
            <v>Rating</v>
          </cell>
          <cell r="E469" t="str">
            <v>Q134KUV_64</v>
          </cell>
          <cell r="F469" t="str">
            <v>NONE</v>
          </cell>
          <cell r="G469">
            <v>64</v>
          </cell>
          <cell r="H469" t="str">
            <v xml:space="preserve">    Finanzdienstleistser</v>
          </cell>
          <cell r="I469" t="str">
            <v>SELF</v>
          </cell>
          <cell r="J469" t="str">
            <v>SELF</v>
          </cell>
          <cell r="K469" t="str">
            <v>OV</v>
          </cell>
          <cell r="L469" t="str">
            <v>NE</v>
          </cell>
          <cell r="M469">
            <v>5</v>
          </cell>
          <cell r="O469">
            <v>64</v>
          </cell>
          <cell r="P469" t="str">
            <v>Finanzdienstleistser</v>
          </cell>
          <cell r="Q469">
            <v>41.843220000000002</v>
          </cell>
          <cell r="R469">
            <v>40.94941</v>
          </cell>
          <cell r="S469">
            <v>39.965060000000001</v>
          </cell>
          <cell r="T469">
            <v>47.965060000000001</v>
          </cell>
          <cell r="U469">
            <v>49.957830000000001</v>
          </cell>
          <cell r="V469">
            <v>47.678519999999999</v>
          </cell>
          <cell r="W469">
            <v>46.671149999999997</v>
          </cell>
          <cell r="X469">
            <v>38.671149999999997</v>
          </cell>
          <cell r="Y469">
            <v>35.660290000000003</v>
          </cell>
          <cell r="Z469">
            <v>36.671280000000003</v>
          </cell>
          <cell r="AA469">
            <v>40.061019999999999</v>
          </cell>
          <cell r="AB469">
            <v>40.397379999999998</v>
          </cell>
          <cell r="AC469">
            <v>42.230829999999997</v>
          </cell>
          <cell r="AD469">
            <v>1.8334499999999991</v>
          </cell>
        </row>
        <row r="470">
          <cell r="A470" t="str">
            <v>DataSpec</v>
          </cell>
          <cell r="B470" t="str">
            <v>Data</v>
          </cell>
          <cell r="C470" t="str">
            <v>Rating</v>
          </cell>
          <cell r="D470" t="str">
            <v>Rating</v>
          </cell>
          <cell r="E470" t="str">
            <v>Q134KUV_65</v>
          </cell>
          <cell r="F470" t="str">
            <v>NONE</v>
          </cell>
          <cell r="G470">
            <v>65</v>
          </cell>
          <cell r="H470" t="str">
            <v xml:space="preserve">    Versicherungen und Pensionskassen</v>
          </cell>
          <cell r="I470" t="str">
            <v>SELF</v>
          </cell>
          <cell r="J470" t="str">
            <v>SELF</v>
          </cell>
          <cell r="K470" t="str">
            <v>OV</v>
          </cell>
          <cell r="L470" t="str">
            <v>NE</v>
          </cell>
          <cell r="M470">
            <v>5</v>
          </cell>
          <cell r="O470">
            <v>65</v>
          </cell>
          <cell r="P470" t="str">
            <v>Versicherungen und Pensionskassen</v>
          </cell>
          <cell r="Q470">
            <v>51.515320000000003</v>
          </cell>
          <cell r="R470">
            <v>51.635730000000002</v>
          </cell>
          <cell r="S470">
            <v>48.163519999999998</v>
          </cell>
          <cell r="T470">
            <v>52.350389999999997</v>
          </cell>
          <cell r="U470">
            <v>51.561109999999999</v>
          </cell>
          <cell r="V470">
            <v>52.160559999999997</v>
          </cell>
          <cell r="W470">
            <v>51.868310000000001</v>
          </cell>
          <cell r="X470">
            <v>43.868310000000001</v>
          </cell>
          <cell r="Y470">
            <v>35.868310000000001</v>
          </cell>
          <cell r="Z470">
            <v>27.868310000000001</v>
          </cell>
          <cell r="AA470">
            <v>33.868310000000001</v>
          </cell>
          <cell r="AB470">
            <v>39.868310000000001</v>
          </cell>
          <cell r="AC470">
            <v>45.348689999999998</v>
          </cell>
          <cell r="AD470">
            <v>5.4803799999999967</v>
          </cell>
        </row>
        <row r="471">
          <cell r="A471" t="str">
            <v>DataSpec</v>
          </cell>
          <cell r="B471" t="str">
            <v>Data</v>
          </cell>
          <cell r="C471" t="str">
            <v>Rating</v>
          </cell>
          <cell r="D471" t="str">
            <v>Rating</v>
          </cell>
          <cell r="E471" t="str">
            <v>Q134KUV_66</v>
          </cell>
          <cell r="F471" t="str">
            <v>NONE</v>
          </cell>
          <cell r="G471">
            <v>66</v>
          </cell>
          <cell r="H471" t="str">
            <v xml:space="preserve">    Finanz- und Versicherungshilfsdienste</v>
          </cell>
          <cell r="I471" t="str">
            <v>SELF</v>
          </cell>
          <cell r="J471" t="str">
            <v>SELF</v>
          </cell>
          <cell r="K471" t="str">
            <v>OV</v>
          </cell>
          <cell r="L471" t="str">
            <v>NE</v>
          </cell>
          <cell r="M471">
            <v>5</v>
          </cell>
          <cell r="O471">
            <v>66</v>
          </cell>
          <cell r="P471" t="str">
            <v>Finanz- und Versicherungshilfsdienste</v>
          </cell>
          <cell r="Q471">
            <v>49.406770000000002</v>
          </cell>
          <cell r="R471">
            <v>50.305909999999997</v>
          </cell>
          <cell r="S471">
            <v>53.333170000000003</v>
          </cell>
          <cell r="T471">
            <v>57.667749999999998</v>
          </cell>
          <cell r="U471">
            <v>51.967129999999997</v>
          </cell>
          <cell r="V471">
            <v>54.231830000000002</v>
          </cell>
          <cell r="W471">
            <v>53.062399999999997</v>
          </cell>
          <cell r="X471">
            <v>61.062399999999997</v>
          </cell>
          <cell r="Y471">
            <v>69.062399999999997</v>
          </cell>
          <cell r="Z471">
            <v>77.062399999999997</v>
          </cell>
          <cell r="AA471">
            <v>77.556039999999996</v>
          </cell>
          <cell r="AB471">
            <v>79.660570000000007</v>
          </cell>
          <cell r="AC471">
            <v>79.77149</v>
          </cell>
          <cell r="AD471">
            <v>0.11091999999999302</v>
          </cell>
        </row>
        <row r="472">
          <cell r="A472" t="str">
            <v>DataSpec</v>
          </cell>
          <cell r="B472" t="str">
            <v>Data</v>
          </cell>
          <cell r="C472" t="str">
            <v>Rating</v>
          </cell>
          <cell r="D472" t="str">
            <v>Rating</v>
          </cell>
          <cell r="E472" t="str">
            <v>Q134KUV_L.N</v>
          </cell>
          <cell r="F472" t="str">
            <v>NONE</v>
          </cell>
          <cell r="G472" t="str">
            <v>L.N</v>
          </cell>
          <cell r="H472" t="str">
            <v>Unternehmensnahe Dienstleistungen</v>
          </cell>
          <cell r="I472" t="str">
            <v>SELF</v>
          </cell>
          <cell r="J472" t="str">
            <v>SELF</v>
          </cell>
          <cell r="K472" t="str">
            <v>OV</v>
          </cell>
          <cell r="L472" t="str">
            <v>NE</v>
          </cell>
          <cell r="M472">
            <v>5</v>
          </cell>
          <cell r="O472" t="str">
            <v>L.N</v>
          </cell>
          <cell r="P472" t="str">
            <v>Unternehmensnahe Dienstleistungen</v>
          </cell>
          <cell r="Q472">
            <v>41.144080000000002</v>
          </cell>
          <cell r="R472">
            <v>39.242759999999997</v>
          </cell>
          <cell r="S472">
            <v>39.13008</v>
          </cell>
          <cell r="T472">
            <v>38.690060000000003</v>
          </cell>
          <cell r="U472">
            <v>40.93967</v>
          </cell>
          <cell r="V472">
            <v>41.00817</v>
          </cell>
          <cell r="W472">
            <v>40.059780000000003</v>
          </cell>
          <cell r="X472">
            <v>42.025100000000002</v>
          </cell>
          <cell r="Y472">
            <v>41.313589999999998</v>
          </cell>
          <cell r="Z472">
            <v>42.319130000000001</v>
          </cell>
          <cell r="AA472">
            <v>37.652560000000001</v>
          </cell>
          <cell r="AB472">
            <v>33.477559999999997</v>
          </cell>
          <cell r="AC472">
            <v>34.887230000000002</v>
          </cell>
          <cell r="AD472">
            <v>1.4096700000000055</v>
          </cell>
        </row>
        <row r="473">
          <cell r="A473" t="str">
            <v>DataSpec</v>
          </cell>
          <cell r="B473" t="str">
            <v>Data</v>
          </cell>
          <cell r="C473" t="str">
            <v>Rating</v>
          </cell>
          <cell r="D473" t="str">
            <v>Rating</v>
          </cell>
          <cell r="E473" t="str">
            <v>Q134KUV_L</v>
          </cell>
          <cell r="F473" t="str">
            <v>NONE</v>
          </cell>
          <cell r="G473" t="str">
            <v>L</v>
          </cell>
          <cell r="H473" t="str">
            <v>Grundstücks- und Wohnungswesen</v>
          </cell>
          <cell r="I473" t="str">
            <v>SELF</v>
          </cell>
          <cell r="J473" t="str">
            <v>SELF</v>
          </cell>
          <cell r="K473" t="str">
            <v>OV</v>
          </cell>
          <cell r="L473" t="str">
            <v>NE</v>
          </cell>
          <cell r="M473">
            <v>5</v>
          </cell>
          <cell r="O473" t="str">
            <v>L</v>
          </cell>
          <cell r="P473" t="str">
            <v>Grundstücks- und Wohnungswesen</v>
          </cell>
          <cell r="Q473">
            <v>37.169460000000001</v>
          </cell>
          <cell r="R473">
            <v>36.970260000000003</v>
          </cell>
          <cell r="S473">
            <v>35.315300000000001</v>
          </cell>
          <cell r="T473">
            <v>37.16628</v>
          </cell>
          <cell r="U473">
            <v>38.683689999999999</v>
          </cell>
          <cell r="V473">
            <v>39.286369999999998</v>
          </cell>
          <cell r="W473">
            <v>39.291890000000002</v>
          </cell>
          <cell r="X473">
            <v>41.661140000000003</v>
          </cell>
          <cell r="Y473">
            <v>41.450299999999999</v>
          </cell>
          <cell r="Z473">
            <v>41.450299999999999</v>
          </cell>
          <cell r="AA473">
            <v>35.450299999999999</v>
          </cell>
          <cell r="AB473">
            <v>29.450299999999999</v>
          </cell>
          <cell r="AC473">
            <v>31.235330000000001</v>
          </cell>
          <cell r="AD473">
            <v>1.7850300000000026</v>
          </cell>
        </row>
        <row r="474">
          <cell r="A474" t="str">
            <v>DataSpec</v>
          </cell>
          <cell r="B474" t="str">
            <v>Data</v>
          </cell>
          <cell r="C474" t="str">
            <v>Rating</v>
          </cell>
          <cell r="D474" t="str">
            <v>Rating</v>
          </cell>
          <cell r="E474" t="str">
            <v>Q134KUV_681</v>
          </cell>
          <cell r="F474" t="str">
            <v>NONE</v>
          </cell>
          <cell r="G474">
            <v>68.099999999999994</v>
          </cell>
          <cell r="H474" t="str">
            <v xml:space="preserve">      Immobilienhandel</v>
          </cell>
          <cell r="I474" t="str">
            <v>SELF</v>
          </cell>
          <cell r="J474" t="str">
            <v>SELF</v>
          </cell>
          <cell r="K474" t="str">
            <v>OV</v>
          </cell>
          <cell r="L474" t="str">
            <v>NE</v>
          </cell>
          <cell r="M474">
            <v>5</v>
          </cell>
          <cell r="O474" t="str">
            <v>68,1</v>
          </cell>
          <cell r="P474" t="str">
            <v>Immobilienhandel</v>
          </cell>
          <cell r="Q474">
            <v>37.169460000000001</v>
          </cell>
          <cell r="R474">
            <v>36.970260000000003</v>
          </cell>
          <cell r="S474">
            <v>35.315300000000001</v>
          </cell>
          <cell r="T474">
            <v>37.16628</v>
          </cell>
          <cell r="U474">
            <v>38.683689999999999</v>
          </cell>
          <cell r="V474">
            <v>39.286369999999998</v>
          </cell>
          <cell r="W474">
            <v>39.291890000000002</v>
          </cell>
          <cell r="X474">
            <v>41.661140000000003</v>
          </cell>
          <cell r="Y474">
            <v>41.450299999999999</v>
          </cell>
          <cell r="Z474">
            <v>41.450299999999999</v>
          </cell>
          <cell r="AA474">
            <v>35.450299999999999</v>
          </cell>
          <cell r="AB474">
            <v>29.450299999999999</v>
          </cell>
          <cell r="AC474">
            <v>31.235330000000001</v>
          </cell>
          <cell r="AD474">
            <v>1.7850300000000026</v>
          </cell>
        </row>
        <row r="475">
          <cell r="A475" t="str">
            <v>DataSpec</v>
          </cell>
          <cell r="B475" t="str">
            <v>Data</v>
          </cell>
          <cell r="C475" t="str">
            <v>Rating</v>
          </cell>
          <cell r="D475" t="str">
            <v>Rating</v>
          </cell>
          <cell r="E475" t="str">
            <v>Q134KUV_682</v>
          </cell>
          <cell r="F475" t="str">
            <v>NONE</v>
          </cell>
          <cell r="G475">
            <v>68.2</v>
          </cell>
          <cell r="H475" t="str">
            <v xml:space="preserve">      Immobilienvermietung</v>
          </cell>
          <cell r="I475" t="str">
            <v>SELF</v>
          </cell>
          <cell r="J475" t="str">
            <v>SELF</v>
          </cell>
          <cell r="K475" t="str">
            <v>OV</v>
          </cell>
          <cell r="L475" t="str">
            <v>NE</v>
          </cell>
          <cell r="M475">
            <v>5</v>
          </cell>
          <cell r="O475" t="str">
            <v>68,2</v>
          </cell>
          <cell r="P475" t="str">
            <v>Immobilienvermietung</v>
          </cell>
          <cell r="Q475">
            <v>37.169460000000001</v>
          </cell>
          <cell r="R475">
            <v>36.970260000000003</v>
          </cell>
          <cell r="S475">
            <v>35.315300000000001</v>
          </cell>
          <cell r="T475">
            <v>37.16628</v>
          </cell>
          <cell r="U475">
            <v>38.683689999999999</v>
          </cell>
          <cell r="V475">
            <v>39.286369999999998</v>
          </cell>
          <cell r="W475">
            <v>39.291890000000002</v>
          </cell>
          <cell r="X475">
            <v>41.661140000000003</v>
          </cell>
          <cell r="Y475">
            <v>41.450299999999999</v>
          </cell>
          <cell r="Z475">
            <v>41.450299999999999</v>
          </cell>
          <cell r="AA475">
            <v>35.450299999999999</v>
          </cell>
          <cell r="AB475">
            <v>29.450299999999999</v>
          </cell>
          <cell r="AC475">
            <v>31.235330000000001</v>
          </cell>
          <cell r="AD475">
            <v>1.7850300000000026</v>
          </cell>
        </row>
        <row r="476">
          <cell r="A476" t="str">
            <v>DataSpec</v>
          </cell>
          <cell r="B476" t="str">
            <v>Data</v>
          </cell>
          <cell r="C476" t="str">
            <v>Rating</v>
          </cell>
          <cell r="D476" t="str">
            <v>Rating</v>
          </cell>
          <cell r="E476" t="str">
            <v>Q134KUV_683</v>
          </cell>
          <cell r="F476" t="str">
            <v>NONE</v>
          </cell>
          <cell r="G476">
            <v>68.3</v>
          </cell>
          <cell r="H476" t="str">
            <v xml:space="preserve">      Immobilienvermittlung und -verwaltung</v>
          </cell>
          <cell r="I476" t="str">
            <v>SELF</v>
          </cell>
          <cell r="J476" t="str">
            <v>SELF</v>
          </cell>
          <cell r="K476" t="str">
            <v>OV</v>
          </cell>
          <cell r="L476" t="str">
            <v>NE</v>
          </cell>
          <cell r="M476">
            <v>5</v>
          </cell>
          <cell r="O476" t="str">
            <v>68,3</v>
          </cell>
          <cell r="P476" t="str">
            <v>Immobilienvermittlung und -verwaltung</v>
          </cell>
          <cell r="Q476">
            <v>37.169460000000001</v>
          </cell>
          <cell r="R476">
            <v>36.970260000000003</v>
          </cell>
          <cell r="S476">
            <v>35.315300000000001</v>
          </cell>
          <cell r="T476">
            <v>37.16628</v>
          </cell>
          <cell r="U476">
            <v>38.683689999999999</v>
          </cell>
          <cell r="V476">
            <v>39.286369999999998</v>
          </cell>
          <cell r="W476">
            <v>39.291890000000002</v>
          </cell>
          <cell r="X476">
            <v>41.661140000000003</v>
          </cell>
          <cell r="Y476">
            <v>41.450299999999999</v>
          </cell>
          <cell r="Z476">
            <v>41.450299999999999</v>
          </cell>
          <cell r="AA476">
            <v>35.450299999999999</v>
          </cell>
          <cell r="AB476">
            <v>29.450299999999999</v>
          </cell>
          <cell r="AC476">
            <v>31.235330000000001</v>
          </cell>
          <cell r="AD476">
            <v>1.7850300000000026</v>
          </cell>
        </row>
        <row r="477">
          <cell r="A477" t="str">
            <v>DataSpec</v>
          </cell>
          <cell r="B477" t="str">
            <v>Data</v>
          </cell>
          <cell r="C477" t="str">
            <v>Rating</v>
          </cell>
          <cell r="D477" t="str">
            <v>Rating</v>
          </cell>
          <cell r="E477" t="str">
            <v>Q134KUV_M</v>
          </cell>
          <cell r="F477" t="str">
            <v>NONE</v>
          </cell>
          <cell r="G477" t="str">
            <v>M</v>
          </cell>
          <cell r="H477" t="str">
            <v>Beratung, Planung, Forschung u.a.</v>
          </cell>
          <cell r="I477" t="str">
            <v>SELF</v>
          </cell>
          <cell r="J477" t="str">
            <v>SELF</v>
          </cell>
          <cell r="K477" t="str">
            <v>OV</v>
          </cell>
          <cell r="L477" t="str">
            <v>NE</v>
          </cell>
          <cell r="M477">
            <v>5</v>
          </cell>
          <cell r="O477" t="str">
            <v>M</v>
          </cell>
          <cell r="P477" t="str">
            <v>Beratung, Planung, Forschung u.a.</v>
          </cell>
          <cell r="Q477">
            <v>42.044350000000001</v>
          </cell>
          <cell r="R477">
            <v>40.02646</v>
          </cell>
          <cell r="S477">
            <v>40.748899999999999</v>
          </cell>
          <cell r="T477">
            <v>38.725560000000002</v>
          </cell>
          <cell r="U477">
            <v>41.39996</v>
          </cell>
          <cell r="V477">
            <v>41.471179999999997</v>
          </cell>
          <cell r="W477">
            <v>40.005690000000001</v>
          </cell>
          <cell r="X477">
            <v>41.8459</v>
          </cell>
          <cell r="Y477">
            <v>41.067979999999999</v>
          </cell>
          <cell r="Z477">
            <v>42.369669999999999</v>
          </cell>
          <cell r="AA477">
            <v>38.653379999999999</v>
          </cell>
          <cell r="AB477">
            <v>35.621009999999998</v>
          </cell>
          <cell r="AC477">
            <v>36.533589999999997</v>
          </cell>
          <cell r="AD477">
            <v>0.91257999999999839</v>
          </cell>
        </row>
        <row r="478">
          <cell r="A478" t="str">
            <v>DataSpec</v>
          </cell>
          <cell r="B478" t="str">
            <v>Data</v>
          </cell>
          <cell r="C478" t="str">
            <v>Rating</v>
          </cell>
          <cell r="D478" t="str">
            <v>Rating</v>
          </cell>
          <cell r="E478" t="str">
            <v>Q134KUV_69</v>
          </cell>
          <cell r="F478" t="str">
            <v>NONE</v>
          </cell>
          <cell r="G478">
            <v>69</v>
          </cell>
          <cell r="H478" t="str">
            <v xml:space="preserve">    Rechts- und Steuerberatung, Wirtschaftsprüfung</v>
          </cell>
          <cell r="I478" t="str">
            <v>SELF</v>
          </cell>
          <cell r="J478" t="str">
            <v>SELF</v>
          </cell>
          <cell r="K478" t="str">
            <v>OV</v>
          </cell>
          <cell r="L478" t="str">
            <v>NE</v>
          </cell>
          <cell r="M478">
            <v>5</v>
          </cell>
          <cell r="O478">
            <v>69</v>
          </cell>
          <cell r="P478" t="str">
            <v>Rechts- und Steuerberatung, Wirtschaftsprüfung</v>
          </cell>
          <cell r="Q478">
            <v>38.510420000000003</v>
          </cell>
          <cell r="R478">
            <v>34.398679999999999</v>
          </cell>
          <cell r="S478">
            <v>37.675559999999997</v>
          </cell>
          <cell r="T478">
            <v>38.109430000000003</v>
          </cell>
          <cell r="U478">
            <v>40.20787</v>
          </cell>
          <cell r="V478">
            <v>39.09301</v>
          </cell>
          <cell r="W478">
            <v>36.356070000000003</v>
          </cell>
          <cell r="X478">
            <v>40.155169999999998</v>
          </cell>
          <cell r="Y478">
            <v>37.804310000000001</v>
          </cell>
          <cell r="Z478">
            <v>41.127380000000002</v>
          </cell>
          <cell r="AA478">
            <v>35.127380000000002</v>
          </cell>
          <cell r="AB478">
            <v>30.75657</v>
          </cell>
          <cell r="AC478">
            <v>35.178139999999999</v>
          </cell>
          <cell r="AD478">
            <v>4.4215699999999991</v>
          </cell>
        </row>
        <row r="479">
          <cell r="A479" t="str">
            <v>DataSpec</v>
          </cell>
          <cell r="B479" t="str">
            <v>Data</v>
          </cell>
          <cell r="C479" t="str">
            <v>Rating</v>
          </cell>
          <cell r="D479" t="str">
            <v>Rating</v>
          </cell>
          <cell r="E479" t="str">
            <v>Q134KUV_691</v>
          </cell>
          <cell r="F479" t="str">
            <v>NONE</v>
          </cell>
          <cell r="G479">
            <v>69.099999999999994</v>
          </cell>
          <cell r="H479" t="str">
            <v xml:space="preserve">      Rechtsberatung</v>
          </cell>
          <cell r="I479" t="str">
            <v>SELF</v>
          </cell>
          <cell r="J479" t="str">
            <v>SELF</v>
          </cell>
          <cell r="K479" t="str">
            <v>OV</v>
          </cell>
          <cell r="L479" t="str">
            <v>NE</v>
          </cell>
          <cell r="M479">
            <v>5</v>
          </cell>
          <cell r="O479" t="str">
            <v>69,1</v>
          </cell>
          <cell r="P479" t="str">
            <v>Rechtsberatung</v>
          </cell>
          <cell r="Q479">
            <v>38.510420000000003</v>
          </cell>
          <cell r="R479">
            <v>34.398679999999999</v>
          </cell>
          <cell r="S479">
            <v>37.675559999999997</v>
          </cell>
          <cell r="T479">
            <v>38.109430000000003</v>
          </cell>
          <cell r="U479">
            <v>40.20787</v>
          </cell>
          <cell r="V479">
            <v>39.09301</v>
          </cell>
          <cell r="W479">
            <v>36.356070000000003</v>
          </cell>
          <cell r="X479">
            <v>40.155169999999998</v>
          </cell>
          <cell r="Y479">
            <v>37.804310000000001</v>
          </cell>
          <cell r="Z479">
            <v>41.127380000000002</v>
          </cell>
          <cell r="AA479">
            <v>35.127380000000002</v>
          </cell>
          <cell r="AB479">
            <v>30.75657</v>
          </cell>
          <cell r="AC479">
            <v>35.178139999999999</v>
          </cell>
          <cell r="AD479">
            <v>4.4215699999999991</v>
          </cell>
        </row>
        <row r="480">
          <cell r="A480" t="str">
            <v>DataSpec</v>
          </cell>
          <cell r="B480" t="str">
            <v>Data</v>
          </cell>
          <cell r="C480" t="str">
            <v>Rating</v>
          </cell>
          <cell r="D480" t="str">
            <v>Rating</v>
          </cell>
          <cell r="E480" t="str">
            <v>Q134KUV_692</v>
          </cell>
          <cell r="F480" t="str">
            <v>NONE</v>
          </cell>
          <cell r="G480">
            <v>69.2</v>
          </cell>
          <cell r="H480" t="str">
            <v xml:space="preserve">      Wirtschaftsprüfung und Steuerberatung</v>
          </cell>
          <cell r="I480" t="str">
            <v>SELF</v>
          </cell>
          <cell r="J480" t="str">
            <v>SELF</v>
          </cell>
          <cell r="K480" t="str">
            <v>OV</v>
          </cell>
          <cell r="L480" t="str">
            <v>NE</v>
          </cell>
          <cell r="M480">
            <v>5</v>
          </cell>
          <cell r="O480" t="str">
            <v>69,2</v>
          </cell>
          <cell r="P480" t="str">
            <v>Wirtschaftsprüfung und Steuerberatung</v>
          </cell>
          <cell r="Q480">
            <v>38.510420000000003</v>
          </cell>
          <cell r="R480">
            <v>34.398679999999999</v>
          </cell>
          <cell r="S480">
            <v>37.675559999999997</v>
          </cell>
          <cell r="T480">
            <v>38.109430000000003</v>
          </cell>
          <cell r="U480">
            <v>40.20787</v>
          </cell>
          <cell r="V480">
            <v>39.09301</v>
          </cell>
          <cell r="W480">
            <v>36.356070000000003</v>
          </cell>
          <cell r="X480">
            <v>40.155169999999998</v>
          </cell>
          <cell r="Y480">
            <v>37.804310000000001</v>
          </cell>
          <cell r="Z480">
            <v>41.127380000000002</v>
          </cell>
          <cell r="AA480">
            <v>35.127380000000002</v>
          </cell>
          <cell r="AB480">
            <v>30.75657</v>
          </cell>
          <cell r="AC480">
            <v>35.178139999999999</v>
          </cell>
          <cell r="AD480">
            <v>4.4215699999999991</v>
          </cell>
        </row>
        <row r="481">
          <cell r="A481" t="str">
            <v>DataSpec</v>
          </cell>
          <cell r="B481" t="str">
            <v>Data</v>
          </cell>
          <cell r="C481" t="str">
            <v>Rating</v>
          </cell>
          <cell r="D481" t="str">
            <v>Rating</v>
          </cell>
          <cell r="E481" t="str">
            <v>Q134KUV_70</v>
          </cell>
          <cell r="F481" t="str">
            <v>NONE</v>
          </cell>
          <cell r="G481">
            <v>70</v>
          </cell>
          <cell r="H481" t="str">
            <v xml:space="preserve">    Unternehmensberatung, Holdinggesellschaften</v>
          </cell>
          <cell r="I481" t="str">
            <v>SELF</v>
          </cell>
          <cell r="J481" t="str">
            <v>SELF</v>
          </cell>
          <cell r="K481" t="str">
            <v>OV</v>
          </cell>
          <cell r="L481" t="str">
            <v>NE</v>
          </cell>
          <cell r="M481">
            <v>5</v>
          </cell>
          <cell r="O481">
            <v>70</v>
          </cell>
          <cell r="P481" t="str">
            <v>Unternehmensberatung, Holdinggesellschaften</v>
          </cell>
          <cell r="Q481">
            <v>42.728059999999999</v>
          </cell>
          <cell r="R481">
            <v>42.370249999999999</v>
          </cell>
          <cell r="S481">
            <v>40.108989999999999</v>
          </cell>
          <cell r="T481">
            <v>41.34178</v>
          </cell>
          <cell r="U481">
            <v>42.098979999999997</v>
          </cell>
          <cell r="V481">
            <v>43.616430000000001</v>
          </cell>
          <cell r="W481">
            <v>42.976230000000001</v>
          </cell>
          <cell r="X481">
            <v>41.729349999999997</v>
          </cell>
          <cell r="Y481">
            <v>42.10219</v>
          </cell>
          <cell r="Z481">
            <v>41.949069999999999</v>
          </cell>
          <cell r="AA481">
            <v>37.984580000000001</v>
          </cell>
          <cell r="AB481">
            <v>37.046930000000003</v>
          </cell>
          <cell r="AC481">
            <v>40.131120000000003</v>
          </cell>
          <cell r="AD481">
            <v>3.0841899999999995</v>
          </cell>
        </row>
        <row r="482">
          <cell r="A482" t="str">
            <v>DataSpec</v>
          </cell>
          <cell r="B482" t="str">
            <v>Data</v>
          </cell>
          <cell r="C482" t="str">
            <v>Rating</v>
          </cell>
          <cell r="D482" t="str">
            <v>Rating</v>
          </cell>
          <cell r="E482" t="str">
            <v>Q134KUV_701</v>
          </cell>
          <cell r="F482" t="str">
            <v>NONE</v>
          </cell>
          <cell r="G482">
            <v>70.099999999999994</v>
          </cell>
          <cell r="H482" t="str">
            <v xml:space="preserve">      Holdinggesellschaften u.Ä.</v>
          </cell>
          <cell r="I482" t="str">
            <v>SELF</v>
          </cell>
          <cell r="J482" t="str">
            <v>SELF</v>
          </cell>
          <cell r="K482" t="str">
            <v>OV</v>
          </cell>
          <cell r="L482" t="str">
            <v>NE</v>
          </cell>
          <cell r="M482">
            <v>5</v>
          </cell>
          <cell r="O482" t="str">
            <v>70,1</v>
          </cell>
          <cell r="P482" t="str">
            <v>Holdinggesellschaften u.Ä.</v>
          </cell>
          <cell r="Q482">
            <v>39.468690000000002</v>
          </cell>
          <cell r="R482">
            <v>44.401940000000003</v>
          </cell>
          <cell r="S482">
            <v>38.471249999999998</v>
          </cell>
          <cell r="T482">
            <v>43.788069999999998</v>
          </cell>
          <cell r="U482">
            <v>44.683689999999999</v>
          </cell>
          <cell r="V482">
            <v>41.779589999999999</v>
          </cell>
          <cell r="W482">
            <v>38.662730000000003</v>
          </cell>
          <cell r="X482">
            <v>46.662730000000003</v>
          </cell>
          <cell r="Y482">
            <v>48.026269999999997</v>
          </cell>
          <cell r="Z482">
            <v>47.279629999999997</v>
          </cell>
          <cell r="AA482">
            <v>46.279629999999997</v>
          </cell>
          <cell r="AB482">
            <v>45.279629999999997</v>
          </cell>
          <cell r="AC482">
            <v>44.279629999999997</v>
          </cell>
          <cell r="AD482">
            <v>-1</v>
          </cell>
        </row>
        <row r="483">
          <cell r="A483" t="str">
            <v>DataSpec</v>
          </cell>
          <cell r="B483" t="str">
            <v>Data</v>
          </cell>
          <cell r="C483" t="str">
            <v>Rating</v>
          </cell>
          <cell r="D483" t="str">
            <v>Rating</v>
          </cell>
          <cell r="E483" t="str">
            <v>Q134KUV_702</v>
          </cell>
          <cell r="F483" t="str">
            <v>NONE</v>
          </cell>
          <cell r="G483">
            <v>70.2</v>
          </cell>
          <cell r="H483" t="str">
            <v xml:space="preserve">      Unternehmens-, Public-Relationsberatung</v>
          </cell>
          <cell r="I483" t="str">
            <v>SELF</v>
          </cell>
          <cell r="J483" t="str">
            <v>SELF</v>
          </cell>
          <cell r="K483" t="str">
            <v>OV</v>
          </cell>
          <cell r="L483" t="str">
            <v>NE</v>
          </cell>
          <cell r="M483">
            <v>5</v>
          </cell>
          <cell r="O483" t="str">
            <v>70,2</v>
          </cell>
          <cell r="P483" t="str">
            <v>Unternehmens-, Public-Relationsberatung</v>
          </cell>
          <cell r="Q483">
            <v>43.923499999999997</v>
          </cell>
          <cell r="R483">
            <v>41.623150000000003</v>
          </cell>
          <cell r="S483">
            <v>40.710810000000002</v>
          </cell>
          <cell r="T483">
            <v>40.443260000000002</v>
          </cell>
          <cell r="U483">
            <v>41.13964</v>
          </cell>
          <cell r="V483">
            <v>44.296999999999997</v>
          </cell>
          <cell r="W483">
            <v>44.601100000000002</v>
          </cell>
          <cell r="X483">
            <v>39.872750000000003</v>
          </cell>
          <cell r="Y483">
            <v>39.872750000000003</v>
          </cell>
          <cell r="Z483">
            <v>39.931089999999998</v>
          </cell>
          <cell r="AA483">
            <v>34.822560000000003</v>
          </cell>
          <cell r="AB483">
            <v>33.894910000000003</v>
          </cell>
          <cell r="AC483">
            <v>38.531239999999997</v>
          </cell>
          <cell r="AD483">
            <v>4.6363299999999938</v>
          </cell>
        </row>
        <row r="484">
          <cell r="A484" t="str">
            <v>DataSpec</v>
          </cell>
          <cell r="B484" t="str">
            <v>Data</v>
          </cell>
          <cell r="C484" t="str">
            <v>Rating</v>
          </cell>
          <cell r="D484" t="str">
            <v>Rating</v>
          </cell>
          <cell r="E484" t="str">
            <v>Q134KUV_71</v>
          </cell>
          <cell r="F484" t="str">
            <v>NONE</v>
          </cell>
          <cell r="G484">
            <v>71</v>
          </cell>
          <cell r="H484" t="str">
            <v xml:space="preserve">    Architektur- und Ingenieurbüros, technische Untersuchung</v>
          </cell>
          <cell r="I484" t="str">
            <v>SELF</v>
          </cell>
          <cell r="J484" t="str">
            <v>SELF</v>
          </cell>
          <cell r="K484" t="str">
            <v>OV</v>
          </cell>
          <cell r="L484" t="str">
            <v>NE</v>
          </cell>
          <cell r="M484">
            <v>5</v>
          </cell>
          <cell r="O484">
            <v>71</v>
          </cell>
          <cell r="P484" t="str">
            <v>Architektur- und Ingenieurbüros, technische Untersuchung</v>
          </cell>
          <cell r="Q484">
            <v>44.20946</v>
          </cell>
          <cell r="R484">
            <v>45.801439999999999</v>
          </cell>
          <cell r="S484">
            <v>42.585039999999999</v>
          </cell>
          <cell r="T484">
            <v>34.576630000000002</v>
          </cell>
          <cell r="U484">
            <v>42.57694</v>
          </cell>
          <cell r="V484">
            <v>43.405589999999997</v>
          </cell>
          <cell r="W484">
            <v>42.311889999999998</v>
          </cell>
          <cell r="X484">
            <v>44.364330000000002</v>
          </cell>
          <cell r="Y484">
            <v>44.364330000000002</v>
          </cell>
          <cell r="Z484">
            <v>45.207689999999999</v>
          </cell>
          <cell r="AA484">
            <v>39.196280000000002</v>
          </cell>
          <cell r="AB484">
            <v>33.399000000000001</v>
          </cell>
          <cell r="AC484">
            <v>27.97306</v>
          </cell>
          <cell r="AD484">
            <v>-5.4259400000000007</v>
          </cell>
        </row>
        <row r="485">
          <cell r="A485" t="str">
            <v>DataSpec</v>
          </cell>
          <cell r="B485" t="str">
            <v>Data</v>
          </cell>
          <cell r="C485" t="str">
            <v>Rating</v>
          </cell>
          <cell r="D485" t="str">
            <v>Rating</v>
          </cell>
          <cell r="E485" t="str">
            <v>Q134KUV_711</v>
          </cell>
          <cell r="F485" t="str">
            <v>NONE</v>
          </cell>
          <cell r="G485">
            <v>71.099999999999994</v>
          </cell>
          <cell r="H485" t="str">
            <v xml:space="preserve">      Architektur- und Ingenieurbüros</v>
          </cell>
          <cell r="I485" t="str">
            <v>SELF</v>
          </cell>
          <cell r="J485" t="str">
            <v>SELF</v>
          </cell>
          <cell r="K485" t="str">
            <v>OV</v>
          </cell>
          <cell r="L485" t="str">
            <v>NE</v>
          </cell>
          <cell r="M485">
            <v>5</v>
          </cell>
          <cell r="O485" t="str">
            <v>71,1</v>
          </cell>
          <cell r="P485" t="str">
            <v>Architektur- und Ingenieurbüros</v>
          </cell>
          <cell r="Q485">
            <v>44.53557</v>
          </cell>
          <cell r="R485">
            <v>46.232689999999998</v>
          </cell>
          <cell r="S485">
            <v>42.803980000000003</v>
          </cell>
          <cell r="T485">
            <v>34.803980000000003</v>
          </cell>
          <cell r="U485">
            <v>42.803980000000003</v>
          </cell>
          <cell r="V485">
            <v>43.748609999999999</v>
          </cell>
          <cell r="W485">
            <v>42.688290000000002</v>
          </cell>
          <cell r="X485">
            <v>44.721159999999998</v>
          </cell>
          <cell r="Y485">
            <v>44.721159999999998</v>
          </cell>
          <cell r="Z485">
            <v>45.585470000000001</v>
          </cell>
          <cell r="AA485">
            <v>39.585470000000001</v>
          </cell>
          <cell r="AB485">
            <v>33.585470000000001</v>
          </cell>
          <cell r="AC485">
            <v>27.585470000000001</v>
          </cell>
          <cell r="AD485">
            <v>-6</v>
          </cell>
        </row>
        <row r="486">
          <cell r="A486" t="str">
            <v>DataSpec</v>
          </cell>
          <cell r="B486" t="str">
            <v>Data</v>
          </cell>
          <cell r="C486" t="str">
            <v>Rating</v>
          </cell>
          <cell r="D486" t="str">
            <v>Rating</v>
          </cell>
          <cell r="E486" t="str">
            <v>Q134KUV_712</v>
          </cell>
          <cell r="F486" t="str">
            <v>NONE</v>
          </cell>
          <cell r="G486">
            <v>71.2</v>
          </cell>
          <cell r="H486" t="str">
            <v xml:space="preserve">      Technische Untersuchung</v>
          </cell>
          <cell r="I486" t="str">
            <v>SELF</v>
          </cell>
          <cell r="J486" t="str">
            <v>SELF</v>
          </cell>
          <cell r="K486" t="str">
            <v>OV</v>
          </cell>
          <cell r="L486" t="str">
            <v>NE</v>
          </cell>
          <cell r="M486">
            <v>5</v>
          </cell>
          <cell r="O486" t="str">
            <v>71,2</v>
          </cell>
          <cell r="P486" t="str">
            <v>Technische Untersuchung</v>
          </cell>
          <cell r="Q486">
            <v>38.755130000000001</v>
          </cell>
          <cell r="R486">
            <v>38.534320000000001</v>
          </cell>
          <cell r="S486">
            <v>38.812519999999999</v>
          </cell>
          <cell r="T486">
            <v>30.812519999999999</v>
          </cell>
          <cell r="U486">
            <v>38.812519999999999</v>
          </cell>
          <cell r="V486">
            <v>37.72139</v>
          </cell>
          <cell r="W486">
            <v>36.075409999999998</v>
          </cell>
          <cell r="X486">
            <v>38.466209999999997</v>
          </cell>
          <cell r="Y486">
            <v>38.466209999999997</v>
          </cell>
          <cell r="Z486">
            <v>38.961069999999999</v>
          </cell>
          <cell r="AA486">
            <v>32.961069999999999</v>
          </cell>
          <cell r="AB486">
            <v>30.411200000000001</v>
          </cell>
          <cell r="AC486">
            <v>34.092370000000003</v>
          </cell>
          <cell r="AD486">
            <v>3.6811700000000016</v>
          </cell>
        </row>
        <row r="487">
          <cell r="A487" t="str">
            <v>DataSpec</v>
          </cell>
          <cell r="B487" t="str">
            <v>Data</v>
          </cell>
          <cell r="C487" t="str">
            <v>Rating</v>
          </cell>
          <cell r="D487" t="str">
            <v>Rating</v>
          </cell>
          <cell r="E487" t="str">
            <v>Q134KUV_72</v>
          </cell>
          <cell r="F487" t="str">
            <v>NONE</v>
          </cell>
          <cell r="G487">
            <v>72</v>
          </cell>
          <cell r="H487" t="str">
            <v xml:space="preserve">    Forschung und Entwicklung</v>
          </cell>
          <cell r="I487" t="str">
            <v>SELF</v>
          </cell>
          <cell r="J487" t="str">
            <v>SELF</v>
          </cell>
          <cell r="K487" t="str">
            <v>OV</v>
          </cell>
          <cell r="L487" t="str">
            <v>NE</v>
          </cell>
          <cell r="M487">
            <v>5</v>
          </cell>
          <cell r="O487">
            <v>72</v>
          </cell>
          <cell r="P487" t="str">
            <v>Forschung und Entwicklung</v>
          </cell>
          <cell r="Q487">
            <v>42.714449999999999</v>
          </cell>
          <cell r="R487">
            <v>34.714449999999999</v>
          </cell>
          <cell r="S487">
            <v>38.89584</v>
          </cell>
          <cell r="T487">
            <v>42.32235</v>
          </cell>
          <cell r="U487">
            <v>37.672870000000003</v>
          </cell>
          <cell r="V487">
            <v>41.6995</v>
          </cell>
          <cell r="W487">
            <v>35.450040000000001</v>
          </cell>
          <cell r="X487">
            <v>43.450040000000001</v>
          </cell>
          <cell r="Y487">
            <v>43.088039999999999</v>
          </cell>
          <cell r="Z487">
            <v>43.435380000000002</v>
          </cell>
          <cell r="AA487">
            <v>37.435380000000002</v>
          </cell>
          <cell r="AB487">
            <v>31.435379999999999</v>
          </cell>
          <cell r="AC487">
            <v>34.541310000000003</v>
          </cell>
          <cell r="AD487">
            <v>3.1059300000000043</v>
          </cell>
        </row>
        <row r="488">
          <cell r="A488" t="str">
            <v>DataSpec</v>
          </cell>
          <cell r="B488" t="str">
            <v>Data</v>
          </cell>
          <cell r="C488" t="str">
            <v>Rating</v>
          </cell>
          <cell r="D488" t="str">
            <v>Rating</v>
          </cell>
          <cell r="E488" t="str">
            <v>Q134KUV_73</v>
          </cell>
          <cell r="F488" t="str">
            <v>NONE</v>
          </cell>
          <cell r="G488">
            <v>73</v>
          </cell>
          <cell r="H488" t="str">
            <v xml:space="preserve">    Werbung und Marktforschung</v>
          </cell>
          <cell r="I488" t="str">
            <v>SELF</v>
          </cell>
          <cell r="J488" t="str">
            <v>SELF</v>
          </cell>
          <cell r="K488" t="str">
            <v>OV</v>
          </cell>
          <cell r="L488" t="str">
            <v>NE</v>
          </cell>
          <cell r="M488">
            <v>5</v>
          </cell>
          <cell r="O488">
            <v>73</v>
          </cell>
          <cell r="P488" t="str">
            <v>Werbung und Marktforschung</v>
          </cell>
          <cell r="Q488">
            <v>42.462649999999996</v>
          </cell>
          <cell r="R488">
            <v>42.341859999999997</v>
          </cell>
          <cell r="S488">
            <v>42.074509999999997</v>
          </cell>
          <cell r="T488">
            <v>39.169159999999998</v>
          </cell>
          <cell r="U488">
            <v>42.721209999999999</v>
          </cell>
          <cell r="V488">
            <v>42.20899</v>
          </cell>
          <cell r="W488">
            <v>41.458179999999999</v>
          </cell>
          <cell r="X488">
            <v>42.5657</v>
          </cell>
          <cell r="Y488">
            <v>42.5657</v>
          </cell>
          <cell r="Z488">
            <v>44.243769999999998</v>
          </cell>
          <cell r="AA488">
            <v>40.425739999999998</v>
          </cell>
          <cell r="AB488">
            <v>38.477130000000002</v>
          </cell>
          <cell r="AC488">
            <v>40.132309999999997</v>
          </cell>
          <cell r="AD488">
            <v>1.6551799999999943</v>
          </cell>
        </row>
        <row r="489">
          <cell r="A489" t="str">
            <v>DataSpec</v>
          </cell>
          <cell r="B489" t="str">
            <v>Data</v>
          </cell>
          <cell r="C489" t="str">
            <v>Rating</v>
          </cell>
          <cell r="D489" t="str">
            <v>Rating</v>
          </cell>
          <cell r="E489" t="str">
            <v>Q134KUV_731</v>
          </cell>
          <cell r="F489" t="str">
            <v>NONE</v>
          </cell>
          <cell r="G489">
            <v>73.099999999999994</v>
          </cell>
          <cell r="H489" t="str">
            <v xml:space="preserve">      Werbung</v>
          </cell>
          <cell r="I489" t="str">
            <v>SELF</v>
          </cell>
          <cell r="J489" t="str">
            <v>SELF</v>
          </cell>
          <cell r="K489" t="str">
            <v>OV</v>
          </cell>
          <cell r="L489" t="str">
            <v>NE</v>
          </cell>
          <cell r="M489">
            <v>5</v>
          </cell>
          <cell r="O489" t="str">
            <v>73,1</v>
          </cell>
          <cell r="P489" t="str">
            <v>Werbung</v>
          </cell>
          <cell r="Q489">
            <v>42.563879999999997</v>
          </cell>
          <cell r="R489">
            <v>42.414290000000001</v>
          </cell>
          <cell r="S489">
            <v>42.175040000000003</v>
          </cell>
          <cell r="T489">
            <v>39.197980000000001</v>
          </cell>
          <cell r="U489">
            <v>42.779339999999998</v>
          </cell>
          <cell r="V489">
            <v>42.25459</v>
          </cell>
          <cell r="W489">
            <v>41.514380000000003</v>
          </cell>
          <cell r="X489">
            <v>42.568109999999997</v>
          </cell>
          <cell r="Y489">
            <v>42.568109999999997</v>
          </cell>
          <cell r="Z489">
            <v>44.28819</v>
          </cell>
          <cell r="AA489">
            <v>40.643990000000002</v>
          </cell>
          <cell r="AB489">
            <v>38.889330000000001</v>
          </cell>
          <cell r="AC489">
            <v>40.432549999999999</v>
          </cell>
          <cell r="AD489">
            <v>1.543219999999998</v>
          </cell>
        </row>
        <row r="490">
          <cell r="A490" t="str">
            <v>DataSpec</v>
          </cell>
          <cell r="B490" t="str">
            <v>Data</v>
          </cell>
          <cell r="C490" t="str">
            <v>Rating</v>
          </cell>
          <cell r="D490" t="str">
            <v>Rating</v>
          </cell>
          <cell r="E490" t="str">
            <v>Q134KUV_732</v>
          </cell>
          <cell r="F490" t="str">
            <v>NONE</v>
          </cell>
          <cell r="G490">
            <v>73.2</v>
          </cell>
          <cell r="H490" t="str">
            <v xml:space="preserve">      Markt- und Meinungsforschung</v>
          </cell>
          <cell r="I490" t="str">
            <v>SELF</v>
          </cell>
          <cell r="J490" t="str">
            <v>SELF</v>
          </cell>
          <cell r="K490" t="str">
            <v>OV</v>
          </cell>
          <cell r="L490" t="str">
            <v>NE</v>
          </cell>
          <cell r="M490">
            <v>5</v>
          </cell>
          <cell r="O490" t="str">
            <v>73,2</v>
          </cell>
          <cell r="P490" t="str">
            <v>Markt- und Meinungsforschung</v>
          </cell>
          <cell r="Q490">
            <v>41.214970000000001</v>
          </cell>
          <cell r="R490">
            <v>41.449570000000001</v>
          </cell>
          <cell r="S490">
            <v>40.839080000000003</v>
          </cell>
          <cell r="T490">
            <v>38.815109999999997</v>
          </cell>
          <cell r="U490">
            <v>42.006819999999998</v>
          </cell>
          <cell r="V490">
            <v>41.644120000000001</v>
          </cell>
          <cell r="W490">
            <v>40.762509999999999</v>
          </cell>
          <cell r="X490">
            <v>42.535899999999998</v>
          </cell>
          <cell r="Y490">
            <v>42.535899999999998</v>
          </cell>
          <cell r="Z490">
            <v>43.693719999999999</v>
          </cell>
          <cell r="AA490">
            <v>37.693719999999999</v>
          </cell>
          <cell r="AB490">
            <v>33.319809999999997</v>
          </cell>
          <cell r="AC490">
            <v>36.350529999999999</v>
          </cell>
          <cell r="AD490">
            <v>3.0307200000000023</v>
          </cell>
        </row>
        <row r="491">
          <cell r="A491" t="str">
            <v>DataSpec</v>
          </cell>
          <cell r="B491" t="str">
            <v>Data</v>
          </cell>
          <cell r="C491" t="str">
            <v>Rating</v>
          </cell>
          <cell r="D491" t="str">
            <v>Rating</v>
          </cell>
          <cell r="E491" t="str">
            <v>Q134KUV_74</v>
          </cell>
          <cell r="F491" t="str">
            <v>NONE</v>
          </cell>
          <cell r="G491">
            <v>74</v>
          </cell>
          <cell r="H491" t="str">
            <v xml:space="preserve">    Designstudios, Fotogewerbe, Übersetzungsbüros u.a.</v>
          </cell>
          <cell r="I491" t="str">
            <v>SELF</v>
          </cell>
          <cell r="J491" t="str">
            <v>SELF</v>
          </cell>
          <cell r="K491" t="str">
            <v>OV</v>
          </cell>
          <cell r="L491" t="str">
            <v>NE</v>
          </cell>
          <cell r="M491">
            <v>5</v>
          </cell>
          <cell r="O491">
            <v>74</v>
          </cell>
          <cell r="P491" t="str">
            <v>Designstudios, Fotogewerbe, Übersetzungsbüros u.a.</v>
          </cell>
          <cell r="Q491">
            <v>43.266489999999997</v>
          </cell>
          <cell r="R491">
            <v>35.266489999999997</v>
          </cell>
          <cell r="S491">
            <v>43.266489999999997</v>
          </cell>
          <cell r="T491">
            <v>43.900280000000002</v>
          </cell>
          <cell r="U491">
            <v>40.151139999999998</v>
          </cell>
          <cell r="V491">
            <v>38.917169999999999</v>
          </cell>
          <cell r="W491">
            <v>37.603929999999998</v>
          </cell>
          <cell r="X491">
            <v>39.604550000000003</v>
          </cell>
          <cell r="Y491">
            <v>38.575960000000002</v>
          </cell>
          <cell r="Z491">
            <v>38.620510000000003</v>
          </cell>
          <cell r="AA491">
            <v>44.620510000000003</v>
          </cell>
          <cell r="AB491">
            <v>46.545029999999997</v>
          </cell>
          <cell r="AC491">
            <v>49.330469999999998</v>
          </cell>
          <cell r="AD491">
            <v>2.7854400000000012</v>
          </cell>
        </row>
        <row r="492">
          <cell r="A492" t="str">
            <v>DataSpec</v>
          </cell>
          <cell r="B492" t="str">
            <v>Data</v>
          </cell>
          <cell r="C492" t="str">
            <v>Rating</v>
          </cell>
          <cell r="D492" t="str">
            <v>Rating</v>
          </cell>
          <cell r="E492" t="str">
            <v>Q134KUV_75</v>
          </cell>
          <cell r="F492" t="str">
            <v>NONE</v>
          </cell>
          <cell r="G492">
            <v>75</v>
          </cell>
          <cell r="H492" t="str">
            <v xml:space="preserve">    Veterinärwesen</v>
          </cell>
          <cell r="I492" t="str">
            <v>SELF</v>
          </cell>
          <cell r="J492" t="str">
            <v>SELF</v>
          </cell>
          <cell r="K492" t="str">
            <v>OV</v>
          </cell>
          <cell r="L492" t="str">
            <v>NE</v>
          </cell>
          <cell r="M492">
            <v>5</v>
          </cell>
          <cell r="O492">
            <v>75</v>
          </cell>
          <cell r="P492" t="str">
            <v>Veterinärwesen</v>
          </cell>
          <cell r="Q492">
            <v>38.829810000000002</v>
          </cell>
          <cell r="R492">
            <v>38.316490000000002</v>
          </cell>
          <cell r="S492">
            <v>38.666969999999999</v>
          </cell>
          <cell r="T492">
            <v>41.487729999999999</v>
          </cell>
          <cell r="U492">
            <v>40.00244</v>
          </cell>
          <cell r="V492">
            <v>39.666710000000002</v>
          </cell>
          <cell r="W492">
            <v>40.089359999999999</v>
          </cell>
          <cell r="X492">
            <v>40.547930000000001</v>
          </cell>
          <cell r="Y492">
            <v>37.497390000000003</v>
          </cell>
          <cell r="Z492">
            <v>38.788629999999998</v>
          </cell>
          <cell r="AA492">
            <v>35.878279999999997</v>
          </cell>
          <cell r="AB492">
            <v>32.139130000000002</v>
          </cell>
          <cell r="AC492">
            <v>37.826749999999997</v>
          </cell>
          <cell r="AD492">
            <v>5.6876199999999955</v>
          </cell>
        </row>
        <row r="493">
          <cell r="A493" t="str">
            <v>DataSpec</v>
          </cell>
          <cell r="B493" t="str">
            <v>Data</v>
          </cell>
          <cell r="C493" t="str">
            <v>Rating</v>
          </cell>
          <cell r="D493" t="str">
            <v>Rating</v>
          </cell>
          <cell r="E493" t="str">
            <v>Q134KUV_N</v>
          </cell>
          <cell r="F493" t="str">
            <v>NONE</v>
          </cell>
          <cell r="G493" t="str">
            <v>N</v>
          </cell>
          <cell r="H493" t="str">
            <v>Mobilienvermietung, Personalvermittlung, Auftragsdienste u.a.</v>
          </cell>
          <cell r="I493" t="str">
            <v>SELF</v>
          </cell>
          <cell r="J493" t="str">
            <v>SELF</v>
          </cell>
          <cell r="K493" t="str">
            <v>OV</v>
          </cell>
          <cell r="L493" t="str">
            <v>NE</v>
          </cell>
          <cell r="M493">
            <v>5</v>
          </cell>
          <cell r="O493" t="str">
            <v>N</v>
          </cell>
          <cell r="P493" t="str">
            <v>Mobilienvermietung, Personalvermittlung, Auftragsdienste u.a.</v>
          </cell>
          <cell r="Q493">
            <v>41.371079999999999</v>
          </cell>
          <cell r="R493">
            <v>40.012430000000002</v>
          </cell>
          <cell r="S493">
            <v>40.55227</v>
          </cell>
          <cell r="T493">
            <v>41.224820000000001</v>
          </cell>
          <cell r="U493">
            <v>43.29636</v>
          </cell>
          <cell r="V493">
            <v>42.465710000000001</v>
          </cell>
          <cell r="W493">
            <v>41.442140000000002</v>
          </cell>
          <cell r="X493">
            <v>43.143740000000001</v>
          </cell>
          <cell r="Y493">
            <v>41.810630000000003</v>
          </cell>
          <cell r="Z493">
            <v>43.568629999999999</v>
          </cell>
          <cell r="AA493">
            <v>38.277169999999998</v>
          </cell>
          <cell r="AB493">
            <v>33.775100000000002</v>
          </cell>
          <cell r="AC493">
            <v>35.976199999999999</v>
          </cell>
          <cell r="AD493">
            <v>2.2010999999999967</v>
          </cell>
        </row>
        <row r="494">
          <cell r="A494" t="str">
            <v>DataSpec</v>
          </cell>
          <cell r="B494" t="str">
            <v>Data</v>
          </cell>
          <cell r="C494" t="str">
            <v>Rating</v>
          </cell>
          <cell r="D494" t="str">
            <v>Rating</v>
          </cell>
          <cell r="E494" t="str">
            <v>Q134KUV_77</v>
          </cell>
          <cell r="F494" t="str">
            <v>NONE</v>
          </cell>
          <cell r="G494">
            <v>77</v>
          </cell>
          <cell r="H494" t="str">
            <v xml:space="preserve">    Mobilienvermietung, -Leasing</v>
          </cell>
          <cell r="I494" t="str">
            <v>SELF</v>
          </cell>
          <cell r="J494" t="str">
            <v>SELF</v>
          </cell>
          <cell r="K494" t="str">
            <v>OV</v>
          </cell>
          <cell r="L494" t="str">
            <v>NE</v>
          </cell>
          <cell r="M494">
            <v>5</v>
          </cell>
          <cell r="O494">
            <v>77</v>
          </cell>
          <cell r="P494" t="str">
            <v>Mobilienvermietung, -Leasing</v>
          </cell>
          <cell r="Q494">
            <v>44.567659999999997</v>
          </cell>
          <cell r="R494">
            <v>43.765770000000003</v>
          </cell>
          <cell r="S494">
            <v>44.880589999999998</v>
          </cell>
          <cell r="T494">
            <v>49.105069999999998</v>
          </cell>
          <cell r="U494">
            <v>48.759439999999998</v>
          </cell>
          <cell r="V494">
            <v>48.644730000000003</v>
          </cell>
          <cell r="W494">
            <v>48.683489999999999</v>
          </cell>
          <cell r="X494">
            <v>50.014400000000002</v>
          </cell>
          <cell r="Y494">
            <v>49.496760000000002</v>
          </cell>
          <cell r="Z494">
            <v>49.972320000000003</v>
          </cell>
          <cell r="AA494">
            <v>43.972320000000003</v>
          </cell>
          <cell r="AB494">
            <v>37.972320000000003</v>
          </cell>
          <cell r="AC494">
            <v>38.619790000000002</v>
          </cell>
          <cell r="AD494">
            <v>0.64746999999999844</v>
          </cell>
        </row>
        <row r="495">
          <cell r="A495" t="str">
            <v>DataSpec</v>
          </cell>
          <cell r="B495" t="str">
            <v>Data</v>
          </cell>
          <cell r="C495" t="str">
            <v>Rating</v>
          </cell>
          <cell r="D495" t="str">
            <v>Rating</v>
          </cell>
          <cell r="E495" t="str">
            <v>Q134KUV_771</v>
          </cell>
          <cell r="F495" t="str">
            <v>NONE</v>
          </cell>
          <cell r="G495">
            <v>77.099999999999994</v>
          </cell>
          <cell r="H495" t="str">
            <v xml:space="preserve">      Kraftwagen-Vermietung</v>
          </cell>
          <cell r="I495" t="str">
            <v>SELF</v>
          </cell>
          <cell r="J495" t="str">
            <v>SELF</v>
          </cell>
          <cell r="K495" t="str">
            <v>OV</v>
          </cell>
          <cell r="L495" t="str">
            <v>NE</v>
          </cell>
          <cell r="M495">
            <v>5</v>
          </cell>
          <cell r="O495" t="str">
            <v>77,1</v>
          </cell>
          <cell r="P495" t="str">
            <v>Kraftwagen-Vermietung</v>
          </cell>
          <cell r="Q495">
            <v>44.567659999999997</v>
          </cell>
          <cell r="R495">
            <v>43.765770000000003</v>
          </cell>
          <cell r="S495">
            <v>44.880589999999998</v>
          </cell>
          <cell r="T495">
            <v>49.105069999999998</v>
          </cell>
          <cell r="U495">
            <v>48.759439999999998</v>
          </cell>
          <cell r="V495">
            <v>48.644730000000003</v>
          </cell>
          <cell r="W495">
            <v>48.683489999999999</v>
          </cell>
          <cell r="X495">
            <v>50.014400000000002</v>
          </cell>
          <cell r="Y495">
            <v>49.496760000000002</v>
          </cell>
          <cell r="Z495">
            <v>49.972320000000003</v>
          </cell>
          <cell r="AA495">
            <v>43.972320000000003</v>
          </cell>
          <cell r="AB495">
            <v>37.972320000000003</v>
          </cell>
          <cell r="AC495">
            <v>38.619790000000002</v>
          </cell>
          <cell r="AD495">
            <v>0.64746999999999844</v>
          </cell>
        </row>
        <row r="496">
          <cell r="A496" t="str">
            <v>DataSpec</v>
          </cell>
          <cell r="B496" t="str">
            <v>Data</v>
          </cell>
          <cell r="C496" t="str">
            <v>Rating</v>
          </cell>
          <cell r="D496" t="str">
            <v>Rating</v>
          </cell>
          <cell r="E496" t="str">
            <v>Q134KUV_772</v>
          </cell>
          <cell r="F496" t="str">
            <v>NONE</v>
          </cell>
          <cell r="G496">
            <v>77.2</v>
          </cell>
          <cell r="H496" t="str">
            <v xml:space="preserve">      Gebrauchsgütervermietung</v>
          </cell>
          <cell r="I496" t="str">
            <v>SELF</v>
          </cell>
          <cell r="J496" t="str">
            <v>SELF</v>
          </cell>
          <cell r="K496" t="str">
            <v>OV</v>
          </cell>
          <cell r="L496" t="str">
            <v>NE</v>
          </cell>
          <cell r="M496">
            <v>5</v>
          </cell>
          <cell r="O496" t="str">
            <v>77,2</v>
          </cell>
          <cell r="P496" t="str">
            <v>Gebrauchsgütervermietung</v>
          </cell>
          <cell r="Q496">
            <v>44.567659999999997</v>
          </cell>
          <cell r="R496">
            <v>43.765770000000003</v>
          </cell>
          <cell r="S496">
            <v>44.880589999999998</v>
          </cell>
          <cell r="T496">
            <v>49.105069999999998</v>
          </cell>
          <cell r="U496">
            <v>48.759439999999998</v>
          </cell>
          <cell r="V496">
            <v>48.644730000000003</v>
          </cell>
          <cell r="W496">
            <v>48.683489999999999</v>
          </cell>
          <cell r="X496">
            <v>50.014400000000002</v>
          </cell>
          <cell r="Y496">
            <v>49.496760000000002</v>
          </cell>
          <cell r="Z496">
            <v>49.972320000000003</v>
          </cell>
          <cell r="AA496">
            <v>43.972320000000003</v>
          </cell>
          <cell r="AB496">
            <v>37.972320000000003</v>
          </cell>
          <cell r="AC496">
            <v>38.619790000000002</v>
          </cell>
          <cell r="AD496">
            <v>0.64746999999999844</v>
          </cell>
        </row>
        <row r="497">
          <cell r="A497" t="str">
            <v>DataSpec</v>
          </cell>
          <cell r="B497" t="str">
            <v>Data</v>
          </cell>
          <cell r="C497" t="str">
            <v>Rating</v>
          </cell>
          <cell r="D497" t="str">
            <v>Rating</v>
          </cell>
          <cell r="E497" t="str">
            <v>Q134KUV_773</v>
          </cell>
          <cell r="F497" t="str">
            <v>NONE</v>
          </cell>
          <cell r="G497">
            <v>77.3</v>
          </cell>
          <cell r="H497" t="str">
            <v xml:space="preserve">      Geräte- und Fahrzeugvermietung (ohne Kraftwagen)</v>
          </cell>
          <cell r="I497" t="str">
            <v>SELF</v>
          </cell>
          <cell r="J497" t="str">
            <v>SELF</v>
          </cell>
          <cell r="K497" t="str">
            <v>OV</v>
          </cell>
          <cell r="L497" t="str">
            <v>NE</v>
          </cell>
          <cell r="M497">
            <v>5</v>
          </cell>
          <cell r="O497" t="str">
            <v>77,3</v>
          </cell>
          <cell r="P497" t="str">
            <v>Geräte- und Fahrzeugvermietung (ohne Kraftwagen)</v>
          </cell>
          <cell r="Q497">
            <v>44.567659999999997</v>
          </cell>
          <cell r="R497">
            <v>43.765770000000003</v>
          </cell>
          <cell r="S497">
            <v>44.880589999999998</v>
          </cell>
          <cell r="T497">
            <v>49.105069999999998</v>
          </cell>
          <cell r="U497">
            <v>48.759439999999998</v>
          </cell>
          <cell r="V497">
            <v>48.644730000000003</v>
          </cell>
          <cell r="W497">
            <v>48.683489999999999</v>
          </cell>
          <cell r="X497">
            <v>50.014400000000002</v>
          </cell>
          <cell r="Y497">
            <v>49.496760000000002</v>
          </cell>
          <cell r="Z497">
            <v>49.972320000000003</v>
          </cell>
          <cell r="AA497">
            <v>43.972320000000003</v>
          </cell>
          <cell r="AB497">
            <v>37.972320000000003</v>
          </cell>
          <cell r="AC497">
            <v>38.619790000000002</v>
          </cell>
          <cell r="AD497">
            <v>0.64746999999999844</v>
          </cell>
        </row>
        <row r="498">
          <cell r="A498" t="str">
            <v>DataSpec</v>
          </cell>
          <cell r="B498" t="str">
            <v>Data</v>
          </cell>
          <cell r="C498" t="str">
            <v>Rating</v>
          </cell>
          <cell r="D498" t="str">
            <v>Rating</v>
          </cell>
          <cell r="E498" t="str">
            <v>Q134KUV_774</v>
          </cell>
          <cell r="F498" t="str">
            <v>NONE</v>
          </cell>
          <cell r="G498">
            <v>77.400000000000006</v>
          </cell>
          <cell r="H498" t="str">
            <v xml:space="preserve">      Leasing von geistigem Eigentum (ohne Copyrights)</v>
          </cell>
          <cell r="I498" t="str">
            <v>SELF</v>
          </cell>
          <cell r="J498" t="str">
            <v>SELF</v>
          </cell>
          <cell r="K498" t="str">
            <v>OV</v>
          </cell>
          <cell r="L498" t="str">
            <v>NE</v>
          </cell>
          <cell r="M498">
            <v>5</v>
          </cell>
          <cell r="O498" t="str">
            <v>77,4</v>
          </cell>
          <cell r="P498" t="str">
            <v>Leasing von geistigem Eigentum (ohne Copyrights)</v>
          </cell>
          <cell r="Q498">
            <v>44.567659999999997</v>
          </cell>
          <cell r="R498">
            <v>43.765770000000003</v>
          </cell>
          <cell r="S498">
            <v>44.880589999999998</v>
          </cell>
          <cell r="T498">
            <v>49.105069999999998</v>
          </cell>
          <cell r="U498">
            <v>48.759439999999998</v>
          </cell>
          <cell r="V498">
            <v>48.644730000000003</v>
          </cell>
          <cell r="W498">
            <v>48.683489999999999</v>
          </cell>
          <cell r="X498">
            <v>50.014400000000002</v>
          </cell>
          <cell r="Y498">
            <v>49.496760000000002</v>
          </cell>
          <cell r="Z498">
            <v>49.972320000000003</v>
          </cell>
          <cell r="AA498">
            <v>43.972320000000003</v>
          </cell>
          <cell r="AB498">
            <v>37.972320000000003</v>
          </cell>
          <cell r="AC498">
            <v>38.619790000000002</v>
          </cell>
          <cell r="AD498">
            <v>0.64746999999999844</v>
          </cell>
        </row>
        <row r="499">
          <cell r="A499" t="str">
            <v>DataSpec</v>
          </cell>
          <cell r="B499" t="str">
            <v>Data</v>
          </cell>
          <cell r="C499" t="str">
            <v>Rating</v>
          </cell>
          <cell r="D499" t="str">
            <v>Rating</v>
          </cell>
          <cell r="E499" t="str">
            <v>Q134KUV_78</v>
          </cell>
          <cell r="F499" t="str">
            <v>NONE</v>
          </cell>
          <cell r="G499">
            <v>78</v>
          </cell>
          <cell r="H499" t="str">
            <v xml:space="preserve">    Personalvermittlung- und überlassung</v>
          </cell>
          <cell r="I499" t="str">
            <v>SELF</v>
          </cell>
          <cell r="J499" t="str">
            <v>SELF</v>
          </cell>
          <cell r="K499" t="str">
            <v>OV</v>
          </cell>
          <cell r="L499" t="str">
            <v>NE</v>
          </cell>
          <cell r="M499">
            <v>5</v>
          </cell>
          <cell r="O499">
            <v>78</v>
          </cell>
          <cell r="P499" t="str">
            <v>Personalvermittlung- und überlassung</v>
          </cell>
          <cell r="Q499">
            <v>39.63279</v>
          </cell>
          <cell r="R499">
            <v>36.769680000000001</v>
          </cell>
          <cell r="S499">
            <v>41.086790000000001</v>
          </cell>
          <cell r="T499">
            <v>39.551160000000003</v>
          </cell>
          <cell r="U499">
            <v>40.889000000000003</v>
          </cell>
          <cell r="V499">
            <v>39.840449999999997</v>
          </cell>
          <cell r="W499">
            <v>37.439239999999998</v>
          </cell>
          <cell r="X499">
            <v>39.384360000000001</v>
          </cell>
          <cell r="Y499">
            <v>38.273389999999999</v>
          </cell>
          <cell r="Z499">
            <v>39.326390000000004</v>
          </cell>
          <cell r="AA499">
            <v>39.068930000000002</v>
          </cell>
          <cell r="AB499">
            <v>37.474020000000003</v>
          </cell>
          <cell r="AC499">
            <v>40.62697</v>
          </cell>
          <cell r="AD499">
            <v>3.152949999999997</v>
          </cell>
        </row>
        <row r="500">
          <cell r="A500" t="str">
            <v>DataSpec</v>
          </cell>
          <cell r="B500" t="str">
            <v>Data</v>
          </cell>
          <cell r="C500" t="str">
            <v>Rating</v>
          </cell>
          <cell r="D500" t="str">
            <v>Rating</v>
          </cell>
          <cell r="E500" t="str">
            <v>Q134KUV_79</v>
          </cell>
          <cell r="F500" t="str">
            <v>NONE</v>
          </cell>
          <cell r="G500">
            <v>79</v>
          </cell>
          <cell r="H500" t="str">
            <v xml:space="preserve">    Reise- und Reservierungsdienstleister</v>
          </cell>
          <cell r="I500" t="str">
            <v>SELF</v>
          </cell>
          <cell r="J500" t="str">
            <v>SELF</v>
          </cell>
          <cell r="K500" t="str">
            <v>OV</v>
          </cell>
          <cell r="L500" t="str">
            <v>NE</v>
          </cell>
          <cell r="M500">
            <v>5</v>
          </cell>
          <cell r="O500">
            <v>79</v>
          </cell>
          <cell r="P500" t="str">
            <v>Reise- und Reservierungsdienstleister</v>
          </cell>
          <cell r="Q500">
            <v>41.01829</v>
          </cell>
          <cell r="R500">
            <v>38.00996</v>
          </cell>
          <cell r="S500">
            <v>39.286540000000002</v>
          </cell>
          <cell r="T500">
            <v>38.266289999999998</v>
          </cell>
          <cell r="U500">
            <v>41.27084</v>
          </cell>
          <cell r="V500">
            <v>37.16442</v>
          </cell>
          <cell r="W500">
            <v>42.190130000000003</v>
          </cell>
          <cell r="X500">
            <v>43.960070000000002</v>
          </cell>
          <cell r="Y500">
            <v>41.138559999999998</v>
          </cell>
          <cell r="Z500">
            <v>37.962620000000001</v>
          </cell>
          <cell r="AA500">
            <v>36.593789999999998</v>
          </cell>
          <cell r="AB500">
            <v>37.268610000000002</v>
          </cell>
          <cell r="AC500">
            <v>37.81015</v>
          </cell>
          <cell r="AD500">
            <v>0.54153999999999769</v>
          </cell>
        </row>
        <row r="501">
          <cell r="A501" t="str">
            <v>DataSpec</v>
          </cell>
          <cell r="B501" t="str">
            <v>Data</v>
          </cell>
          <cell r="C501" t="str">
            <v>Rating</v>
          </cell>
          <cell r="D501" t="str">
            <v>Rating</v>
          </cell>
          <cell r="E501" t="str">
            <v>Q134KUV_791</v>
          </cell>
          <cell r="F501" t="str">
            <v>NONE</v>
          </cell>
          <cell r="G501">
            <v>79.099999999999994</v>
          </cell>
          <cell r="H501" t="str">
            <v xml:space="preserve">      Reisebüros und Reiseveranstalter</v>
          </cell>
          <cell r="I501" t="str">
            <v>SELF</v>
          </cell>
          <cell r="J501" t="str">
            <v>SELF</v>
          </cell>
          <cell r="K501" t="str">
            <v>OV</v>
          </cell>
          <cell r="L501" t="str">
            <v>NE</v>
          </cell>
          <cell r="M501">
            <v>5</v>
          </cell>
          <cell r="O501" t="str">
            <v>79,1</v>
          </cell>
          <cell r="P501" t="str">
            <v>Reisebüros und Reiseveranstalter</v>
          </cell>
          <cell r="Q501">
            <v>41.01829</v>
          </cell>
          <cell r="R501">
            <v>38.00996</v>
          </cell>
          <cell r="S501">
            <v>39.286540000000002</v>
          </cell>
          <cell r="T501">
            <v>38.266289999999998</v>
          </cell>
          <cell r="U501">
            <v>41.27084</v>
          </cell>
          <cell r="V501">
            <v>37.16442</v>
          </cell>
          <cell r="W501">
            <v>42.190130000000003</v>
          </cell>
          <cell r="X501">
            <v>43.960070000000002</v>
          </cell>
          <cell r="Y501">
            <v>41.138559999999998</v>
          </cell>
          <cell r="Z501">
            <v>37.962620000000001</v>
          </cell>
          <cell r="AA501">
            <v>36.593789999999998</v>
          </cell>
          <cell r="AB501">
            <v>37.268610000000002</v>
          </cell>
          <cell r="AC501">
            <v>37.81015</v>
          </cell>
          <cell r="AD501">
            <v>0.54153999999999769</v>
          </cell>
        </row>
        <row r="502">
          <cell r="A502" t="str">
            <v>DataSpec</v>
          </cell>
          <cell r="B502" t="str">
            <v>Data</v>
          </cell>
          <cell r="C502" t="str">
            <v>Rating</v>
          </cell>
          <cell r="D502" t="str">
            <v>Rating</v>
          </cell>
          <cell r="E502" t="str">
            <v>Q134KUV_7911</v>
          </cell>
          <cell r="F502" t="str">
            <v>NONE</v>
          </cell>
          <cell r="G502">
            <v>79.11</v>
          </cell>
          <cell r="H502" t="str">
            <v xml:space="preserve">        Reisebüros</v>
          </cell>
          <cell r="I502" t="str">
            <v>SELF</v>
          </cell>
          <cell r="J502" t="str">
            <v>SELF</v>
          </cell>
          <cell r="K502" t="str">
            <v>OV</v>
          </cell>
          <cell r="L502" t="str">
            <v>NE</v>
          </cell>
          <cell r="M502">
            <v>5</v>
          </cell>
          <cell r="O502" t="str">
            <v>79,11</v>
          </cell>
          <cell r="P502" t="str">
            <v>Reisebüros</v>
          </cell>
          <cell r="Q502">
            <v>41.01829</v>
          </cell>
          <cell r="R502">
            <v>38.00996</v>
          </cell>
          <cell r="S502">
            <v>39.286540000000002</v>
          </cell>
          <cell r="T502">
            <v>38.266289999999998</v>
          </cell>
          <cell r="U502">
            <v>41.27084</v>
          </cell>
          <cell r="V502">
            <v>37.16442</v>
          </cell>
          <cell r="W502">
            <v>42.190130000000003</v>
          </cell>
          <cell r="X502">
            <v>43.960070000000002</v>
          </cell>
          <cell r="Y502">
            <v>41.138559999999998</v>
          </cell>
          <cell r="Z502">
            <v>37.962620000000001</v>
          </cell>
          <cell r="AA502">
            <v>36.593789999999998</v>
          </cell>
          <cell r="AB502">
            <v>37.268610000000002</v>
          </cell>
          <cell r="AC502">
            <v>37.81015</v>
          </cell>
          <cell r="AD502">
            <v>0.54153999999999769</v>
          </cell>
        </row>
        <row r="503">
          <cell r="A503" t="str">
            <v>DataSpec</v>
          </cell>
          <cell r="B503" t="str">
            <v>Data</v>
          </cell>
          <cell r="C503" t="str">
            <v>Rating</v>
          </cell>
          <cell r="D503" t="str">
            <v>Rating</v>
          </cell>
          <cell r="E503" t="str">
            <v>Q134KUV_7912</v>
          </cell>
          <cell r="F503" t="str">
            <v>NONE</v>
          </cell>
          <cell r="G503">
            <v>79.12</v>
          </cell>
          <cell r="H503" t="str">
            <v xml:space="preserve">        Reiseveranstalter</v>
          </cell>
          <cell r="I503" t="str">
            <v>SELF</v>
          </cell>
          <cell r="J503" t="str">
            <v>SELF</v>
          </cell>
          <cell r="K503" t="str">
            <v>OV</v>
          </cell>
          <cell r="L503" t="str">
            <v>NE</v>
          </cell>
          <cell r="M503">
            <v>5</v>
          </cell>
          <cell r="O503" t="str">
            <v>79,12</v>
          </cell>
          <cell r="P503" t="str">
            <v>Reiseveranstalter</v>
          </cell>
          <cell r="Q503">
            <v>41.01829</v>
          </cell>
          <cell r="R503">
            <v>38.00996</v>
          </cell>
          <cell r="S503">
            <v>39.286540000000002</v>
          </cell>
          <cell r="T503">
            <v>38.266289999999998</v>
          </cell>
          <cell r="U503">
            <v>41.27084</v>
          </cell>
          <cell r="V503">
            <v>37.16442</v>
          </cell>
          <cell r="W503">
            <v>42.190130000000003</v>
          </cell>
          <cell r="X503">
            <v>43.960070000000002</v>
          </cell>
          <cell r="Y503">
            <v>41.138559999999998</v>
          </cell>
          <cell r="Z503">
            <v>37.962620000000001</v>
          </cell>
          <cell r="AA503">
            <v>36.593789999999998</v>
          </cell>
          <cell r="AB503">
            <v>37.268610000000002</v>
          </cell>
          <cell r="AC503">
            <v>37.81015</v>
          </cell>
          <cell r="AD503">
            <v>0.54153999999999769</v>
          </cell>
        </row>
        <row r="504">
          <cell r="A504" t="str">
            <v>DataSpec</v>
          </cell>
          <cell r="B504" t="str">
            <v>Data</v>
          </cell>
          <cell r="C504" t="str">
            <v>Rating</v>
          </cell>
          <cell r="D504" t="str">
            <v>Rating</v>
          </cell>
          <cell r="E504" t="str">
            <v>Q134KUV_799</v>
          </cell>
          <cell r="F504" t="str">
            <v>NONE</v>
          </cell>
          <cell r="G504">
            <v>79.900000000000006</v>
          </cell>
          <cell r="H504" t="str">
            <v xml:space="preserve">      Reservierung und Fremdenführung</v>
          </cell>
          <cell r="I504" t="str">
            <v>SELF</v>
          </cell>
          <cell r="J504" t="str">
            <v>SELF</v>
          </cell>
          <cell r="K504" t="str">
            <v>OV</v>
          </cell>
          <cell r="L504" t="str">
            <v>NE</v>
          </cell>
          <cell r="M504">
            <v>5</v>
          </cell>
          <cell r="O504" t="str">
            <v>79,9</v>
          </cell>
          <cell r="P504" t="str">
            <v>Reservierung und Fremdenführung</v>
          </cell>
          <cell r="Q504">
            <v>41.01829</v>
          </cell>
          <cell r="R504">
            <v>38.00996</v>
          </cell>
          <cell r="S504">
            <v>39.286540000000002</v>
          </cell>
          <cell r="T504">
            <v>38.266289999999998</v>
          </cell>
          <cell r="U504">
            <v>41.27084</v>
          </cell>
          <cell r="V504">
            <v>37.16442</v>
          </cell>
          <cell r="W504">
            <v>42.190130000000003</v>
          </cell>
          <cell r="X504">
            <v>43.960070000000002</v>
          </cell>
          <cell r="Y504">
            <v>41.138559999999998</v>
          </cell>
          <cell r="Z504">
            <v>37.962620000000001</v>
          </cell>
          <cell r="AA504">
            <v>36.593789999999998</v>
          </cell>
          <cell r="AB504">
            <v>37.268610000000002</v>
          </cell>
          <cell r="AC504">
            <v>37.81015</v>
          </cell>
          <cell r="AD504">
            <v>0.54153999999999769</v>
          </cell>
        </row>
        <row r="505">
          <cell r="A505" t="str">
            <v>DataSpec</v>
          </cell>
          <cell r="B505" t="str">
            <v>Data</v>
          </cell>
          <cell r="C505" t="str">
            <v>Rating</v>
          </cell>
          <cell r="D505" t="str">
            <v>Rating</v>
          </cell>
          <cell r="E505" t="str">
            <v>Q134KUV_80</v>
          </cell>
          <cell r="F505" t="str">
            <v>NONE</v>
          </cell>
          <cell r="G505">
            <v>80</v>
          </cell>
          <cell r="H505" t="str">
            <v xml:space="preserve">    Sicherheitsdienste, Detekteien</v>
          </cell>
          <cell r="I505" t="str">
            <v>SELF</v>
          </cell>
          <cell r="J505" t="str">
            <v>SELF</v>
          </cell>
          <cell r="K505" t="str">
            <v>OV</v>
          </cell>
          <cell r="L505" t="str">
            <v>NE</v>
          </cell>
          <cell r="M505">
            <v>5</v>
          </cell>
          <cell r="O505">
            <v>80</v>
          </cell>
          <cell r="P505" t="str">
            <v>Sicherheitsdienste, Detekteien</v>
          </cell>
          <cell r="Q505">
            <v>39.423769999999998</v>
          </cell>
          <cell r="R505">
            <v>31.423770000000001</v>
          </cell>
          <cell r="S505">
            <v>37.68188</v>
          </cell>
          <cell r="T505">
            <v>36.217529999999996</v>
          </cell>
          <cell r="U505">
            <v>38.290869999999998</v>
          </cell>
          <cell r="V505">
            <v>39.42709</v>
          </cell>
          <cell r="W505">
            <v>37.228189999999998</v>
          </cell>
          <cell r="X505">
            <v>41.3508</v>
          </cell>
          <cell r="Y505">
            <v>40.265090000000001</v>
          </cell>
          <cell r="Z505">
            <v>43.804929999999999</v>
          </cell>
          <cell r="AA505">
            <v>37.804929999999999</v>
          </cell>
          <cell r="AB505">
            <v>36.154290000000003</v>
          </cell>
          <cell r="AC505">
            <v>42.154290000000003</v>
          </cell>
          <cell r="AD505">
            <v>6</v>
          </cell>
        </row>
        <row r="506">
          <cell r="A506" t="str">
            <v>DataSpec</v>
          </cell>
          <cell r="B506" t="str">
            <v>Data</v>
          </cell>
          <cell r="C506" t="str">
            <v>Rating</v>
          </cell>
          <cell r="D506" t="str">
            <v>Rating</v>
          </cell>
          <cell r="E506" t="str">
            <v>Q134KUV_81</v>
          </cell>
          <cell r="F506" t="str">
            <v>NONE</v>
          </cell>
          <cell r="G506">
            <v>81</v>
          </cell>
          <cell r="H506" t="str">
            <v xml:space="preserve">    Gebäudebetreuung; Garten- und Landschaftsbau</v>
          </cell>
          <cell r="I506" t="str">
            <v>SELF</v>
          </cell>
          <cell r="J506" t="str">
            <v>SELF</v>
          </cell>
          <cell r="K506" t="str">
            <v>OV</v>
          </cell>
          <cell r="L506" t="str">
            <v>NE</v>
          </cell>
          <cell r="M506">
            <v>5</v>
          </cell>
          <cell r="O506">
            <v>81</v>
          </cell>
          <cell r="P506" t="str">
            <v>Gebäudebetreuung; Garten- und Landschaftsbau</v>
          </cell>
          <cell r="Q506">
            <v>39.676270000000002</v>
          </cell>
          <cell r="R506">
            <v>40.596670000000003</v>
          </cell>
          <cell r="S506">
            <v>38.360849999999999</v>
          </cell>
          <cell r="T506">
            <v>39.632469999999998</v>
          </cell>
          <cell r="U506">
            <v>41.165550000000003</v>
          </cell>
          <cell r="V506">
            <v>40.539189999999998</v>
          </cell>
          <cell r="W506">
            <v>38.86392</v>
          </cell>
          <cell r="X506">
            <v>41.198799999999999</v>
          </cell>
          <cell r="Y506">
            <v>39.771329999999999</v>
          </cell>
          <cell r="Z506">
            <v>43.065350000000002</v>
          </cell>
          <cell r="AA506">
            <v>37.065350000000002</v>
          </cell>
          <cell r="AB506">
            <v>32.536720000000003</v>
          </cell>
          <cell r="AC506">
            <v>37.09825</v>
          </cell>
          <cell r="AD506">
            <v>4.5615299999999976</v>
          </cell>
        </row>
        <row r="507">
          <cell r="A507" t="str">
            <v>DataSpec</v>
          </cell>
          <cell r="B507" t="str">
            <v>Data</v>
          </cell>
          <cell r="C507" t="str">
            <v>Rating</v>
          </cell>
          <cell r="D507" t="str">
            <v>Rating</v>
          </cell>
          <cell r="E507" t="str">
            <v>Q134KUV_811</v>
          </cell>
          <cell r="F507" t="str">
            <v>NONE</v>
          </cell>
          <cell r="G507">
            <v>81.099999999999994</v>
          </cell>
          <cell r="H507" t="str">
            <v xml:space="preserve">      Hausmeisterdienste</v>
          </cell>
          <cell r="I507" t="str">
            <v>SELF</v>
          </cell>
          <cell r="J507" t="str">
            <v>SELF</v>
          </cell>
          <cell r="K507" t="str">
            <v>OV</v>
          </cell>
          <cell r="L507" t="str">
            <v>NE</v>
          </cell>
          <cell r="M507">
            <v>5</v>
          </cell>
          <cell r="O507" t="str">
            <v>81,1</v>
          </cell>
          <cell r="P507" t="str">
            <v>Hausmeisterdienste</v>
          </cell>
          <cell r="Q507">
            <v>39.676270000000002</v>
          </cell>
          <cell r="R507">
            <v>40.596670000000003</v>
          </cell>
          <cell r="S507">
            <v>38.360849999999999</v>
          </cell>
          <cell r="T507">
            <v>39.632469999999998</v>
          </cell>
          <cell r="U507">
            <v>41.165550000000003</v>
          </cell>
          <cell r="V507">
            <v>40.539189999999998</v>
          </cell>
          <cell r="W507">
            <v>38.86392</v>
          </cell>
          <cell r="X507">
            <v>41.198799999999999</v>
          </cell>
          <cell r="Y507">
            <v>39.771329999999999</v>
          </cell>
          <cell r="Z507">
            <v>43.065350000000002</v>
          </cell>
          <cell r="AA507">
            <v>37.065350000000002</v>
          </cell>
          <cell r="AB507">
            <v>32.536720000000003</v>
          </cell>
          <cell r="AC507">
            <v>37.09825</v>
          </cell>
          <cell r="AD507">
            <v>4.5615299999999976</v>
          </cell>
        </row>
        <row r="508">
          <cell r="A508" t="str">
            <v>DataSpec</v>
          </cell>
          <cell r="B508" t="str">
            <v>Data</v>
          </cell>
          <cell r="C508" t="str">
            <v>Rating</v>
          </cell>
          <cell r="D508" t="str">
            <v>Rating</v>
          </cell>
          <cell r="E508" t="str">
            <v>Q134KUV_812</v>
          </cell>
          <cell r="F508" t="str">
            <v>NONE</v>
          </cell>
          <cell r="G508">
            <v>81.2</v>
          </cell>
          <cell r="H508" t="str">
            <v xml:space="preserve">      Gebäudereinigung</v>
          </cell>
          <cell r="I508" t="str">
            <v>SELF</v>
          </cell>
          <cell r="J508" t="str">
            <v>SELF</v>
          </cell>
          <cell r="K508" t="str">
            <v>OV</v>
          </cell>
          <cell r="L508" t="str">
            <v>NE</v>
          </cell>
          <cell r="M508">
            <v>5</v>
          </cell>
          <cell r="O508" t="str">
            <v>81,2</v>
          </cell>
          <cell r="P508" t="str">
            <v>Gebäudereinigung</v>
          </cell>
          <cell r="Q508">
            <v>39.676270000000002</v>
          </cell>
          <cell r="R508">
            <v>40.596670000000003</v>
          </cell>
          <cell r="S508">
            <v>38.360849999999999</v>
          </cell>
          <cell r="T508">
            <v>39.632469999999998</v>
          </cell>
          <cell r="U508">
            <v>41.165550000000003</v>
          </cell>
          <cell r="V508">
            <v>40.539189999999998</v>
          </cell>
          <cell r="W508">
            <v>38.86392</v>
          </cell>
          <cell r="X508">
            <v>41.198799999999999</v>
          </cell>
          <cell r="Y508">
            <v>39.771329999999999</v>
          </cell>
          <cell r="Z508">
            <v>43.065350000000002</v>
          </cell>
          <cell r="AA508">
            <v>37.065350000000002</v>
          </cell>
          <cell r="AB508">
            <v>32.536720000000003</v>
          </cell>
          <cell r="AC508">
            <v>37.09825</v>
          </cell>
          <cell r="AD508">
            <v>4.5615299999999976</v>
          </cell>
        </row>
        <row r="509">
          <cell r="A509" t="str">
            <v>DataSpec</v>
          </cell>
          <cell r="B509" t="str">
            <v>Data</v>
          </cell>
          <cell r="C509" t="str">
            <v>Rating</v>
          </cell>
          <cell r="D509" t="str">
            <v>Rating</v>
          </cell>
          <cell r="E509" t="str">
            <v>Q134KUV_813</v>
          </cell>
          <cell r="F509" t="str">
            <v>NONE</v>
          </cell>
          <cell r="G509">
            <v>81.3</v>
          </cell>
          <cell r="H509" t="str">
            <v xml:space="preserve">      Garten- und Landschaftsbau</v>
          </cell>
          <cell r="I509" t="str">
            <v>SELF</v>
          </cell>
          <cell r="J509" t="str">
            <v>SELF</v>
          </cell>
          <cell r="K509" t="str">
            <v>OV</v>
          </cell>
          <cell r="L509" t="str">
            <v>NE</v>
          </cell>
          <cell r="M509">
            <v>5</v>
          </cell>
          <cell r="O509" t="str">
            <v>81,3</v>
          </cell>
          <cell r="P509" t="str">
            <v>Garten- und Landschaftsbau</v>
          </cell>
          <cell r="Q509">
            <v>39.676270000000002</v>
          </cell>
          <cell r="R509">
            <v>40.596670000000003</v>
          </cell>
          <cell r="S509">
            <v>38.360849999999999</v>
          </cell>
          <cell r="T509">
            <v>39.632469999999998</v>
          </cell>
          <cell r="U509">
            <v>41.165550000000003</v>
          </cell>
          <cell r="V509">
            <v>40.539189999999998</v>
          </cell>
          <cell r="W509">
            <v>38.86392</v>
          </cell>
          <cell r="X509">
            <v>41.198799999999999</v>
          </cell>
          <cell r="Y509">
            <v>39.771329999999999</v>
          </cell>
          <cell r="Z509">
            <v>43.065350000000002</v>
          </cell>
          <cell r="AA509">
            <v>37.065350000000002</v>
          </cell>
          <cell r="AB509">
            <v>32.536720000000003</v>
          </cell>
          <cell r="AC509">
            <v>37.09825</v>
          </cell>
          <cell r="AD509">
            <v>4.5615299999999976</v>
          </cell>
        </row>
        <row r="510">
          <cell r="A510" t="str">
            <v>DataSpec</v>
          </cell>
          <cell r="B510" t="str">
            <v>Data</v>
          </cell>
          <cell r="C510" t="str">
            <v>Rating</v>
          </cell>
          <cell r="D510" t="str">
            <v>Rating</v>
          </cell>
          <cell r="E510" t="str">
            <v>Q134KUV_82</v>
          </cell>
          <cell r="F510" t="str">
            <v>NONE</v>
          </cell>
          <cell r="G510">
            <v>82</v>
          </cell>
          <cell r="H510" t="str">
            <v xml:space="preserve">    Auftragsdienste</v>
          </cell>
          <cell r="I510" t="str">
            <v>SELF</v>
          </cell>
          <cell r="J510" t="str">
            <v>SELF</v>
          </cell>
          <cell r="K510" t="str">
            <v>OV</v>
          </cell>
          <cell r="L510" t="str">
            <v>NE</v>
          </cell>
          <cell r="M510">
            <v>5</v>
          </cell>
          <cell r="O510">
            <v>82</v>
          </cell>
          <cell r="P510" t="str">
            <v>Auftragsdienste</v>
          </cell>
          <cell r="Q510">
            <v>43.432110000000002</v>
          </cell>
          <cell r="R510">
            <v>39.688409999999998</v>
          </cell>
          <cell r="S510">
            <v>40.869579999999999</v>
          </cell>
          <cell r="T510">
            <v>41.704219999999999</v>
          </cell>
          <cell r="U510">
            <v>45.436100000000003</v>
          </cell>
          <cell r="V510">
            <v>44.751730000000002</v>
          </cell>
          <cell r="W510">
            <v>42.689979999999998</v>
          </cell>
          <cell r="X510">
            <v>43.462629999999997</v>
          </cell>
          <cell r="Y510">
            <v>42.24418</v>
          </cell>
          <cell r="Z510">
            <v>43.46593</v>
          </cell>
          <cell r="AA510">
            <v>37.46593</v>
          </cell>
          <cell r="AB510">
            <v>31.46593</v>
          </cell>
          <cell r="AC510">
            <v>30.848769999999998</v>
          </cell>
          <cell r="AD510">
            <v>-0.61716000000000193</v>
          </cell>
        </row>
        <row r="511">
          <cell r="A511" t="str">
            <v>DataSpec</v>
          </cell>
          <cell r="B511" t="str">
            <v>Data</v>
          </cell>
          <cell r="C511" t="str">
            <v>Rating</v>
          </cell>
          <cell r="D511" t="str">
            <v>Rating</v>
          </cell>
          <cell r="E511" t="str">
            <v>Q134KUV_821</v>
          </cell>
          <cell r="F511" t="str">
            <v>NONE</v>
          </cell>
          <cell r="G511">
            <v>82.1</v>
          </cell>
          <cell r="H511" t="str">
            <v xml:space="preserve">      Sekretariats- und Schreibdienste, Copy-Shops</v>
          </cell>
          <cell r="I511" t="str">
            <v>SELF</v>
          </cell>
          <cell r="J511" t="str">
            <v>SELF</v>
          </cell>
          <cell r="K511" t="str">
            <v>OV</v>
          </cell>
          <cell r="L511" t="str">
            <v>NE</v>
          </cell>
          <cell r="M511">
            <v>5</v>
          </cell>
          <cell r="O511" t="str">
            <v>82,1</v>
          </cell>
          <cell r="P511" t="str">
            <v>Sekretariats- und Schreibdienste, Copy-Shops</v>
          </cell>
          <cell r="Q511">
            <v>43.432110000000002</v>
          </cell>
          <cell r="R511">
            <v>39.688409999999998</v>
          </cell>
          <cell r="S511">
            <v>40.869579999999999</v>
          </cell>
          <cell r="T511">
            <v>41.704219999999999</v>
          </cell>
          <cell r="U511">
            <v>45.436100000000003</v>
          </cell>
          <cell r="V511">
            <v>44.751730000000002</v>
          </cell>
          <cell r="W511">
            <v>42.689979999999998</v>
          </cell>
          <cell r="X511">
            <v>43.462629999999997</v>
          </cell>
          <cell r="Y511">
            <v>42.24418</v>
          </cell>
          <cell r="Z511">
            <v>43.46593</v>
          </cell>
          <cell r="AA511">
            <v>37.46593</v>
          </cell>
          <cell r="AB511">
            <v>31.46593</v>
          </cell>
          <cell r="AC511">
            <v>30.848769999999998</v>
          </cell>
          <cell r="AD511">
            <v>-0.61716000000000193</v>
          </cell>
        </row>
        <row r="512">
          <cell r="A512" t="str">
            <v>DataSpec</v>
          </cell>
          <cell r="B512" t="str">
            <v>Data</v>
          </cell>
          <cell r="C512" t="str">
            <v>Rating</v>
          </cell>
          <cell r="D512" t="str">
            <v>Rating</v>
          </cell>
          <cell r="E512" t="str">
            <v>Q134KUV_822</v>
          </cell>
          <cell r="F512" t="str">
            <v>NONE</v>
          </cell>
          <cell r="G512">
            <v>82.2</v>
          </cell>
          <cell r="H512" t="str">
            <v xml:space="preserve">      Call Center</v>
          </cell>
          <cell r="I512" t="str">
            <v>SELF</v>
          </cell>
          <cell r="J512" t="str">
            <v>SELF</v>
          </cell>
          <cell r="K512" t="str">
            <v>OV</v>
          </cell>
          <cell r="L512" t="str">
            <v>NE</v>
          </cell>
          <cell r="M512">
            <v>5</v>
          </cell>
          <cell r="O512" t="str">
            <v>82,2</v>
          </cell>
          <cell r="P512" t="str">
            <v>Call Center</v>
          </cell>
          <cell r="Q512">
            <v>43.432110000000002</v>
          </cell>
          <cell r="R512">
            <v>39.688409999999998</v>
          </cell>
          <cell r="S512">
            <v>40.869579999999999</v>
          </cell>
          <cell r="T512">
            <v>41.704219999999999</v>
          </cell>
          <cell r="U512">
            <v>45.436100000000003</v>
          </cell>
          <cell r="V512">
            <v>44.751730000000002</v>
          </cell>
          <cell r="W512">
            <v>42.689979999999998</v>
          </cell>
          <cell r="X512">
            <v>43.462629999999997</v>
          </cell>
          <cell r="Y512">
            <v>42.24418</v>
          </cell>
          <cell r="Z512">
            <v>43.46593</v>
          </cell>
          <cell r="AA512">
            <v>37.46593</v>
          </cell>
          <cell r="AB512">
            <v>31.46593</v>
          </cell>
          <cell r="AC512">
            <v>30.848769999999998</v>
          </cell>
          <cell r="AD512">
            <v>-0.61716000000000193</v>
          </cell>
        </row>
        <row r="513">
          <cell r="A513" t="str">
            <v>DataSpec</v>
          </cell>
          <cell r="B513" t="str">
            <v>Data</v>
          </cell>
          <cell r="C513" t="str">
            <v>Rating</v>
          </cell>
          <cell r="D513" t="str">
            <v>Rating</v>
          </cell>
          <cell r="E513" t="str">
            <v>Q134KUV_823</v>
          </cell>
          <cell r="F513" t="str">
            <v>NONE</v>
          </cell>
          <cell r="G513">
            <v>82.3</v>
          </cell>
          <cell r="H513" t="str">
            <v xml:space="preserve">      Messe-, Ausstellungs- und Kongressveranstalter</v>
          </cell>
          <cell r="I513" t="str">
            <v>SELF</v>
          </cell>
          <cell r="J513" t="str">
            <v>SELF</v>
          </cell>
          <cell r="K513" t="str">
            <v>OV</v>
          </cell>
          <cell r="L513" t="str">
            <v>NE</v>
          </cell>
          <cell r="M513">
            <v>5</v>
          </cell>
          <cell r="O513" t="str">
            <v>82,3</v>
          </cell>
          <cell r="P513" t="str">
            <v>Messe-, Ausstellungs- und Kongressveranstalter</v>
          </cell>
          <cell r="Q513">
            <v>43.432110000000002</v>
          </cell>
          <cell r="R513">
            <v>39.688409999999998</v>
          </cell>
          <cell r="S513">
            <v>40.869579999999999</v>
          </cell>
          <cell r="T513">
            <v>41.704219999999999</v>
          </cell>
          <cell r="U513">
            <v>45.436100000000003</v>
          </cell>
          <cell r="V513">
            <v>44.751730000000002</v>
          </cell>
          <cell r="W513">
            <v>42.689979999999998</v>
          </cell>
          <cell r="X513">
            <v>43.462629999999997</v>
          </cell>
          <cell r="Y513">
            <v>42.24418</v>
          </cell>
          <cell r="Z513">
            <v>43.46593</v>
          </cell>
          <cell r="AA513">
            <v>37.46593</v>
          </cell>
          <cell r="AB513">
            <v>31.46593</v>
          </cell>
          <cell r="AC513">
            <v>30.848769999999998</v>
          </cell>
          <cell r="AD513">
            <v>-0.61716000000000193</v>
          </cell>
        </row>
        <row r="514">
          <cell r="A514" t="str">
            <v>DataSpec</v>
          </cell>
          <cell r="B514" t="str">
            <v>Data</v>
          </cell>
          <cell r="C514" t="str">
            <v>Rating</v>
          </cell>
          <cell r="D514" t="str">
            <v>Rating</v>
          </cell>
          <cell r="E514" t="str">
            <v>Q134KUV_829</v>
          </cell>
          <cell r="F514" t="str">
            <v>NONE</v>
          </cell>
          <cell r="G514">
            <v>82.9</v>
          </cell>
          <cell r="H514" t="str">
            <v xml:space="preserve">      Inkassobüros, Abfüll- und Verpackungsgewerbe u.a.</v>
          </cell>
          <cell r="I514" t="str">
            <v>SELF</v>
          </cell>
          <cell r="J514" t="str">
            <v>SELF</v>
          </cell>
          <cell r="K514" t="str">
            <v>OV</v>
          </cell>
          <cell r="L514" t="str">
            <v>NE</v>
          </cell>
          <cell r="M514">
            <v>5</v>
          </cell>
          <cell r="O514" t="str">
            <v>82,9</v>
          </cell>
          <cell r="P514" t="str">
            <v>Inkassobüros, Abfüll- und Verpackungsgewerbe u.a.</v>
          </cell>
          <cell r="Q514">
            <v>43.432110000000002</v>
          </cell>
          <cell r="R514">
            <v>39.688409999999998</v>
          </cell>
          <cell r="S514">
            <v>40.869579999999999</v>
          </cell>
          <cell r="T514">
            <v>41.704219999999999</v>
          </cell>
          <cell r="U514">
            <v>45.436100000000003</v>
          </cell>
          <cell r="V514">
            <v>44.751730000000002</v>
          </cell>
          <cell r="W514">
            <v>42.689979999999998</v>
          </cell>
          <cell r="X514">
            <v>43.462629999999997</v>
          </cell>
          <cell r="Y514">
            <v>42.24418</v>
          </cell>
          <cell r="Z514">
            <v>43.46593</v>
          </cell>
          <cell r="AA514">
            <v>37.46593</v>
          </cell>
          <cell r="AB514">
            <v>31.46593</v>
          </cell>
          <cell r="AC514">
            <v>30.848769999999998</v>
          </cell>
          <cell r="AD514">
            <v>-0.61716000000000193</v>
          </cell>
        </row>
        <row r="515">
          <cell r="A515" t="str">
            <v>DataSpec</v>
          </cell>
          <cell r="B515" t="str">
            <v>Data</v>
          </cell>
          <cell r="C515" t="str">
            <v>Rating</v>
          </cell>
          <cell r="D515" t="str">
            <v>Rating</v>
          </cell>
          <cell r="E515" t="str">
            <v>Q134KUV_O.S</v>
          </cell>
          <cell r="F515" t="str">
            <v>NONE</v>
          </cell>
          <cell r="G515" t="str">
            <v>O.S</v>
          </cell>
          <cell r="H515" t="str">
            <v>Öffentliche und persönliche Dienste</v>
          </cell>
          <cell r="I515" t="str">
            <v>SELF</v>
          </cell>
          <cell r="J515" t="str">
            <v>SELF</v>
          </cell>
          <cell r="K515" t="str">
            <v>OV</v>
          </cell>
          <cell r="L515" t="str">
            <v>NE</v>
          </cell>
          <cell r="M515">
            <v>5</v>
          </cell>
          <cell r="O515" t="str">
            <v>O.S</v>
          </cell>
          <cell r="P515" t="str">
            <v>Öffentliche und persönliche Dienste</v>
          </cell>
          <cell r="Q515">
            <v>41.362729999999999</v>
          </cell>
          <cell r="R515">
            <v>40.854390000000002</v>
          </cell>
          <cell r="S515">
            <v>40.936619999999998</v>
          </cell>
          <cell r="T515">
            <v>44.486400000000003</v>
          </cell>
          <cell r="U515">
            <v>46.99503</v>
          </cell>
          <cell r="V515">
            <v>48.56315</v>
          </cell>
          <cell r="W515">
            <v>49.019579999999998</v>
          </cell>
          <cell r="X515">
            <v>47.748759999999997</v>
          </cell>
          <cell r="Y515">
            <v>47.311030000000002</v>
          </cell>
          <cell r="Z515">
            <v>47.823309999999999</v>
          </cell>
          <cell r="AA515">
            <v>47.577820000000003</v>
          </cell>
          <cell r="AB515">
            <v>47.0229</v>
          </cell>
          <cell r="AC515">
            <v>49.422699999999999</v>
          </cell>
          <cell r="AD515">
            <v>2.399799999999999</v>
          </cell>
        </row>
        <row r="516">
          <cell r="A516" t="str">
            <v>DataSpec</v>
          </cell>
          <cell r="B516" t="str">
            <v>Data</v>
          </cell>
          <cell r="C516" t="str">
            <v>Rating</v>
          </cell>
          <cell r="D516" t="str">
            <v>Rating</v>
          </cell>
          <cell r="E516" t="str">
            <v>Q134KUV_O</v>
          </cell>
          <cell r="F516" t="str">
            <v>NONE</v>
          </cell>
          <cell r="G516" t="str">
            <v>O</v>
          </cell>
          <cell r="H516" t="str">
            <v>Öffentliche Verwaltung, Sozialversicherung</v>
          </cell>
          <cell r="I516" t="str">
            <v>SELF</v>
          </cell>
          <cell r="J516" t="str">
            <v>SELF</v>
          </cell>
          <cell r="K516" t="str">
            <v>OV</v>
          </cell>
          <cell r="L516" t="str">
            <v>NE</v>
          </cell>
          <cell r="M516">
            <v>5</v>
          </cell>
          <cell r="O516" t="str">
            <v>O</v>
          </cell>
          <cell r="P516" t="str">
            <v>Öffentliche Verwaltung, Sozialversicherung</v>
          </cell>
          <cell r="Q516">
            <v>39.693710000000003</v>
          </cell>
          <cell r="R516">
            <v>38.195099999999996</v>
          </cell>
          <cell r="S516">
            <v>40.144730000000003</v>
          </cell>
          <cell r="T516">
            <v>38.54025</v>
          </cell>
          <cell r="U516">
            <v>38.008360000000003</v>
          </cell>
          <cell r="V516">
            <v>39.93139</v>
          </cell>
          <cell r="W516">
            <v>41.172240000000002</v>
          </cell>
          <cell r="X516">
            <v>38.10051</v>
          </cell>
          <cell r="Y516">
            <v>38.821489999999997</v>
          </cell>
          <cell r="Z516">
            <v>39.21611</v>
          </cell>
          <cell r="AA516">
            <v>43.124290000000002</v>
          </cell>
          <cell r="AB516">
            <v>37.124290000000002</v>
          </cell>
          <cell r="AC516">
            <v>41.15211</v>
          </cell>
          <cell r="AD516">
            <v>4.0278199999999984</v>
          </cell>
        </row>
        <row r="517">
          <cell r="A517" t="str">
            <v>DataSpec</v>
          </cell>
          <cell r="B517" t="str">
            <v>Data</v>
          </cell>
          <cell r="C517" t="str">
            <v>Rating</v>
          </cell>
          <cell r="D517" t="str">
            <v>Rating</v>
          </cell>
          <cell r="E517" t="str">
            <v>Q134KUV_P</v>
          </cell>
          <cell r="F517" t="str">
            <v>NONE</v>
          </cell>
          <cell r="G517" t="str">
            <v>P</v>
          </cell>
          <cell r="H517" t="str">
            <v>Erziehung und Unterricht</v>
          </cell>
          <cell r="I517" t="str">
            <v>SELF</v>
          </cell>
          <cell r="J517" t="str">
            <v>SELF</v>
          </cell>
          <cell r="K517" t="str">
            <v>OV</v>
          </cell>
          <cell r="L517" t="str">
            <v>NE</v>
          </cell>
          <cell r="M517">
            <v>5</v>
          </cell>
          <cell r="O517" t="str">
            <v>P</v>
          </cell>
          <cell r="P517" t="str">
            <v>Erziehung und Unterricht</v>
          </cell>
          <cell r="Q517">
            <v>47.770299999999999</v>
          </cell>
          <cell r="R517">
            <v>45.550469999999997</v>
          </cell>
          <cell r="S517">
            <v>49.985930000000003</v>
          </cell>
          <cell r="T517">
            <v>49.038629999999998</v>
          </cell>
          <cell r="U517">
            <v>49.89331</v>
          </cell>
          <cell r="V517">
            <v>50.322000000000003</v>
          </cell>
          <cell r="W517">
            <v>54.652929999999998</v>
          </cell>
          <cell r="X517">
            <v>51.319969999999998</v>
          </cell>
          <cell r="Y517">
            <v>50.765630000000002</v>
          </cell>
          <cell r="Z517">
            <v>44.616050000000001</v>
          </cell>
          <cell r="AA517">
            <v>50.616050000000001</v>
          </cell>
          <cell r="AB517">
            <v>56.616050000000001</v>
          </cell>
          <cell r="AC517">
            <v>60.59451</v>
          </cell>
          <cell r="AD517">
            <v>3.9784599999999983</v>
          </cell>
        </row>
        <row r="518">
          <cell r="A518" t="str">
            <v>DataSpec</v>
          </cell>
          <cell r="B518" t="str">
            <v>Data</v>
          </cell>
          <cell r="C518" t="str">
            <v>Rating</v>
          </cell>
          <cell r="D518" t="str">
            <v>Rating</v>
          </cell>
          <cell r="E518" t="str">
            <v>Q134KUV_Q</v>
          </cell>
          <cell r="F518" t="str">
            <v>NONE</v>
          </cell>
          <cell r="G518" t="str">
            <v>Q</v>
          </cell>
          <cell r="H518" t="str">
            <v>Gesundheitswesen- und Sozialwesen</v>
          </cell>
          <cell r="I518" t="str">
            <v>SELF</v>
          </cell>
          <cell r="J518" t="str">
            <v>SELF</v>
          </cell>
          <cell r="K518" t="str">
            <v>OV</v>
          </cell>
          <cell r="L518" t="str">
            <v>NE</v>
          </cell>
          <cell r="M518">
            <v>5</v>
          </cell>
          <cell r="O518" t="str">
            <v>Q</v>
          </cell>
          <cell r="P518" t="str">
            <v>Gesundheitswesen- und Sozialwesen</v>
          </cell>
          <cell r="Q518">
            <v>39.239170000000001</v>
          </cell>
          <cell r="R518">
            <v>39.44726</v>
          </cell>
          <cell r="S518">
            <v>40.431220000000003</v>
          </cell>
          <cell r="T518">
            <v>43.418750000000003</v>
          </cell>
          <cell r="U518">
            <v>43.956020000000002</v>
          </cell>
          <cell r="V518">
            <v>46.202539999999999</v>
          </cell>
          <cell r="W518">
            <v>47.15128</v>
          </cell>
          <cell r="X518">
            <v>41.801389999999998</v>
          </cell>
          <cell r="Y518">
            <v>41.882800000000003</v>
          </cell>
          <cell r="Z518">
            <v>42.739800000000002</v>
          </cell>
          <cell r="AA518">
            <v>48.657530000000001</v>
          </cell>
          <cell r="AB518">
            <v>48.290320000000001</v>
          </cell>
          <cell r="AC518">
            <v>49.778950000000002</v>
          </cell>
          <cell r="AD518">
            <v>1.4886300000000006</v>
          </cell>
        </row>
        <row r="519">
          <cell r="A519" t="str">
            <v>DataSpec</v>
          </cell>
          <cell r="B519" t="str">
            <v>Data</v>
          </cell>
          <cell r="C519" t="str">
            <v>Rating</v>
          </cell>
          <cell r="D519" t="str">
            <v>Rating</v>
          </cell>
          <cell r="E519" t="str">
            <v>Q134KUV_86</v>
          </cell>
          <cell r="F519" t="str">
            <v>NONE</v>
          </cell>
          <cell r="G519">
            <v>86</v>
          </cell>
          <cell r="H519" t="str">
            <v xml:space="preserve">   Gesundheitswesen</v>
          </cell>
          <cell r="I519" t="str">
            <v>SELF</v>
          </cell>
          <cell r="J519" t="str">
            <v>SELF</v>
          </cell>
          <cell r="K519" t="str">
            <v>OV</v>
          </cell>
          <cell r="L519" t="str">
            <v>NE</v>
          </cell>
          <cell r="M519">
            <v>5</v>
          </cell>
          <cell r="O519">
            <v>86</v>
          </cell>
          <cell r="P519" t="str">
            <v>Gesundheitswesen</v>
          </cell>
          <cell r="Q519">
            <v>39.239170000000001</v>
          </cell>
          <cell r="R519">
            <v>39.44726</v>
          </cell>
          <cell r="S519">
            <v>40.431220000000003</v>
          </cell>
          <cell r="T519">
            <v>43.418750000000003</v>
          </cell>
          <cell r="U519">
            <v>43.956020000000002</v>
          </cell>
          <cell r="V519">
            <v>46.202539999999999</v>
          </cell>
          <cell r="W519">
            <v>47.15128</v>
          </cell>
          <cell r="X519">
            <v>41.801389999999998</v>
          </cell>
          <cell r="Y519">
            <v>41.882800000000003</v>
          </cell>
          <cell r="Z519">
            <v>42.739800000000002</v>
          </cell>
          <cell r="AA519">
            <v>48.657530000000001</v>
          </cell>
          <cell r="AB519">
            <v>48.290320000000001</v>
          </cell>
          <cell r="AC519">
            <v>49.778950000000002</v>
          </cell>
          <cell r="AD519">
            <v>1.4886300000000006</v>
          </cell>
        </row>
        <row r="520">
          <cell r="A520" t="str">
            <v>DataSpec</v>
          </cell>
          <cell r="B520" t="str">
            <v>Data</v>
          </cell>
          <cell r="C520" t="str">
            <v>Rating</v>
          </cell>
          <cell r="D520" t="str">
            <v>Rating</v>
          </cell>
          <cell r="E520" t="str">
            <v>Q134KUV_861</v>
          </cell>
          <cell r="F520" t="str">
            <v>NONE</v>
          </cell>
          <cell r="G520">
            <v>86.1</v>
          </cell>
          <cell r="H520" t="str">
            <v xml:space="preserve">      Krankenhäuser</v>
          </cell>
          <cell r="I520" t="str">
            <v>SELF</v>
          </cell>
          <cell r="J520" t="str">
            <v>SELF</v>
          </cell>
          <cell r="K520" t="str">
            <v>OV</v>
          </cell>
          <cell r="L520" t="str">
            <v>NE</v>
          </cell>
          <cell r="M520">
            <v>5</v>
          </cell>
          <cell r="O520" t="str">
            <v>86,1</v>
          </cell>
          <cell r="P520" t="str">
            <v>Krankenhäuser</v>
          </cell>
          <cell r="Q520">
            <v>39.239170000000001</v>
          </cell>
          <cell r="R520">
            <v>39.44726</v>
          </cell>
          <cell r="S520">
            <v>40.431220000000003</v>
          </cell>
          <cell r="T520">
            <v>43.418750000000003</v>
          </cell>
          <cell r="U520">
            <v>43.956020000000002</v>
          </cell>
          <cell r="V520">
            <v>46.202539999999999</v>
          </cell>
          <cell r="W520">
            <v>47.15128</v>
          </cell>
          <cell r="X520">
            <v>41.801389999999998</v>
          </cell>
          <cell r="Y520">
            <v>41.882800000000003</v>
          </cell>
          <cell r="Z520">
            <v>42.739800000000002</v>
          </cell>
          <cell r="AA520">
            <v>48.657530000000001</v>
          </cell>
          <cell r="AB520">
            <v>48.290320000000001</v>
          </cell>
          <cell r="AC520">
            <v>49.778950000000002</v>
          </cell>
          <cell r="AD520">
            <v>1.4886300000000006</v>
          </cell>
        </row>
        <row r="521">
          <cell r="A521" t="str">
            <v>DataSpec</v>
          </cell>
          <cell r="B521" t="str">
            <v>Data</v>
          </cell>
          <cell r="C521" t="str">
            <v>Rating</v>
          </cell>
          <cell r="D521" t="str">
            <v>Rating</v>
          </cell>
          <cell r="E521" t="str">
            <v>Q134KUV_8621.2</v>
          </cell>
          <cell r="F521" t="str">
            <v>NONE</v>
          </cell>
          <cell r="G521" t="str">
            <v>86.21-2</v>
          </cell>
          <cell r="H521" t="str">
            <v xml:space="preserve">        Arztpraxen</v>
          </cell>
          <cell r="I521" t="str">
            <v>SELF</v>
          </cell>
          <cell r="J521" t="str">
            <v>SELF</v>
          </cell>
          <cell r="K521" t="str">
            <v>OV</v>
          </cell>
          <cell r="L521" t="str">
            <v>NE</v>
          </cell>
          <cell r="M521">
            <v>5</v>
          </cell>
          <cell r="O521" t="str">
            <v>86.21-2</v>
          </cell>
          <cell r="P521" t="str">
            <v>Arztpraxen</v>
          </cell>
          <cell r="Q521">
            <v>39.239170000000001</v>
          </cell>
          <cell r="R521">
            <v>39.44726</v>
          </cell>
          <cell r="S521">
            <v>40.431220000000003</v>
          </cell>
          <cell r="T521">
            <v>43.418750000000003</v>
          </cell>
          <cell r="U521">
            <v>43.956020000000002</v>
          </cell>
          <cell r="V521">
            <v>46.202539999999999</v>
          </cell>
          <cell r="W521">
            <v>47.15128</v>
          </cell>
          <cell r="X521">
            <v>41.801389999999998</v>
          </cell>
          <cell r="Y521">
            <v>41.882800000000003</v>
          </cell>
          <cell r="Z521">
            <v>42.739800000000002</v>
          </cell>
          <cell r="AA521">
            <v>48.657530000000001</v>
          </cell>
          <cell r="AB521">
            <v>48.290320000000001</v>
          </cell>
          <cell r="AC521">
            <v>49.778950000000002</v>
          </cell>
          <cell r="AD521">
            <v>1.4886300000000006</v>
          </cell>
        </row>
        <row r="522">
          <cell r="A522" t="str">
            <v>DataSpec</v>
          </cell>
          <cell r="B522" t="str">
            <v>Data</v>
          </cell>
          <cell r="C522" t="str">
            <v>Rating</v>
          </cell>
          <cell r="D522" t="str">
            <v>Rating</v>
          </cell>
          <cell r="E522" t="str">
            <v>Q134KUV_8623</v>
          </cell>
          <cell r="F522" t="str">
            <v>NONE</v>
          </cell>
          <cell r="G522">
            <v>86.23</v>
          </cell>
          <cell r="H522" t="str">
            <v xml:space="preserve">        Zahnarztpraxen</v>
          </cell>
          <cell r="I522" t="str">
            <v>SELF</v>
          </cell>
          <cell r="J522" t="str">
            <v>SELF</v>
          </cell>
          <cell r="K522" t="str">
            <v>OV</v>
          </cell>
          <cell r="L522" t="str">
            <v>NE</v>
          </cell>
          <cell r="M522">
            <v>5</v>
          </cell>
          <cell r="O522" t="str">
            <v>86,23</v>
          </cell>
          <cell r="P522" t="str">
            <v>Zahnarztpraxen</v>
          </cell>
          <cell r="Q522">
            <v>39.239170000000001</v>
          </cell>
          <cell r="R522">
            <v>39.44726</v>
          </cell>
          <cell r="S522">
            <v>40.431220000000003</v>
          </cell>
          <cell r="T522">
            <v>43.418750000000003</v>
          </cell>
          <cell r="U522">
            <v>43.956020000000002</v>
          </cell>
          <cell r="V522">
            <v>46.202539999999999</v>
          </cell>
          <cell r="W522">
            <v>47.15128</v>
          </cell>
          <cell r="X522">
            <v>41.801389999999998</v>
          </cell>
          <cell r="Y522">
            <v>41.882800000000003</v>
          </cell>
          <cell r="Z522">
            <v>42.739800000000002</v>
          </cell>
          <cell r="AA522">
            <v>48.657530000000001</v>
          </cell>
          <cell r="AB522">
            <v>48.290320000000001</v>
          </cell>
          <cell r="AC522">
            <v>49.778950000000002</v>
          </cell>
          <cell r="AD522">
            <v>1.4886300000000006</v>
          </cell>
        </row>
        <row r="523">
          <cell r="A523" t="str">
            <v>DataSpec</v>
          </cell>
          <cell r="B523" t="str">
            <v>Data</v>
          </cell>
          <cell r="C523" t="str">
            <v>Rating</v>
          </cell>
          <cell r="D523" t="str">
            <v>Rating</v>
          </cell>
          <cell r="E523" t="str">
            <v>Q134KUV_869</v>
          </cell>
          <cell r="F523" t="str">
            <v>NONE</v>
          </cell>
          <cell r="G523">
            <v>86.9</v>
          </cell>
          <cell r="H523" t="str">
            <v xml:space="preserve">      Sonstige Heilberufe u.Ä.</v>
          </cell>
          <cell r="I523" t="str">
            <v>SELF</v>
          </cell>
          <cell r="J523" t="str">
            <v>SELF</v>
          </cell>
          <cell r="K523" t="str">
            <v>OV</v>
          </cell>
          <cell r="L523" t="str">
            <v>NE</v>
          </cell>
          <cell r="M523">
            <v>5</v>
          </cell>
          <cell r="O523" t="str">
            <v>86,9</v>
          </cell>
          <cell r="P523" t="str">
            <v>Sonstige Heilberufe u.Ä.</v>
          </cell>
          <cell r="Q523">
            <v>39.239170000000001</v>
          </cell>
          <cell r="R523">
            <v>39.44726</v>
          </cell>
          <cell r="S523">
            <v>40.431220000000003</v>
          </cell>
          <cell r="T523">
            <v>43.418750000000003</v>
          </cell>
          <cell r="U523">
            <v>43.956020000000002</v>
          </cell>
          <cell r="V523">
            <v>46.202539999999999</v>
          </cell>
          <cell r="W523">
            <v>47.15128</v>
          </cell>
          <cell r="X523">
            <v>41.801389999999998</v>
          </cell>
          <cell r="Y523">
            <v>41.882800000000003</v>
          </cell>
          <cell r="Z523">
            <v>42.739800000000002</v>
          </cell>
          <cell r="AA523">
            <v>48.657530000000001</v>
          </cell>
          <cell r="AB523">
            <v>48.290320000000001</v>
          </cell>
          <cell r="AC523">
            <v>49.778950000000002</v>
          </cell>
          <cell r="AD523">
            <v>1.4886300000000006</v>
          </cell>
        </row>
        <row r="524">
          <cell r="A524" t="str">
            <v>DataSpec</v>
          </cell>
          <cell r="B524" t="str">
            <v>Data</v>
          </cell>
          <cell r="C524" t="str">
            <v>Rating</v>
          </cell>
          <cell r="D524" t="str">
            <v>Rating</v>
          </cell>
          <cell r="E524" t="str">
            <v>Q134KUV_87.8</v>
          </cell>
          <cell r="F524" t="str">
            <v>NONE</v>
          </cell>
          <cell r="G524">
            <v>87.8</v>
          </cell>
          <cell r="H524" t="str">
            <v xml:space="preserve">        Heime und Sozialwesen</v>
          </cell>
          <cell r="I524" t="str">
            <v>SELF</v>
          </cell>
          <cell r="J524" t="str">
            <v>SELF</v>
          </cell>
          <cell r="K524" t="str">
            <v>OV</v>
          </cell>
          <cell r="L524" t="str">
            <v>NE</v>
          </cell>
          <cell r="M524">
            <v>5</v>
          </cell>
          <cell r="O524" t="str">
            <v>87,8</v>
          </cell>
          <cell r="P524" t="str">
            <v>Heime und Sozialwesen</v>
          </cell>
          <cell r="Q524">
            <v>39.239170000000001</v>
          </cell>
          <cell r="R524">
            <v>39.44726</v>
          </cell>
          <cell r="S524">
            <v>40.431220000000003</v>
          </cell>
          <cell r="T524">
            <v>43.418750000000003</v>
          </cell>
          <cell r="U524">
            <v>43.956020000000002</v>
          </cell>
          <cell r="V524">
            <v>46.202539999999999</v>
          </cell>
          <cell r="W524">
            <v>47.15128</v>
          </cell>
          <cell r="X524">
            <v>41.801389999999998</v>
          </cell>
          <cell r="Y524">
            <v>41.882800000000003</v>
          </cell>
          <cell r="Z524">
            <v>42.739800000000002</v>
          </cell>
          <cell r="AA524">
            <v>48.657530000000001</v>
          </cell>
          <cell r="AB524">
            <v>48.290320000000001</v>
          </cell>
          <cell r="AC524">
            <v>49.778950000000002</v>
          </cell>
          <cell r="AD524">
            <v>1.4886300000000006</v>
          </cell>
        </row>
        <row r="525">
          <cell r="A525" t="str">
            <v>DataSpec</v>
          </cell>
          <cell r="B525" t="str">
            <v>Data</v>
          </cell>
          <cell r="C525" t="str">
            <v>Rating</v>
          </cell>
          <cell r="D525" t="str">
            <v>Rating</v>
          </cell>
          <cell r="E525" t="str">
            <v>Q134KUV_R</v>
          </cell>
          <cell r="F525" t="str">
            <v>NONE</v>
          </cell>
          <cell r="G525" t="str">
            <v>R</v>
          </cell>
          <cell r="H525" t="str">
            <v>Kunst, Unterhaltung, Erholung</v>
          </cell>
          <cell r="I525" t="str">
            <v>SELF</v>
          </cell>
          <cell r="J525" t="str">
            <v>SELF</v>
          </cell>
          <cell r="K525" t="str">
            <v>OV</v>
          </cell>
          <cell r="L525" t="str">
            <v>NE</v>
          </cell>
          <cell r="M525">
            <v>5</v>
          </cell>
          <cell r="O525" t="str">
            <v>R</v>
          </cell>
          <cell r="P525" t="str">
            <v>Kunst, Unterhaltung, Erholung</v>
          </cell>
          <cell r="Q525">
            <v>38.380020000000002</v>
          </cell>
          <cell r="R525">
            <v>38.687130000000003</v>
          </cell>
          <cell r="S525">
            <v>40.214570000000002</v>
          </cell>
          <cell r="T525">
            <v>38.263539999999999</v>
          </cell>
          <cell r="U525">
            <v>37.014090000000003</v>
          </cell>
          <cell r="V525">
            <v>40.095219999999998</v>
          </cell>
          <cell r="W525">
            <v>39.988909999999997</v>
          </cell>
          <cell r="X525">
            <v>40.572299999999998</v>
          </cell>
          <cell r="Y525">
            <v>40.150440000000003</v>
          </cell>
          <cell r="Z525">
            <v>38.95579</v>
          </cell>
          <cell r="AA525">
            <v>40.383760000000002</v>
          </cell>
          <cell r="AB525">
            <v>39.273960000000002</v>
          </cell>
          <cell r="AC525">
            <v>39.553669999999997</v>
          </cell>
          <cell r="AD525">
            <v>0.27970999999999435</v>
          </cell>
        </row>
        <row r="526">
          <cell r="A526" t="str">
            <v>DataSpec</v>
          </cell>
          <cell r="B526" t="str">
            <v>Data</v>
          </cell>
          <cell r="C526" t="str">
            <v>Rating</v>
          </cell>
          <cell r="D526" t="str">
            <v>Rating</v>
          </cell>
          <cell r="E526" t="str">
            <v>Q134KUV_90.2</v>
          </cell>
          <cell r="F526" t="str">
            <v>NONE</v>
          </cell>
          <cell r="G526" t="str">
            <v>90-2</v>
          </cell>
          <cell r="H526" t="str">
            <v xml:space="preserve">    Kunst, Kultur, Glückspiel</v>
          </cell>
          <cell r="I526" t="str">
            <v>SELF</v>
          </cell>
          <cell r="J526" t="str">
            <v>SELF</v>
          </cell>
          <cell r="K526" t="str">
            <v>OV</v>
          </cell>
          <cell r="L526" t="str">
            <v>NE</v>
          </cell>
          <cell r="M526">
            <v>5</v>
          </cell>
          <cell r="O526" t="str">
            <v>90-2</v>
          </cell>
          <cell r="P526" t="str">
            <v>Kunst, Kultur, Glückspiel</v>
          </cell>
          <cell r="Q526">
            <v>38.222569999999997</v>
          </cell>
          <cell r="R526">
            <v>38.744450000000001</v>
          </cell>
          <cell r="S526">
            <v>40.531599999999997</v>
          </cell>
          <cell r="T526">
            <v>38.884410000000003</v>
          </cell>
          <cell r="U526">
            <v>36.832180000000001</v>
          </cell>
          <cell r="V526">
            <v>40.311889999999998</v>
          </cell>
          <cell r="W526">
            <v>40.256540000000001</v>
          </cell>
          <cell r="X526">
            <v>40.801720000000003</v>
          </cell>
          <cell r="Y526">
            <v>40.270499999999998</v>
          </cell>
          <cell r="Z526">
            <v>38.406649999999999</v>
          </cell>
          <cell r="AA526">
            <v>43.994500000000002</v>
          </cell>
          <cell r="AB526">
            <v>43.829709999999999</v>
          </cell>
          <cell r="AC526">
            <v>46.188780000000001</v>
          </cell>
          <cell r="AD526">
            <v>2.3590700000000027</v>
          </cell>
        </row>
        <row r="527">
          <cell r="A527" t="str">
            <v>DataSpec</v>
          </cell>
          <cell r="B527" t="str">
            <v>Data</v>
          </cell>
          <cell r="C527" t="str">
            <v>Rating</v>
          </cell>
          <cell r="D527" t="str">
            <v>Rating</v>
          </cell>
          <cell r="E527" t="str">
            <v>Q134KUV_93</v>
          </cell>
          <cell r="F527" t="str">
            <v>NONE</v>
          </cell>
          <cell r="G527">
            <v>93</v>
          </cell>
          <cell r="H527" t="str">
            <v xml:space="preserve">    Sport, Unterhaltung, Erholung</v>
          </cell>
          <cell r="I527" t="str">
            <v>SELF</v>
          </cell>
          <cell r="J527" t="str">
            <v>SELF</v>
          </cell>
          <cell r="K527" t="str">
            <v>OV</v>
          </cell>
          <cell r="L527" t="str">
            <v>NE</v>
          </cell>
          <cell r="M527">
            <v>5</v>
          </cell>
          <cell r="O527">
            <v>93</v>
          </cell>
          <cell r="P527" t="str">
            <v>Sport, Unterhaltung, Erholung</v>
          </cell>
          <cell r="Q527">
            <v>38.872979999999998</v>
          </cell>
          <cell r="R527">
            <v>38.509169999999997</v>
          </cell>
          <cell r="S527">
            <v>39.235509999999998</v>
          </cell>
          <cell r="T527">
            <v>36.49906</v>
          </cell>
          <cell r="U527">
            <v>37.526159999999997</v>
          </cell>
          <cell r="V527">
            <v>39.485729999999997</v>
          </cell>
          <cell r="W527">
            <v>39.236049999999999</v>
          </cell>
          <cell r="X527">
            <v>39.92653</v>
          </cell>
          <cell r="Y527">
            <v>39.812750000000001</v>
          </cell>
          <cell r="Z527">
            <v>40.500489999999999</v>
          </cell>
          <cell r="AA527">
            <v>34.500489999999999</v>
          </cell>
          <cell r="AB527">
            <v>31.91742</v>
          </cell>
          <cell r="AC527">
            <v>28.841139999999999</v>
          </cell>
          <cell r="AD527">
            <v>-3.0762800000000006</v>
          </cell>
        </row>
        <row r="528">
          <cell r="A528" t="str">
            <v>DataSpec</v>
          </cell>
          <cell r="B528" t="str">
            <v>Data</v>
          </cell>
          <cell r="C528" t="str">
            <v>Rating</v>
          </cell>
          <cell r="D528" t="str">
            <v>Rating</v>
          </cell>
          <cell r="E528" t="str">
            <v>Q134KUV_S</v>
          </cell>
          <cell r="F528" t="str">
            <v>NONE</v>
          </cell>
          <cell r="G528" t="str">
            <v>S</v>
          </cell>
          <cell r="H528" t="str">
            <v>Interessenvertretungen, Persönliche Hygiene u.a.</v>
          </cell>
          <cell r="I528" t="str">
            <v>SELF</v>
          </cell>
          <cell r="J528" t="str">
            <v>SELF</v>
          </cell>
          <cell r="K528" t="str">
            <v>OV</v>
          </cell>
          <cell r="L528" t="str">
            <v>NE</v>
          </cell>
          <cell r="M528">
            <v>5</v>
          </cell>
          <cell r="O528" t="str">
            <v>S</v>
          </cell>
          <cell r="P528" t="str">
            <v>Interessenvertretungen, Persönliche Hygiene u.a.</v>
          </cell>
          <cell r="Q528">
            <v>43.554279999999999</v>
          </cell>
          <cell r="R528">
            <v>42.377310000000001</v>
          </cell>
          <cell r="S528">
            <v>40.014409999999998</v>
          </cell>
          <cell r="T528">
            <v>47.422969999999999</v>
          </cell>
          <cell r="U528">
            <v>54.471510000000002</v>
          </cell>
          <cell r="V528">
            <v>54.803469999999997</v>
          </cell>
          <cell r="W528">
            <v>53.877499999999998</v>
          </cell>
          <cell r="X528">
            <v>55.065719999999999</v>
          </cell>
          <cell r="Y528">
            <v>54.073270000000001</v>
          </cell>
          <cell r="Z528">
            <v>55.750309999999999</v>
          </cell>
          <cell r="AA528">
            <v>48.570030000000003</v>
          </cell>
          <cell r="AB528">
            <v>46.812480000000001</v>
          </cell>
          <cell r="AC528">
            <v>50.07987</v>
          </cell>
          <cell r="AD528">
            <v>3.2673899999999989</v>
          </cell>
        </row>
        <row r="529">
          <cell r="A529" t="str">
            <v>DataSpec</v>
          </cell>
          <cell r="B529" t="str">
            <v>Data</v>
          </cell>
          <cell r="C529" t="str">
            <v>Rating</v>
          </cell>
          <cell r="D529" t="str">
            <v>Rating</v>
          </cell>
          <cell r="E529" t="str">
            <v>Q134KUV_94</v>
          </cell>
          <cell r="F529" t="str">
            <v>NONE</v>
          </cell>
          <cell r="G529">
            <v>94</v>
          </cell>
          <cell r="H529" t="str">
            <v xml:space="preserve">    Interessenvertretungen</v>
          </cell>
          <cell r="I529" t="str">
            <v>SELF</v>
          </cell>
          <cell r="J529" t="str">
            <v>SELF</v>
          </cell>
          <cell r="K529" t="str">
            <v>OV</v>
          </cell>
          <cell r="L529" t="str">
            <v>NE</v>
          </cell>
          <cell r="M529">
            <v>5</v>
          </cell>
          <cell r="O529">
            <v>94</v>
          </cell>
          <cell r="P529" t="str">
            <v>Interessenvertretungen</v>
          </cell>
          <cell r="Q529">
            <v>40.074269999999999</v>
          </cell>
          <cell r="R529">
            <v>40.683610000000002</v>
          </cell>
          <cell r="S529">
            <v>41.959240000000001</v>
          </cell>
          <cell r="T529">
            <v>39.90128</v>
          </cell>
          <cell r="U529">
            <v>40.153440000000003</v>
          </cell>
          <cell r="V529">
            <v>40.101210000000002</v>
          </cell>
          <cell r="W529">
            <v>41.050870000000003</v>
          </cell>
          <cell r="X529">
            <v>38.976080000000003</v>
          </cell>
          <cell r="Y529">
            <v>38.629469999999998</v>
          </cell>
          <cell r="Z529">
            <v>37.83961</v>
          </cell>
          <cell r="AA529">
            <v>43.83961</v>
          </cell>
          <cell r="AB529">
            <v>37.83961</v>
          </cell>
          <cell r="AC529">
            <v>43.83961</v>
          </cell>
          <cell r="AD529">
            <v>6</v>
          </cell>
        </row>
        <row r="530">
          <cell r="A530" t="str">
            <v>DataSpec</v>
          </cell>
          <cell r="B530" t="str">
            <v>Data</v>
          </cell>
          <cell r="C530" t="str">
            <v>Rating</v>
          </cell>
          <cell r="D530" t="str">
            <v>Rating</v>
          </cell>
          <cell r="E530" t="str">
            <v>Q134KUV_96</v>
          </cell>
          <cell r="F530" t="str">
            <v>NONE</v>
          </cell>
          <cell r="G530">
            <v>96</v>
          </cell>
          <cell r="H530" t="str">
            <v xml:space="preserve">    Persönliche Hygiene u.a.</v>
          </cell>
          <cell r="I530" t="str">
            <v>SELF</v>
          </cell>
          <cell r="J530" t="str">
            <v>SELF</v>
          </cell>
          <cell r="K530" t="str">
            <v>OV</v>
          </cell>
          <cell r="L530" t="str">
            <v>NE</v>
          </cell>
          <cell r="M530">
            <v>5</v>
          </cell>
          <cell r="O530">
            <v>96</v>
          </cell>
          <cell r="P530" t="str">
            <v>Persönliche Hygiene u.a.</v>
          </cell>
          <cell r="Q530">
            <v>43.748539999999998</v>
          </cell>
          <cell r="R530">
            <v>42.47213</v>
          </cell>
          <cell r="S530">
            <v>39.905270000000002</v>
          </cell>
          <cell r="T530">
            <v>47.905270000000002</v>
          </cell>
          <cell r="U530">
            <v>55.389119999999998</v>
          </cell>
          <cell r="V530">
            <v>55.746470000000002</v>
          </cell>
          <cell r="W530">
            <v>54.7014</v>
          </cell>
          <cell r="X530">
            <v>55.792639999999999</v>
          </cell>
          <cell r="Y530">
            <v>54.771009999999997</v>
          </cell>
          <cell r="Z530">
            <v>56.561</v>
          </cell>
          <cell r="AA530">
            <v>51.169620000000002</v>
          </cell>
          <cell r="AB530">
            <v>49.852809999999998</v>
          </cell>
          <cell r="AC530">
            <v>52.53387</v>
          </cell>
          <cell r="AD530">
            <v>2.6810600000000022</v>
          </cell>
        </row>
        <row r="531">
          <cell r="A531" t="str">
            <v>DataSpec</v>
          </cell>
          <cell r="B531" t="str">
            <v>Data</v>
          </cell>
          <cell r="C531" t="str">
            <v>Rating</v>
          </cell>
          <cell r="D531" t="str">
            <v>Rating</v>
          </cell>
          <cell r="E531" t="str">
            <v>Q134KUV_9601</v>
          </cell>
          <cell r="F531" t="str">
            <v>NONE</v>
          </cell>
          <cell r="G531">
            <v>96.01</v>
          </cell>
          <cell r="H531" t="str">
            <v xml:space="preserve">        Wäscherei, chemische Reinigung</v>
          </cell>
          <cell r="I531" t="str">
            <v>SELF</v>
          </cell>
          <cell r="J531" t="str">
            <v>SELF</v>
          </cell>
          <cell r="K531" t="str">
            <v>OV</v>
          </cell>
          <cell r="L531" t="str">
            <v>NE</v>
          </cell>
          <cell r="M531">
            <v>5</v>
          </cell>
          <cell r="O531" t="str">
            <v>96,01</v>
          </cell>
          <cell r="P531" t="str">
            <v>Wäscherei, chemische Reinigung</v>
          </cell>
          <cell r="Q531">
            <v>43.748539999999998</v>
          </cell>
          <cell r="R531">
            <v>42.47213</v>
          </cell>
          <cell r="S531">
            <v>39.905270000000002</v>
          </cell>
          <cell r="T531">
            <v>47.905270000000002</v>
          </cell>
          <cell r="U531">
            <v>48.905270000000002</v>
          </cell>
          <cell r="V531">
            <v>49.905270000000002</v>
          </cell>
          <cell r="W531">
            <v>50.905270000000002</v>
          </cell>
          <cell r="X531">
            <v>51.905270000000002</v>
          </cell>
          <cell r="Y531">
            <v>52.905270000000002</v>
          </cell>
          <cell r="Z531">
            <v>53.905270000000002</v>
          </cell>
          <cell r="AA531">
            <v>51.169620000000002</v>
          </cell>
          <cell r="AB531">
            <v>49.852809999999998</v>
          </cell>
          <cell r="AC531">
            <v>52.53387</v>
          </cell>
          <cell r="AD531">
            <v>2.6810600000000022</v>
          </cell>
        </row>
        <row r="532">
          <cell r="A532" t="str">
            <v>DataSpec</v>
          </cell>
          <cell r="B532" t="str">
            <v>Data</v>
          </cell>
          <cell r="C532" t="str">
            <v>Rating</v>
          </cell>
          <cell r="D532" t="str">
            <v>Rating</v>
          </cell>
          <cell r="E532" t="str">
            <v>Q134KUV_9602</v>
          </cell>
          <cell r="F532" t="str">
            <v>NONE</v>
          </cell>
          <cell r="G532">
            <v>96.02</v>
          </cell>
          <cell r="H532" t="str">
            <v xml:space="preserve">        Frisör- und Kosmetiksalons</v>
          </cell>
          <cell r="I532" t="str">
            <v>SELF</v>
          </cell>
          <cell r="J532" t="str">
            <v>SELF</v>
          </cell>
          <cell r="K532" t="str">
            <v>OV</v>
          </cell>
          <cell r="L532" t="str">
            <v>NE</v>
          </cell>
          <cell r="M532">
            <v>5</v>
          </cell>
          <cell r="O532" t="str">
            <v>96,02</v>
          </cell>
          <cell r="P532" t="str">
            <v>Frisör- und Kosmetiksalons</v>
          </cell>
          <cell r="Q532">
            <v>43.748539999999998</v>
          </cell>
          <cell r="R532">
            <v>42.47213</v>
          </cell>
          <cell r="S532">
            <v>39.905270000000002</v>
          </cell>
          <cell r="T532">
            <v>47.905270000000002</v>
          </cell>
          <cell r="U532">
            <v>55.905270000000002</v>
          </cell>
          <cell r="V532">
            <v>56.211680000000001</v>
          </cell>
          <cell r="W532">
            <v>55.00376</v>
          </cell>
          <cell r="X532">
            <v>55.939990000000002</v>
          </cell>
          <cell r="Y532">
            <v>54.841729999999998</v>
          </cell>
          <cell r="Z532">
            <v>56.661659999999998</v>
          </cell>
          <cell r="AA532">
            <v>51.169620000000002</v>
          </cell>
          <cell r="AB532">
            <v>49.852809999999998</v>
          </cell>
          <cell r="AC532">
            <v>52.53387</v>
          </cell>
          <cell r="AD532">
            <v>2.6810600000000022</v>
          </cell>
        </row>
        <row r="533">
          <cell r="A533" t="str">
            <v>DataSpec</v>
          </cell>
          <cell r="B533" t="str">
            <v>Data</v>
          </cell>
          <cell r="C533" t="str">
            <v>Rating</v>
          </cell>
          <cell r="D533" t="str">
            <v>Rating</v>
          </cell>
          <cell r="E533" t="str">
            <v>Q134KUV_9603</v>
          </cell>
          <cell r="F533" t="str">
            <v>NONE</v>
          </cell>
          <cell r="G533">
            <v>96.03</v>
          </cell>
          <cell r="H533" t="str">
            <v xml:space="preserve">        Bestattungswesen</v>
          </cell>
          <cell r="I533" t="str">
            <v>SELF</v>
          </cell>
          <cell r="J533" t="str">
            <v>SELF</v>
          </cell>
          <cell r="K533" t="str">
            <v>OV</v>
          </cell>
          <cell r="L533" t="str">
            <v>NE</v>
          </cell>
          <cell r="M533">
            <v>5</v>
          </cell>
          <cell r="O533" t="str">
            <v>96,03</v>
          </cell>
          <cell r="P533" t="str">
            <v>Bestattungswesen</v>
          </cell>
          <cell r="Q533">
            <v>43.748539999999998</v>
          </cell>
          <cell r="R533">
            <v>42.47213</v>
          </cell>
          <cell r="S533">
            <v>39.905270000000002</v>
          </cell>
          <cell r="T533">
            <v>47.905270000000002</v>
          </cell>
          <cell r="U533">
            <v>55.905270000000002</v>
          </cell>
          <cell r="V533">
            <v>56.211680000000001</v>
          </cell>
          <cell r="W533">
            <v>55.00376</v>
          </cell>
          <cell r="X533">
            <v>55.939990000000002</v>
          </cell>
          <cell r="Y533">
            <v>54.841729999999998</v>
          </cell>
          <cell r="Z533">
            <v>56.661659999999998</v>
          </cell>
          <cell r="AA533">
            <v>51.169620000000002</v>
          </cell>
          <cell r="AB533">
            <v>49.852809999999998</v>
          </cell>
          <cell r="AC533">
            <v>52.53387</v>
          </cell>
          <cell r="AD533">
            <v>2.6810600000000022</v>
          </cell>
        </row>
        <row r="534">
          <cell r="A534" t="str">
            <v>DataSpec</v>
          </cell>
          <cell r="B534" t="str">
            <v>Data</v>
          </cell>
          <cell r="C534" t="str">
            <v>Rating</v>
          </cell>
          <cell r="D534" t="str">
            <v>Rating</v>
          </cell>
          <cell r="E534" t="str">
            <v>Q134KUV_9604</v>
          </cell>
          <cell r="F534" t="str">
            <v>NONE</v>
          </cell>
          <cell r="G534">
            <v>96.04</v>
          </cell>
          <cell r="H534" t="str">
            <v xml:space="preserve">        Saunas, Solarien, Bäder u.Ä.</v>
          </cell>
          <cell r="I534" t="str">
            <v>SELF</v>
          </cell>
          <cell r="J534" t="str">
            <v>SELF</v>
          </cell>
          <cell r="K534" t="str">
            <v>OV</v>
          </cell>
          <cell r="L534" t="str">
            <v>NE</v>
          </cell>
          <cell r="M534">
            <v>5</v>
          </cell>
          <cell r="O534" t="str">
            <v>96,04</v>
          </cell>
          <cell r="P534" t="str">
            <v>Saunas, Solarien, Bäder u.Ä.</v>
          </cell>
          <cell r="Q534">
            <v>43.748539999999998</v>
          </cell>
          <cell r="R534">
            <v>42.47213</v>
          </cell>
          <cell r="S534">
            <v>39.905270000000002</v>
          </cell>
          <cell r="T534">
            <v>47.905270000000002</v>
          </cell>
          <cell r="U534">
            <v>48.905270000000002</v>
          </cell>
          <cell r="V534">
            <v>49.905270000000002</v>
          </cell>
          <cell r="W534">
            <v>50.905270000000002</v>
          </cell>
          <cell r="X534">
            <v>51.905270000000002</v>
          </cell>
          <cell r="Y534">
            <v>52.905270000000002</v>
          </cell>
          <cell r="Z534">
            <v>53.905270000000002</v>
          </cell>
          <cell r="AA534">
            <v>51.169620000000002</v>
          </cell>
          <cell r="AB534">
            <v>49.852809999999998</v>
          </cell>
          <cell r="AC534">
            <v>52.53387</v>
          </cell>
          <cell r="AD534">
            <v>2.6810600000000022</v>
          </cell>
        </row>
        <row r="535">
          <cell r="A535" t="str">
            <v>DataSpec</v>
          </cell>
          <cell r="B535" t="str">
            <v>Data</v>
          </cell>
          <cell r="C535" t="str">
            <v>Rating</v>
          </cell>
          <cell r="D535" t="str">
            <v>Rating</v>
          </cell>
          <cell r="E535" t="str">
            <v>Q134KUV_9609</v>
          </cell>
          <cell r="F535" t="str">
            <v>NONE</v>
          </cell>
          <cell r="G535">
            <v>96.09</v>
          </cell>
          <cell r="H535" t="str">
            <v xml:space="preserve">        Ehevermittlung, sonstige Dienste</v>
          </cell>
          <cell r="I535" t="str">
            <v>SELF</v>
          </cell>
          <cell r="J535" t="str">
            <v>SELF</v>
          </cell>
          <cell r="K535" t="str">
            <v>OV</v>
          </cell>
          <cell r="L535" t="str">
            <v>NE</v>
          </cell>
          <cell r="M535">
            <v>5</v>
          </cell>
          <cell r="O535" t="str">
            <v>96,09</v>
          </cell>
          <cell r="P535" t="str">
            <v>Ehevermittlung, sonstige Dienste</v>
          </cell>
          <cell r="Q535">
            <v>43.748539999999998</v>
          </cell>
          <cell r="R535">
            <v>42.47213</v>
          </cell>
          <cell r="S535">
            <v>39.905270000000002</v>
          </cell>
          <cell r="T535">
            <v>47.905270000000002</v>
          </cell>
          <cell r="U535">
            <v>55.905270000000002</v>
          </cell>
          <cell r="V535">
            <v>56.211680000000001</v>
          </cell>
          <cell r="W535">
            <v>55.00376</v>
          </cell>
          <cell r="X535">
            <v>55.939990000000002</v>
          </cell>
          <cell r="Y535">
            <v>54.841729999999998</v>
          </cell>
          <cell r="Z535">
            <v>56.661659999999998</v>
          </cell>
          <cell r="AA535">
            <v>51.169620000000002</v>
          </cell>
          <cell r="AB535">
            <v>49.852809999999998</v>
          </cell>
          <cell r="AC535">
            <v>52.53387</v>
          </cell>
          <cell r="AD535">
            <v>2.6810600000000022</v>
          </cell>
        </row>
        <row r="536">
          <cell r="A536" t="str">
            <v>End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te 4"/>
      <sheetName val="Seite 5"/>
      <sheetName val="Seite 6"/>
      <sheetName val="Seite 8r"/>
      <sheetName val="Seite 10l"/>
      <sheetName val="Seite 10"/>
      <sheetName val="Investitionsarten"/>
      <sheetName val="S. 13 Auslandsengagement"/>
      <sheetName val="S. 14-16 Niedrigzins"/>
      <sheetName val="Zielregionen"/>
      <sheetName val="EU Zielregion"/>
      <sheetName val="Handelsstreit US"/>
      <sheetName val="Handelsstreit US 2"/>
      <sheetName val="S. 14 Handelsstreit 1"/>
      <sheetName val="S. 15 Handelsstreit 2"/>
      <sheetName val="S. 16 No Deal Brexit"/>
      <sheetName val="S. 17 No Deal Brexit 2"/>
      <sheetName val="S. 18 Aktuelle Problemfelder"/>
      <sheetName val="S. 19 Akt. Probleme regional"/>
      <sheetName val="Fachkräftemangel"/>
      <sheetName val="S. 20l Bevölkerung 1990 2019"/>
      <sheetName val="S. 20r Bevölkerung 2035 2060"/>
      <sheetName val="S. 21 Demographie"/>
      <sheetName val="S. 22 Ausbildung"/>
      <sheetName val="S. 23 Hausbank Zufriedenheit"/>
      <sheetName val="S. 24l Erwartungen an Hausbank"/>
      <sheetName val="S. 24r Erwartungen an Hausbank"/>
      <sheetName val="S. 19 Erwartungen an Hausbank"/>
      <sheetName val="S. 20 Digitale Plattformen"/>
      <sheetName val="S. 21 Digitale Plattformen"/>
      <sheetName val="Brexit 3"/>
      <sheetName val="Standortrisiko Immobilienmarkt"/>
      <sheetName val="Standortrisiko Immobilienmarkt2"/>
      <sheetName val="Hausbank"/>
      <sheetName val="S. 25 Finanzierungsbedarf"/>
      <sheetName val="Aktuelle Problemfelder (2)"/>
      <sheetName val="Kosten"/>
      <sheetName val="Hessen"/>
      <sheetName val="Aktuelle Problemfelder (Hessen)"/>
      <sheetName val="S. 20l Regionalbetrachtung"/>
      <sheetName val="S. 20r Regionalbetrachtung (2)"/>
      <sheetName val="S. 20r Regionalbetrachtung"/>
      <sheetName val="S. 27_28 Abbildung1+2"/>
      <sheetName val="Abb.3"/>
      <sheetName val="S. 29 Abb.3"/>
      <sheetName val="Abbildung3"/>
      <sheetName val="Abbildung4"/>
      <sheetName val="Abbildung5"/>
    </sheetNames>
    <sheetDataSet>
      <sheetData sheetId="0"/>
      <sheetData sheetId="1"/>
      <sheetData sheetId="2"/>
      <sheetData sheetId="3"/>
      <sheetData sheetId="4">
        <row r="31">
          <cell r="AB31" t="str">
            <v>H09</v>
          </cell>
        </row>
        <row r="32">
          <cell r="AB32" t="str">
            <v>F10</v>
          </cell>
        </row>
        <row r="33">
          <cell r="AB33" t="str">
            <v>H10</v>
          </cell>
        </row>
        <row r="34">
          <cell r="AB34" t="str">
            <v>F11</v>
          </cell>
        </row>
        <row r="35">
          <cell r="AB35" t="str">
            <v>H11</v>
          </cell>
        </row>
        <row r="36">
          <cell r="AB36" t="str">
            <v>F12</v>
          </cell>
        </row>
        <row r="37">
          <cell r="AB37" t="str">
            <v>H12</v>
          </cell>
        </row>
        <row r="38">
          <cell r="AB38" t="str">
            <v>F13</v>
          </cell>
        </row>
        <row r="39">
          <cell r="AB39" t="str">
            <v>H13</v>
          </cell>
        </row>
        <row r="40">
          <cell r="AB40" t="str">
            <v>F14</v>
          </cell>
        </row>
        <row r="41">
          <cell r="AB41" t="str">
            <v>H14</v>
          </cell>
        </row>
        <row r="42">
          <cell r="AB42" t="str">
            <v>F15</v>
          </cell>
        </row>
        <row r="43">
          <cell r="AB43" t="str">
            <v>H15</v>
          </cell>
        </row>
        <row r="44">
          <cell r="AB44" t="str">
            <v>F16</v>
          </cell>
        </row>
        <row r="45">
          <cell r="AB45" t="str">
            <v>H16</v>
          </cell>
        </row>
        <row r="46">
          <cell r="AB46" t="str">
            <v>F17</v>
          </cell>
        </row>
        <row r="47">
          <cell r="AB47" t="str">
            <v>H17</v>
          </cell>
        </row>
        <row r="48">
          <cell r="AB48" t="str">
            <v>F18</v>
          </cell>
        </row>
        <row r="49">
          <cell r="AB49" t="str">
            <v>H18</v>
          </cell>
        </row>
        <row r="50">
          <cell r="AB50" t="str">
            <v>F19</v>
          </cell>
        </row>
        <row r="51">
          <cell r="AB51" t="str">
            <v>H19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LFE"/>
      <sheetName val="IN1_ZiWe"/>
      <sheetName val="IN2_Cons"/>
      <sheetName val="IN3-Oil"/>
      <sheetName val="IN4_Reuters"/>
      <sheetName val="IN5_EWU"/>
      <sheetName val="IN6_USA"/>
      <sheetName val="IN7_Jap_CHN"/>
      <sheetName val="IN8_Europa"/>
      <sheetName val="IN9_10Laender"/>
      <sheetName val="IN10_Welt"/>
      <sheetName val="OUT1"/>
      <sheetName val="OUT2"/>
      <sheetName val="OUT3"/>
      <sheetName val="OUT4"/>
      <sheetName val="OUT5"/>
      <sheetName val="OUT6"/>
      <sheetName val="OUT7"/>
      <sheetName val="OUT8"/>
      <sheetName val="OUT9"/>
      <sheetName val="OUT10"/>
      <sheetName val="Alternativ"/>
      <sheetName val="Deutsch"/>
      <sheetName val="Englisch"/>
      <sheetName val="Tab Private WP"/>
      <sheetName val="Rentenheft klein"/>
      <sheetName val="Deutsch (neu)"/>
      <sheetName val="Englisch (neu)"/>
      <sheetName val="Englisch (xx)"/>
      <sheetName val="IN_EUROLaender"/>
      <sheetName val="OUT Euroländer 1"/>
      <sheetName val="OUT Euroländer 2"/>
      <sheetName val="Grafiken Eurolaende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5">
          <cell r="E25" t="str">
            <v>01 I</v>
          </cell>
          <cell r="F25" t="str">
            <v>II</v>
          </cell>
          <cell r="G25" t="str">
            <v>III</v>
          </cell>
          <cell r="H25" t="str">
            <v>IV</v>
          </cell>
          <cell r="I25" t="str">
            <v>02 I</v>
          </cell>
          <cell r="J25" t="str">
            <v>II</v>
          </cell>
          <cell r="K25" t="str">
            <v>III</v>
          </cell>
          <cell r="L25" t="str">
            <v>IV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9">
          <cell r="C9" t="str">
            <v>Leitzins (Fed Funds Target)</v>
          </cell>
          <cell r="D9">
            <v>39871.388981481483</v>
          </cell>
          <cell r="E9" t="str">
            <v>+ 3 Monate</v>
          </cell>
          <cell r="F9" t="str">
            <v>+ 6 Monate</v>
          </cell>
          <cell r="G9" t="str">
            <v>+ 12 Monate</v>
          </cell>
          <cell r="H9" t="str">
            <v>Ende 2009</v>
          </cell>
        </row>
        <row r="10">
          <cell r="C10" t="str">
            <v>3-Monats-Satz (Libor)</v>
          </cell>
          <cell r="D10">
            <v>0.56999999999999995</v>
          </cell>
          <cell r="E10">
            <v>0.5</v>
          </cell>
          <cell r="F10">
            <v>0.55000000000000004</v>
          </cell>
          <cell r="G10">
            <v>0.7</v>
          </cell>
          <cell r="H10">
            <v>0.7</v>
          </cell>
        </row>
        <row r="11">
          <cell r="B11" t="str">
            <v>US-Zinsen</v>
          </cell>
          <cell r="C11" t="str">
            <v>10-Jahres-Rendite *</v>
          </cell>
          <cell r="D11">
            <v>1.8697999999999999</v>
          </cell>
          <cell r="E11">
            <v>2.2000000000000002</v>
          </cell>
          <cell r="F11">
            <v>2.5</v>
          </cell>
          <cell r="G11">
            <v>3</v>
          </cell>
          <cell r="H11">
            <v>3</v>
          </cell>
        </row>
        <row r="12">
          <cell r="C12" t="str">
            <v>Leitzins (Fed Funds Target)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</row>
        <row r="13">
          <cell r="B13" t="str">
            <v>EWU-Zinsen</v>
          </cell>
          <cell r="C13" t="str">
            <v>3-Monats-Satz (Libor)</v>
          </cell>
          <cell r="D13">
            <v>1.26125</v>
          </cell>
          <cell r="E13">
            <v>1</v>
          </cell>
          <cell r="F13">
            <v>0.7</v>
          </cell>
          <cell r="G13">
            <v>0.5</v>
          </cell>
          <cell r="H13">
            <v>0.5</v>
          </cell>
        </row>
        <row r="14">
          <cell r="C14" t="str">
            <v>10-Jahres-Rendite *</v>
          </cell>
          <cell r="D14">
            <v>2.9871000000000003</v>
          </cell>
          <cell r="E14">
            <v>2.2999999999999998</v>
          </cell>
          <cell r="F14">
            <v>2.6</v>
          </cell>
          <cell r="G14">
            <v>3.7</v>
          </cell>
          <cell r="H14">
            <v>3.5</v>
          </cell>
        </row>
        <row r="15">
          <cell r="C15" t="str">
            <v>3-Monats-Satz (Euribor)</v>
          </cell>
          <cell r="D15">
            <v>1.4179999999999999</v>
          </cell>
          <cell r="E15">
            <v>1</v>
          </cell>
          <cell r="F15">
            <v>0.6</v>
          </cell>
          <cell r="G15">
            <v>0.6</v>
          </cell>
          <cell r="H15">
            <v>0.6</v>
          </cell>
        </row>
        <row r="16">
          <cell r="B16" t="str">
            <v>EWU-Zinsen</v>
          </cell>
          <cell r="C16" t="str">
            <v>10-Jahres-Rendite</v>
          </cell>
          <cell r="D16">
            <v>1.899</v>
          </cell>
          <cell r="E16">
            <v>1.75</v>
          </cell>
          <cell r="F16">
            <v>1.5</v>
          </cell>
          <cell r="G16">
            <v>2</v>
          </cell>
          <cell r="H16">
            <v>2</v>
          </cell>
        </row>
        <row r="17">
          <cell r="C17" t="str">
            <v>Leitzins (EZB-Repo-Satz)</v>
          </cell>
          <cell r="D17">
            <v>2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</row>
        <row r="18">
          <cell r="B18" t="str">
            <v>Japan-Zinsen</v>
          </cell>
          <cell r="C18" t="str">
            <v>3-Monats-Satz (Euribor)</v>
          </cell>
          <cell r="D18">
            <v>1.8480000000000001</v>
          </cell>
          <cell r="E18">
            <v>1.65</v>
          </cell>
          <cell r="F18">
            <v>1.5</v>
          </cell>
          <cell r="G18">
            <v>1.4</v>
          </cell>
          <cell r="H18">
            <v>1.4</v>
          </cell>
        </row>
        <row r="19">
          <cell r="C19" t="str">
            <v>10-Jahres-Rendite</v>
          </cell>
          <cell r="D19">
            <v>3.11</v>
          </cell>
          <cell r="E19">
            <v>2.7</v>
          </cell>
          <cell r="F19">
            <v>3</v>
          </cell>
          <cell r="G19">
            <v>3.6</v>
          </cell>
          <cell r="H19">
            <v>3.4</v>
          </cell>
        </row>
        <row r="20">
          <cell r="C20" t="str">
            <v>3-Monats-Satz (Tibor)</v>
          </cell>
          <cell r="D20">
            <v>0.33500000000000002</v>
          </cell>
          <cell r="E20">
            <v>0.2</v>
          </cell>
          <cell r="F20">
            <v>0.2</v>
          </cell>
          <cell r="G20">
            <v>0.25</v>
          </cell>
          <cell r="H20">
            <v>0.25</v>
          </cell>
        </row>
        <row r="21">
          <cell r="B21" t="str">
            <v>Japan-Zinsen</v>
          </cell>
          <cell r="C21" t="str">
            <v>10-Jahres-Rendite *</v>
          </cell>
          <cell r="D21">
            <v>0.98799999999999999</v>
          </cell>
          <cell r="E21">
            <v>1.1000000000000001</v>
          </cell>
          <cell r="F21">
            <v>1.3</v>
          </cell>
          <cell r="G21">
            <v>1.5</v>
          </cell>
          <cell r="H21">
            <v>1.5</v>
          </cell>
        </row>
        <row r="22">
          <cell r="C22" t="str">
            <v>Overnight target rate</v>
          </cell>
          <cell r="D22">
            <v>0.1</v>
          </cell>
          <cell r="E22">
            <v>0.1</v>
          </cell>
          <cell r="F22">
            <v>0.1</v>
          </cell>
          <cell r="G22">
            <v>0.1</v>
          </cell>
          <cell r="H22">
            <v>0.1</v>
          </cell>
        </row>
        <row r="23">
          <cell r="B23" t="str">
            <v>Wechselkurse</v>
          </cell>
          <cell r="C23" t="str">
            <v>3-Monats-Satz (Tibor)</v>
          </cell>
          <cell r="D23">
            <v>0.70199999999999996</v>
          </cell>
          <cell r="E23">
            <v>0.6</v>
          </cell>
          <cell r="F23">
            <v>0.55000000000000004</v>
          </cell>
          <cell r="G23">
            <v>0.5</v>
          </cell>
          <cell r="H23">
            <v>0.5</v>
          </cell>
        </row>
        <row r="24">
          <cell r="C24" t="str">
            <v>10-Jahres-Rendite *</v>
          </cell>
          <cell r="D24">
            <v>1.2749999999999999</v>
          </cell>
          <cell r="E24">
            <v>1.2</v>
          </cell>
          <cell r="F24">
            <v>1.25</v>
          </cell>
          <cell r="G24">
            <v>1.35</v>
          </cell>
          <cell r="H24">
            <v>1.35</v>
          </cell>
        </row>
        <row r="25">
          <cell r="C25" t="str">
            <v>JPY pro USD</v>
          </cell>
          <cell r="D25">
            <v>77.910195294479465</v>
          </cell>
          <cell r="E25">
            <v>78.740157480314963</v>
          </cell>
          <cell r="F25">
            <v>84.615384615384613</v>
          </cell>
          <cell r="G25">
            <v>85.714285714285722</v>
          </cell>
          <cell r="H25">
            <v>85.714285714285722</v>
          </cell>
        </row>
        <row r="26">
          <cell r="B26" t="str">
            <v>Wechselkurse</v>
          </cell>
          <cell r="C26" t="str">
            <v>JPY pro EUR</v>
          </cell>
          <cell r="D26">
            <v>101.33</v>
          </cell>
          <cell r="E26">
            <v>100</v>
          </cell>
          <cell r="F26">
            <v>110</v>
          </cell>
          <cell r="G26">
            <v>120</v>
          </cell>
          <cell r="H26">
            <v>120</v>
          </cell>
        </row>
        <row r="27">
          <cell r="C27" t="str">
            <v>USD pro EUR</v>
          </cell>
          <cell r="D27">
            <v>1.2637999999999998</v>
          </cell>
          <cell r="E27">
            <v>1.3</v>
          </cell>
          <cell r="F27">
            <v>1.25</v>
          </cell>
          <cell r="G27">
            <v>1.2</v>
          </cell>
          <cell r="H27">
            <v>1.23</v>
          </cell>
        </row>
        <row r="28">
          <cell r="C28" t="str">
            <v>JPY pro USD</v>
          </cell>
          <cell r="D28">
            <v>97.697420477923743</v>
          </cell>
          <cell r="E28">
            <v>96.153846153846146</v>
          </cell>
          <cell r="F28">
            <v>108</v>
          </cell>
          <cell r="G28">
            <v>116.66666666666667</v>
          </cell>
          <cell r="H28">
            <v>112.5</v>
          </cell>
        </row>
        <row r="29">
          <cell r="B29" t="str">
            <v>NACHRICHTLICH: CONSENSUS-PROGNOSEN</v>
          </cell>
          <cell r="C29" t="str">
            <v>JPY pro EUR</v>
          </cell>
          <cell r="D29">
            <v>123.47</v>
          </cell>
          <cell r="E29">
            <v>125</v>
          </cell>
          <cell r="F29">
            <v>135</v>
          </cell>
          <cell r="G29">
            <v>140</v>
          </cell>
          <cell r="H29">
            <v>138.375</v>
          </cell>
        </row>
        <row r="31">
          <cell r="B31" t="str">
            <v>Nachrichtlich: Consensus-Prognosen</v>
          </cell>
        </row>
        <row r="32">
          <cell r="B32" t="str">
            <v>Umfrage vom 09.01.12</v>
          </cell>
          <cell r="F32" t="str">
            <v>aktuell</v>
          </cell>
          <cell r="G32" t="str">
            <v>+ 3 Monate</v>
          </cell>
          <cell r="H32" t="str">
            <v>+ 12 Monate</v>
          </cell>
        </row>
        <row r="33">
          <cell r="C33" t="str">
            <v>Umfrage vom 09.03.09</v>
          </cell>
          <cell r="F33" t="str">
            <v>aktuell</v>
          </cell>
          <cell r="G33" t="str">
            <v>+ 3 Monate</v>
          </cell>
          <cell r="H33" t="str">
            <v>+ 12 Monate</v>
          </cell>
        </row>
        <row r="34">
          <cell r="C34" t="str">
            <v>US-3-Monats-Zins (Treasury Bill)</v>
          </cell>
          <cell r="F34">
            <v>0</v>
          </cell>
          <cell r="G34">
            <v>0.1</v>
          </cell>
          <cell r="H34">
            <v>0.2</v>
          </cell>
        </row>
        <row r="35">
          <cell r="C35" t="str">
            <v>US-3-Monats-Zins (Treasury Bill)</v>
          </cell>
          <cell r="F35">
            <v>0.2</v>
          </cell>
          <cell r="G35">
            <v>0.3</v>
          </cell>
          <cell r="H35">
            <v>0.5</v>
          </cell>
        </row>
        <row r="36">
          <cell r="C36" t="str">
            <v>US-10-Jahres-Rendite</v>
          </cell>
          <cell r="F36">
            <v>2.9</v>
          </cell>
          <cell r="G36">
            <v>2.9</v>
          </cell>
          <cell r="H36">
            <v>3.4</v>
          </cell>
        </row>
        <row r="37">
          <cell r="C37" t="str">
            <v>Euro-3-Monats-Zins (Euribor)</v>
          </cell>
          <cell r="F37">
            <v>1.7</v>
          </cell>
          <cell r="G37">
            <v>1.4</v>
          </cell>
          <cell r="H37">
            <v>1.5</v>
          </cell>
        </row>
        <row r="38">
          <cell r="C38" t="str">
            <v>Euro-10-Jahres-Rendite</v>
          </cell>
          <cell r="F38">
            <v>2.9</v>
          </cell>
          <cell r="G38">
            <v>2.8</v>
          </cell>
          <cell r="H38">
            <v>3.3</v>
          </cell>
        </row>
        <row r="39">
          <cell r="C39" t="str">
            <v>Yen-3-Monats-Zins (Cert of Deposit)</v>
          </cell>
          <cell r="F39">
            <v>0.8</v>
          </cell>
          <cell r="G39">
            <v>0.6</v>
          </cell>
          <cell r="H39">
            <v>0.5</v>
          </cell>
        </row>
        <row r="40">
          <cell r="C40" t="str">
            <v>Yen-10-Jahres-Rendite</v>
          </cell>
          <cell r="F40">
            <v>1.3</v>
          </cell>
          <cell r="G40">
            <v>1.2</v>
          </cell>
          <cell r="H40">
            <v>1.3</v>
          </cell>
        </row>
        <row r="41">
          <cell r="C41" t="str">
            <v>USD pro EUR</v>
          </cell>
          <cell r="F41">
            <v>1.264</v>
          </cell>
          <cell r="G41">
            <v>1.268</v>
          </cell>
          <cell r="H41">
            <v>1.298</v>
          </cell>
        </row>
        <row r="42">
          <cell r="C42" t="str">
            <v>JPY pro USD</v>
          </cell>
          <cell r="F42">
            <v>98.87</v>
          </cell>
          <cell r="G42">
            <v>96.01</v>
          </cell>
          <cell r="H42">
            <v>99.57</v>
          </cell>
        </row>
        <row r="43">
          <cell r="B43" t="str">
            <v>* bei halbjährlicher Zinszahlung</v>
          </cell>
        </row>
        <row r="44">
          <cell r="B44" t="str">
            <v>* bei halbjährlicher Zinszahlung</v>
          </cell>
        </row>
        <row r="55">
          <cell r="B55" t="str">
            <v>Dollar interest rates</v>
          </cell>
          <cell r="D55" t="str">
            <v>actual</v>
          </cell>
          <cell r="E55" t="str">
            <v>+ 3 months</v>
          </cell>
          <cell r="F55" t="str">
            <v>+ 6 months</v>
          </cell>
          <cell r="G55" t="str">
            <v>+ 12 months</v>
          </cell>
          <cell r="H55" t="str">
            <v>end-2009</v>
          </cell>
        </row>
        <row r="56">
          <cell r="C56" t="str">
            <v>Fed funds target rate</v>
          </cell>
          <cell r="D56">
            <v>0.25</v>
          </cell>
          <cell r="E56">
            <v>0.25</v>
          </cell>
          <cell r="F56">
            <v>0.25</v>
          </cell>
          <cell r="G56">
            <v>0.25</v>
          </cell>
          <cell r="H56">
            <v>0.25</v>
          </cell>
        </row>
        <row r="57">
          <cell r="B57" t="str">
            <v>Dollar interest rates</v>
          </cell>
          <cell r="C57" t="str">
            <v>3-months rate (Libor)</v>
          </cell>
          <cell r="D57">
            <v>0.56999999999999995</v>
          </cell>
          <cell r="E57">
            <v>0.5</v>
          </cell>
          <cell r="F57">
            <v>0.55000000000000004</v>
          </cell>
          <cell r="G57">
            <v>0.7</v>
          </cell>
          <cell r="H57">
            <v>0.7</v>
          </cell>
        </row>
        <row r="58">
          <cell r="C58" t="str">
            <v>Fed funds target rate</v>
          </cell>
          <cell r="D58">
            <v>0.25</v>
          </cell>
          <cell r="E58">
            <v>0.25</v>
          </cell>
          <cell r="F58">
            <v>0.25</v>
          </cell>
          <cell r="G58">
            <v>0.25</v>
          </cell>
          <cell r="H58">
            <v>0.25</v>
          </cell>
        </row>
        <row r="59">
          <cell r="C59" t="str">
            <v>3-months rate (Libor)</v>
          </cell>
          <cell r="D59">
            <v>1.26125</v>
          </cell>
          <cell r="E59">
            <v>1</v>
          </cell>
          <cell r="F59">
            <v>0.7</v>
          </cell>
          <cell r="G59">
            <v>0.5</v>
          </cell>
          <cell r="H59">
            <v>0.5</v>
          </cell>
        </row>
        <row r="60">
          <cell r="B60" t="str">
            <v>Euro interest rates</v>
          </cell>
          <cell r="C60" t="str">
            <v>10-year bond yield</v>
          </cell>
          <cell r="D60">
            <v>2.9871000000000003</v>
          </cell>
          <cell r="E60">
            <v>2.2999999999999998</v>
          </cell>
          <cell r="F60">
            <v>2.6</v>
          </cell>
          <cell r="G60">
            <v>3.7</v>
          </cell>
          <cell r="H60">
            <v>3.5</v>
          </cell>
        </row>
        <row r="61">
          <cell r="C61" t="str">
            <v>ECB repo rate</v>
          </cell>
          <cell r="D61">
            <v>1</v>
          </cell>
          <cell r="E61">
            <v>0.75</v>
          </cell>
          <cell r="F61">
            <v>0.5</v>
          </cell>
          <cell r="G61">
            <v>0.5</v>
          </cell>
          <cell r="H61">
            <v>0.5</v>
          </cell>
        </row>
        <row r="62">
          <cell r="B62" t="str">
            <v>Euro interest rates</v>
          </cell>
          <cell r="C62" t="str">
            <v>3-months rate (Euribor)</v>
          </cell>
          <cell r="D62">
            <v>1.4179999999999999</v>
          </cell>
          <cell r="E62">
            <v>1</v>
          </cell>
          <cell r="F62">
            <v>0.6</v>
          </cell>
          <cell r="G62">
            <v>0.6</v>
          </cell>
          <cell r="H62">
            <v>0.6</v>
          </cell>
        </row>
        <row r="63">
          <cell r="C63" t="str">
            <v>ECB repo rate</v>
          </cell>
          <cell r="D63">
            <v>2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</row>
        <row r="64">
          <cell r="C64" t="str">
            <v>3-months rate (Euribor)</v>
          </cell>
          <cell r="D64">
            <v>1.8480000000000001</v>
          </cell>
          <cell r="E64">
            <v>1.65</v>
          </cell>
          <cell r="F64">
            <v>1.5</v>
          </cell>
          <cell r="G64">
            <v>1.4</v>
          </cell>
          <cell r="H64">
            <v>1.4</v>
          </cell>
        </row>
        <row r="65">
          <cell r="B65" t="str">
            <v>Yen interest rates</v>
          </cell>
          <cell r="C65" t="str">
            <v>10-year bond yield</v>
          </cell>
          <cell r="D65">
            <v>3.11</v>
          </cell>
          <cell r="E65">
            <v>2.7</v>
          </cell>
          <cell r="F65">
            <v>3</v>
          </cell>
          <cell r="G65">
            <v>3.6</v>
          </cell>
          <cell r="H65">
            <v>3.4</v>
          </cell>
        </row>
        <row r="66">
          <cell r="C66" t="str">
            <v>Overnight target rate</v>
          </cell>
          <cell r="D66">
            <v>0.1</v>
          </cell>
          <cell r="E66">
            <v>0.1</v>
          </cell>
          <cell r="F66">
            <v>0.1</v>
          </cell>
          <cell r="G66">
            <v>0.1</v>
          </cell>
          <cell r="H66">
            <v>0.1</v>
          </cell>
        </row>
        <row r="67">
          <cell r="B67" t="str">
            <v>Yen interest rates</v>
          </cell>
          <cell r="C67" t="str">
            <v>3-months rate (Tibor)</v>
          </cell>
          <cell r="D67">
            <v>0.33500000000000002</v>
          </cell>
          <cell r="E67">
            <v>0.2</v>
          </cell>
          <cell r="F67">
            <v>0.2</v>
          </cell>
          <cell r="G67">
            <v>0.25</v>
          </cell>
          <cell r="H67">
            <v>0.25</v>
          </cell>
        </row>
        <row r="68">
          <cell r="C68" t="str">
            <v>Overnight target rate</v>
          </cell>
          <cell r="D68">
            <v>0.1</v>
          </cell>
          <cell r="E68">
            <v>0.1</v>
          </cell>
          <cell r="F68">
            <v>0.1</v>
          </cell>
          <cell r="G68">
            <v>0.1</v>
          </cell>
          <cell r="H68">
            <v>0.1</v>
          </cell>
        </row>
        <row r="69">
          <cell r="C69" t="str">
            <v>3-months rate (Tibor)</v>
          </cell>
          <cell r="D69">
            <v>0.70199999999999996</v>
          </cell>
          <cell r="E69">
            <v>0.6</v>
          </cell>
          <cell r="F69">
            <v>0.55000000000000004</v>
          </cell>
          <cell r="G69">
            <v>0.5</v>
          </cell>
          <cell r="H69">
            <v>0.5</v>
          </cell>
        </row>
        <row r="70">
          <cell r="B70" t="str">
            <v>Exchange rates</v>
          </cell>
          <cell r="C70" t="str">
            <v>10-year bond yield</v>
          </cell>
          <cell r="D70">
            <v>1.2749999999999999</v>
          </cell>
          <cell r="E70">
            <v>1.2</v>
          </cell>
          <cell r="F70">
            <v>1.25</v>
          </cell>
          <cell r="G70">
            <v>1.35</v>
          </cell>
          <cell r="H70">
            <v>1.35</v>
          </cell>
        </row>
        <row r="71">
          <cell r="C71" t="str">
            <v>USD per EUR</v>
          </cell>
          <cell r="D71">
            <v>1.3006</v>
          </cell>
          <cell r="E71">
            <v>1.27</v>
          </cell>
          <cell r="F71">
            <v>1.3</v>
          </cell>
          <cell r="G71">
            <v>1.4</v>
          </cell>
          <cell r="H71">
            <v>1.4</v>
          </cell>
        </row>
        <row r="72">
          <cell r="B72" t="str">
            <v>Exchange rates</v>
          </cell>
          <cell r="C72" t="str">
            <v>JPY per USD</v>
          </cell>
          <cell r="D72">
            <v>77.910195294479465</v>
          </cell>
          <cell r="E72">
            <v>78.740157480314963</v>
          </cell>
          <cell r="F72">
            <v>84.615384615384613</v>
          </cell>
          <cell r="G72">
            <v>85.714285714285722</v>
          </cell>
          <cell r="H72">
            <v>85.714285714285722</v>
          </cell>
        </row>
        <row r="73">
          <cell r="C73" t="str">
            <v>USD per EUR</v>
          </cell>
          <cell r="D73">
            <v>1.2637999999999998</v>
          </cell>
          <cell r="E73">
            <v>1.3</v>
          </cell>
          <cell r="F73">
            <v>1.25</v>
          </cell>
          <cell r="G73">
            <v>1.2</v>
          </cell>
          <cell r="H73">
            <v>1.23</v>
          </cell>
        </row>
        <row r="74">
          <cell r="C74" t="str">
            <v>JPY per USD</v>
          </cell>
          <cell r="D74">
            <v>97.697420477923743</v>
          </cell>
          <cell r="E74">
            <v>96.153846153846146</v>
          </cell>
          <cell r="F74">
            <v>108</v>
          </cell>
          <cell r="G74">
            <v>116.66666666666667</v>
          </cell>
          <cell r="H74">
            <v>112.5</v>
          </cell>
        </row>
        <row r="75">
          <cell r="C75" t="str">
            <v>JPY per EUR</v>
          </cell>
          <cell r="D75">
            <v>123.47</v>
          </cell>
          <cell r="E75">
            <v>125</v>
          </cell>
          <cell r="F75">
            <v>135</v>
          </cell>
          <cell r="G75">
            <v>140</v>
          </cell>
          <cell r="H75">
            <v>138.375</v>
          </cell>
        </row>
        <row r="76">
          <cell r="B76" t="str">
            <v>Consensus forecasts</v>
          </cell>
        </row>
        <row r="77">
          <cell r="B77" t="str">
            <v>Consensus forecasts</v>
          </cell>
        </row>
        <row r="79">
          <cell r="C79" t="str">
            <v>Date of survey: March 9, 09</v>
          </cell>
          <cell r="F79" t="str">
            <v>actual</v>
          </cell>
          <cell r="G79" t="str">
            <v>+ 3 months</v>
          </cell>
          <cell r="H79" t="str">
            <v>+ 12 months</v>
          </cell>
        </row>
        <row r="80">
          <cell r="C80" t="str">
            <v>USD 3-months rate (Treasury Bill)</v>
          </cell>
          <cell r="F80">
            <v>0.2</v>
          </cell>
          <cell r="G80">
            <v>0.3</v>
          </cell>
          <cell r="H80">
            <v>0.5</v>
          </cell>
        </row>
        <row r="81">
          <cell r="C81" t="str">
            <v>USD 10-year yield</v>
          </cell>
          <cell r="F81">
            <v>2.9</v>
          </cell>
          <cell r="G81">
            <v>2.9</v>
          </cell>
          <cell r="H81">
            <v>3.4</v>
          </cell>
        </row>
        <row r="82">
          <cell r="C82" t="str">
            <v>Euro 3-months rate (Euribor)</v>
          </cell>
          <cell r="F82">
            <v>1.7</v>
          </cell>
          <cell r="G82">
            <v>1.4</v>
          </cell>
          <cell r="H82">
            <v>1.5</v>
          </cell>
        </row>
        <row r="83">
          <cell r="C83" t="str">
            <v>Euro 10-year yield</v>
          </cell>
          <cell r="F83">
            <v>2.9</v>
          </cell>
          <cell r="G83">
            <v>2.8</v>
          </cell>
          <cell r="H83">
            <v>3.3</v>
          </cell>
        </row>
        <row r="84">
          <cell r="C84" t="str">
            <v>Yen 3-months rate (Cert of Deposit)</v>
          </cell>
          <cell r="F84">
            <v>0.8</v>
          </cell>
          <cell r="G84">
            <v>0.6</v>
          </cell>
          <cell r="H84">
            <v>0.5</v>
          </cell>
        </row>
        <row r="85">
          <cell r="C85" t="str">
            <v>Yen 10-year yield</v>
          </cell>
          <cell r="F85">
            <v>1.3</v>
          </cell>
          <cell r="G85">
            <v>1.2</v>
          </cell>
          <cell r="H85">
            <v>1.3</v>
          </cell>
        </row>
        <row r="86">
          <cell r="C86" t="str">
            <v>USD per EUR</v>
          </cell>
          <cell r="F86">
            <v>1.264</v>
          </cell>
          <cell r="G86">
            <v>1.268</v>
          </cell>
          <cell r="H86">
            <v>1.298</v>
          </cell>
        </row>
        <row r="87">
          <cell r="C87" t="str">
            <v>JPY per USD</v>
          </cell>
          <cell r="F87">
            <v>98.87</v>
          </cell>
          <cell r="G87">
            <v>96.01</v>
          </cell>
          <cell r="H87">
            <v>99.57</v>
          </cell>
        </row>
      </sheetData>
      <sheetData sheetId="12" refreshError="1">
        <row r="6">
          <cell r="B6" t="str">
            <v>Region</v>
          </cell>
          <cell r="D6" t="str">
            <v>Gewicht</v>
          </cell>
          <cell r="G6">
            <v>2006</v>
          </cell>
          <cell r="H6">
            <v>2007</v>
          </cell>
          <cell r="I6">
            <v>2008</v>
          </cell>
          <cell r="J6">
            <v>2009</v>
          </cell>
          <cell r="K6">
            <v>2010</v>
          </cell>
        </row>
        <row r="8">
          <cell r="B8" t="str">
            <v>USA</v>
          </cell>
          <cell r="D8">
            <v>21.44</v>
          </cell>
          <cell r="G8">
            <v>2.7787888438964501</v>
          </cell>
          <cell r="H8">
            <v>2.027689549463787</v>
          </cell>
          <cell r="I8">
            <v>1.1113859023421071</v>
          </cell>
          <cell r="J8">
            <v>-2.1460452330808977</v>
          </cell>
          <cell r="K8">
            <v>1.4024600465342303</v>
          </cell>
        </row>
        <row r="9">
          <cell r="B9" t="str">
            <v>EWU</v>
          </cell>
          <cell r="D9">
            <v>16.16</v>
          </cell>
          <cell r="G9">
            <v>2.8717860016362664</v>
          </cell>
          <cell r="H9">
            <v>2.6</v>
          </cell>
          <cell r="I9">
            <v>0.7</v>
          </cell>
          <cell r="J9">
            <v>-3.1</v>
          </cell>
          <cell r="K9">
            <v>1</v>
          </cell>
        </row>
        <row r="10">
          <cell r="B10" t="str">
            <v>Japan</v>
          </cell>
          <cell r="D10">
            <v>6.63</v>
          </cell>
          <cell r="G10">
            <v>2.0525481649963808</v>
          </cell>
          <cell r="H10">
            <v>2.3577945693686075</v>
          </cell>
          <cell r="I10">
            <v>-0.74361233919537995</v>
          </cell>
          <cell r="J10">
            <v>-5.2</v>
          </cell>
          <cell r="K10">
            <v>0.8</v>
          </cell>
        </row>
        <row r="11">
          <cell r="B11" t="str">
            <v>Asien</v>
          </cell>
          <cell r="D11">
            <v>22.27</v>
          </cell>
          <cell r="E11">
            <v>100</v>
          </cell>
          <cell r="G11">
            <v>9.3459999999999983</v>
          </cell>
          <cell r="H11">
            <v>9.9838999999999984</v>
          </cell>
          <cell r="I11">
            <v>6.6749000000000001</v>
          </cell>
          <cell r="J11">
            <v>2.8351999999999991</v>
          </cell>
          <cell r="K11">
            <v>5.5567000000000011</v>
          </cell>
        </row>
        <row r="12">
          <cell r="C12" t="str">
            <v>China</v>
          </cell>
          <cell r="E12">
            <v>48.8</v>
          </cell>
          <cell r="G12">
            <v>11.6</v>
          </cell>
          <cell r="H12">
            <v>13</v>
          </cell>
          <cell r="I12">
            <v>9</v>
          </cell>
          <cell r="J12">
            <v>6</v>
          </cell>
          <cell r="K12">
            <v>8</v>
          </cell>
        </row>
        <row r="13">
          <cell r="C13" t="str">
            <v>Indien</v>
          </cell>
          <cell r="E13">
            <v>20.7</v>
          </cell>
          <cell r="G13">
            <v>9.6999999999999993</v>
          </cell>
          <cell r="H13">
            <v>9</v>
          </cell>
          <cell r="I13">
            <v>6</v>
          </cell>
          <cell r="J13">
            <v>5</v>
          </cell>
          <cell r="K13">
            <v>6.4</v>
          </cell>
        </row>
        <row r="14">
          <cell r="C14" t="str">
            <v>Indonesien</v>
          </cell>
          <cell r="E14">
            <v>5.9</v>
          </cell>
          <cell r="G14">
            <v>5.5</v>
          </cell>
          <cell r="H14">
            <v>6.3</v>
          </cell>
          <cell r="I14">
            <v>6.1</v>
          </cell>
          <cell r="J14">
            <v>1.9</v>
          </cell>
          <cell r="K14">
            <v>2.2000000000000002</v>
          </cell>
        </row>
        <row r="15">
          <cell r="C15" t="str">
            <v>Korea</v>
          </cell>
          <cell r="E15">
            <v>8.3000000000000007</v>
          </cell>
          <cell r="G15">
            <v>5.0999999999999996</v>
          </cell>
          <cell r="H15">
            <v>5</v>
          </cell>
          <cell r="I15">
            <v>2.6</v>
          </cell>
          <cell r="J15">
            <v>-5.9</v>
          </cell>
          <cell r="K15">
            <v>0.3</v>
          </cell>
        </row>
        <row r="16">
          <cell r="C16" t="str">
            <v>Malaysia</v>
          </cell>
          <cell r="E16">
            <v>2.4</v>
          </cell>
          <cell r="G16">
            <v>5.8</v>
          </cell>
          <cell r="H16">
            <v>6.3</v>
          </cell>
          <cell r="I16">
            <v>5.0999999999999996</v>
          </cell>
          <cell r="J16">
            <v>-1.8</v>
          </cell>
          <cell r="K16">
            <v>1.9</v>
          </cell>
        </row>
        <row r="17">
          <cell r="C17" t="str">
            <v>Philippinen</v>
          </cell>
          <cell r="E17">
            <v>2.1</v>
          </cell>
          <cell r="G17">
            <v>5.4</v>
          </cell>
          <cell r="H17">
            <v>7.2</v>
          </cell>
          <cell r="I17">
            <v>4.5999999999999996</v>
          </cell>
          <cell r="J17">
            <v>-0.6</v>
          </cell>
          <cell r="K17">
            <v>1.6</v>
          </cell>
        </row>
        <row r="18">
          <cell r="C18" t="str">
            <v>Thailand</v>
          </cell>
          <cell r="E18">
            <v>3.6</v>
          </cell>
          <cell r="G18">
            <v>5.0999999999999996</v>
          </cell>
          <cell r="H18">
            <v>4.9000000000000004</v>
          </cell>
          <cell r="I18">
            <v>2.6</v>
          </cell>
          <cell r="J18">
            <v>-4.4000000000000004</v>
          </cell>
          <cell r="K18">
            <v>1.8</v>
          </cell>
        </row>
        <row r="19">
          <cell r="C19" t="str">
            <v>Hongkong</v>
          </cell>
          <cell r="E19">
            <v>2</v>
          </cell>
          <cell r="G19">
            <v>7</v>
          </cell>
          <cell r="H19">
            <v>6.4</v>
          </cell>
          <cell r="I19">
            <v>2.5</v>
          </cell>
          <cell r="J19">
            <v>-5.9</v>
          </cell>
          <cell r="K19">
            <v>-0.2</v>
          </cell>
        </row>
        <row r="20">
          <cell r="C20" t="str">
            <v xml:space="preserve">Singapur  </v>
          </cell>
          <cell r="E20">
            <v>1.5</v>
          </cell>
          <cell r="G20">
            <v>8.1999999999999993</v>
          </cell>
          <cell r="H20">
            <v>7.7</v>
          </cell>
          <cell r="I20">
            <v>1.2</v>
          </cell>
          <cell r="J20">
            <v>-7.5</v>
          </cell>
          <cell r="K20">
            <v>1.9</v>
          </cell>
        </row>
        <row r="21">
          <cell r="C21" t="str">
            <v>Taiwan</v>
          </cell>
          <cell r="E21">
            <v>4.7</v>
          </cell>
          <cell r="G21">
            <v>4.9000000000000004</v>
          </cell>
          <cell r="H21">
            <v>5.7</v>
          </cell>
          <cell r="I21">
            <v>1.8</v>
          </cell>
          <cell r="J21">
            <v>-6.5</v>
          </cell>
          <cell r="K21">
            <v>0.1</v>
          </cell>
        </row>
        <row r="22">
          <cell r="B22" t="str">
            <v xml:space="preserve">   </v>
          </cell>
          <cell r="C22" t="str">
            <v>nachr: Asien ohne China</v>
          </cell>
          <cell r="G22">
            <v>7.1976562499999996</v>
          </cell>
          <cell r="H22">
            <v>7.1091796875000002</v>
          </cell>
          <cell r="I22">
            <v>4.4587890625000011</v>
          </cell>
          <cell r="J22">
            <v>-0.1812499999999998</v>
          </cell>
          <cell r="K22">
            <v>3.2279296874999996</v>
          </cell>
        </row>
        <row r="23">
          <cell r="B23" t="str">
            <v>Lateinamerika</v>
          </cell>
          <cell r="D23">
            <v>7.08</v>
          </cell>
          <cell r="E23">
            <v>100</v>
          </cell>
          <cell r="G23">
            <v>5.3801999999999994</v>
          </cell>
          <cell r="H23">
            <v>5.5967999999999991</v>
          </cell>
          <cell r="I23">
            <v>4.0465</v>
          </cell>
          <cell r="J23">
            <v>-1.0384</v>
          </cell>
          <cell r="K23">
            <v>1.7516999999999998</v>
          </cell>
        </row>
        <row r="24">
          <cell r="C24" t="str">
            <v>Argentinien</v>
          </cell>
          <cell r="E24">
            <v>11.4</v>
          </cell>
          <cell r="G24">
            <v>8.5</v>
          </cell>
          <cell r="H24">
            <v>8.6999999999999993</v>
          </cell>
          <cell r="I24">
            <v>7</v>
          </cell>
          <cell r="J24">
            <v>-2.8</v>
          </cell>
          <cell r="K24">
            <v>1.5</v>
          </cell>
        </row>
        <row r="25">
          <cell r="C25" t="str">
            <v>Brasilien</v>
          </cell>
          <cell r="E25">
            <v>39.9</v>
          </cell>
          <cell r="G25">
            <v>3.9</v>
          </cell>
          <cell r="H25">
            <v>5.7</v>
          </cell>
          <cell r="I25">
            <v>5.3</v>
          </cell>
          <cell r="J25">
            <v>-0.4</v>
          </cell>
          <cell r="K25">
            <v>3.2</v>
          </cell>
        </row>
        <row r="26">
          <cell r="C26" t="str">
            <v>Chile</v>
          </cell>
          <cell r="E26">
            <v>5.0999999999999996</v>
          </cell>
          <cell r="G26">
            <v>4.3</v>
          </cell>
          <cell r="H26">
            <v>5.0999999999999996</v>
          </cell>
          <cell r="I26">
            <v>3.4</v>
          </cell>
          <cell r="J26">
            <v>0.4</v>
          </cell>
          <cell r="K26">
            <v>2.2999999999999998</v>
          </cell>
        </row>
        <row r="27">
          <cell r="C27" t="str">
            <v>Kolumbien</v>
          </cell>
          <cell r="E27">
            <v>7</v>
          </cell>
          <cell r="G27">
            <v>6.9</v>
          </cell>
          <cell r="H27">
            <v>7.5</v>
          </cell>
          <cell r="I27">
            <v>2.8</v>
          </cell>
          <cell r="J27">
            <v>-1</v>
          </cell>
          <cell r="K27">
            <v>1.5</v>
          </cell>
        </row>
        <row r="28">
          <cell r="C28" t="str">
            <v>Mexiko</v>
          </cell>
          <cell r="E28">
            <v>29.4</v>
          </cell>
          <cell r="G28">
            <v>4.8</v>
          </cell>
          <cell r="H28">
            <v>3.2</v>
          </cell>
          <cell r="I28">
            <v>1.4</v>
          </cell>
          <cell r="J28">
            <v>-1</v>
          </cell>
          <cell r="K28">
            <v>1.6</v>
          </cell>
        </row>
        <row r="29">
          <cell r="C29" t="str">
            <v>Venezuela</v>
          </cell>
          <cell r="E29">
            <v>7.2</v>
          </cell>
          <cell r="G29">
            <v>10.3</v>
          </cell>
          <cell r="H29">
            <v>8.4</v>
          </cell>
          <cell r="I29">
            <v>4.9000000000000004</v>
          </cell>
          <cell r="J29">
            <v>-3</v>
          </cell>
          <cell r="K29">
            <v>-5.4</v>
          </cell>
        </row>
        <row r="30">
          <cell r="B30" t="str">
            <v>Mittel- und Osteuropa</v>
          </cell>
          <cell r="D30">
            <v>2.0299999999999998</v>
          </cell>
          <cell r="E30">
            <v>99.967451333808057</v>
          </cell>
          <cell r="G30">
            <v>6.1256145313622916</v>
          </cell>
          <cell r="H30">
            <v>5.671051788031332</v>
          </cell>
          <cell r="I30">
            <v>4.3864909913480492</v>
          </cell>
          <cell r="J30">
            <v>-0.55573961067046451</v>
          </cell>
          <cell r="K30">
            <v>2.6193513806775854</v>
          </cell>
        </row>
        <row r="31">
          <cell r="C31" t="str">
            <v>Polen</v>
          </cell>
          <cell r="E31">
            <v>47.5</v>
          </cell>
          <cell r="G31">
            <v>6.1</v>
          </cell>
          <cell r="H31">
            <v>6.6</v>
          </cell>
          <cell r="I31">
            <v>4.8</v>
          </cell>
          <cell r="J31">
            <v>1.2</v>
          </cell>
          <cell r="K31">
            <v>3</v>
          </cell>
        </row>
        <row r="32">
          <cell r="C32" t="str">
            <v>Rumänien</v>
          </cell>
          <cell r="E32">
            <v>18.8</v>
          </cell>
          <cell r="G32">
            <v>7.9</v>
          </cell>
          <cell r="H32">
            <v>6</v>
          </cell>
          <cell r="I32">
            <v>7.7</v>
          </cell>
          <cell r="J32">
            <v>-1.8</v>
          </cell>
          <cell r="K32">
            <v>3.1</v>
          </cell>
        </row>
        <row r="33">
          <cell r="C33" t="str">
            <v>Tschechien</v>
          </cell>
          <cell r="E33">
            <v>18.867451333808059</v>
          </cell>
          <cell r="G33">
            <v>6.1</v>
          </cell>
          <cell r="H33">
            <v>6.6</v>
          </cell>
          <cell r="I33">
            <v>3.1</v>
          </cell>
          <cell r="J33">
            <v>-0.8</v>
          </cell>
          <cell r="K33">
            <v>2.2999999999999998</v>
          </cell>
        </row>
        <row r="34">
          <cell r="C34" t="str">
            <v>Ungarn</v>
          </cell>
          <cell r="E34">
            <v>14.8</v>
          </cell>
          <cell r="G34">
            <v>4</v>
          </cell>
          <cell r="H34">
            <v>1.1000000000000001</v>
          </cell>
          <cell r="I34">
            <v>0.5</v>
          </cell>
          <cell r="J34">
            <v>-4.3</v>
          </cell>
          <cell r="K34">
            <v>1.2</v>
          </cell>
        </row>
        <row r="35">
          <cell r="B35" t="str">
            <v>Sonstige Industrieländer</v>
          </cell>
          <cell r="D35">
            <v>8.6</v>
          </cell>
          <cell r="E35">
            <v>100.01043845619374</v>
          </cell>
          <cell r="G35">
            <v>3.0855538310534349</v>
          </cell>
          <cell r="H35">
            <v>3.1244918399632042</v>
          </cell>
          <cell r="I35">
            <v>0.90348018968777244</v>
          </cell>
          <cell r="J35">
            <v>-1.8549964620901378</v>
          </cell>
          <cell r="K35">
            <v>0.93893887636306761</v>
          </cell>
        </row>
        <row r="36">
          <cell r="C36" t="str">
            <v>Großbritannien</v>
          </cell>
          <cell r="E36">
            <v>38.5</v>
          </cell>
          <cell r="G36">
            <v>2.8</v>
          </cell>
          <cell r="H36">
            <v>3</v>
          </cell>
          <cell r="I36">
            <v>0.7</v>
          </cell>
          <cell r="J36">
            <v>-3</v>
          </cell>
          <cell r="K36">
            <v>0</v>
          </cell>
        </row>
        <row r="37">
          <cell r="C37" t="str">
            <v>Schweden</v>
          </cell>
          <cell r="E37">
            <v>6</v>
          </cell>
          <cell r="G37">
            <v>4.4000000000000004</v>
          </cell>
          <cell r="H37">
            <v>2.9</v>
          </cell>
          <cell r="I37">
            <v>-0.5</v>
          </cell>
          <cell r="J37">
            <v>-3.5</v>
          </cell>
          <cell r="K37">
            <v>1</v>
          </cell>
        </row>
        <row r="38">
          <cell r="C38" t="str">
            <v>Norwegen</v>
          </cell>
          <cell r="E38">
            <v>4.5</v>
          </cell>
          <cell r="G38">
            <v>2.5</v>
          </cell>
          <cell r="H38">
            <v>3.2</v>
          </cell>
          <cell r="I38">
            <v>2</v>
          </cell>
          <cell r="J38">
            <v>0</v>
          </cell>
          <cell r="K38">
            <v>1.2</v>
          </cell>
        </row>
        <row r="39">
          <cell r="C39" t="str">
            <v>Dänemark</v>
          </cell>
          <cell r="E39">
            <v>3.7440391593205584</v>
          </cell>
          <cell r="G39">
            <v>3.3</v>
          </cell>
          <cell r="H39">
            <v>1.6</v>
          </cell>
          <cell r="I39">
            <v>-1.3</v>
          </cell>
          <cell r="J39">
            <v>-3.5</v>
          </cell>
          <cell r="K39">
            <v>0</v>
          </cell>
        </row>
        <row r="40">
          <cell r="C40" t="str">
            <v xml:space="preserve">Schweiz </v>
          </cell>
          <cell r="E40">
            <v>5.3663992968731895</v>
          </cell>
          <cell r="G40">
            <v>3.3799882051283037</v>
          </cell>
          <cell r="H40">
            <v>3.3259622327499683</v>
          </cell>
          <cell r="I40">
            <v>1.6322572929694967</v>
          </cell>
          <cell r="J40">
            <v>-2.3754782244474915</v>
          </cell>
          <cell r="K40">
            <v>0.81034665397337058</v>
          </cell>
        </row>
        <row r="41">
          <cell r="C41" t="str">
            <v>Kanada</v>
          </cell>
          <cell r="E41">
            <v>22.8</v>
          </cell>
          <cell r="G41">
            <v>3.1103513861636429</v>
          </cell>
          <cell r="H41">
            <v>2.7130606418632226</v>
          </cell>
          <cell r="I41">
            <v>0.57825719113724006</v>
          </cell>
          <cell r="J41">
            <v>-1.3</v>
          </cell>
          <cell r="K41">
            <v>1.657722228134773</v>
          </cell>
        </row>
        <row r="42">
          <cell r="C42" t="str">
            <v>Australien</v>
          </cell>
          <cell r="E42">
            <v>13.8</v>
          </cell>
          <cell r="G42">
            <v>2.8388973128339074</v>
          </cell>
          <cell r="H42">
            <v>4.0212679701874094</v>
          </cell>
          <cell r="I42">
            <v>2.0608801882691523</v>
          </cell>
          <cell r="J42">
            <v>0.41660132780592107</v>
          </cell>
          <cell r="K42">
            <v>2.1</v>
          </cell>
        </row>
        <row r="43">
          <cell r="C43" t="str">
            <v>Neuseeland</v>
          </cell>
          <cell r="E43">
            <v>2</v>
          </cell>
          <cell r="G43">
            <v>2.6794465152532325</v>
          </cell>
          <cell r="H43">
            <v>3.0694996655417981</v>
          </cell>
          <cell r="I43">
            <v>-0.82424253472852627</v>
          </cell>
          <cell r="J43">
            <v>-0.28842140085045287</v>
          </cell>
          <cell r="K43">
            <v>1.394588560363843</v>
          </cell>
        </row>
        <row r="44">
          <cell r="C44" t="str">
            <v>Israel</v>
          </cell>
          <cell r="E44">
            <v>3.3</v>
          </cell>
          <cell r="G44">
            <v>5.2</v>
          </cell>
          <cell r="H44">
            <v>5.4</v>
          </cell>
          <cell r="I44">
            <v>4.0999999999999996</v>
          </cell>
          <cell r="J44">
            <v>0.4</v>
          </cell>
          <cell r="K44">
            <v>2.6</v>
          </cell>
        </row>
        <row r="45">
          <cell r="B45" t="str">
            <v>Übrige Länder</v>
          </cell>
          <cell r="D45">
            <v>15.805185309158531</v>
          </cell>
          <cell r="E45">
            <v>100</v>
          </cell>
          <cell r="G45">
            <v>6.4262518918918916</v>
          </cell>
          <cell r="H45">
            <v>6.8659794594594601</v>
          </cell>
          <cell r="I45">
            <v>5.24556108108108</v>
          </cell>
          <cell r="J45">
            <v>1.4094421621621622</v>
          </cell>
          <cell r="K45">
            <v>3.9723664864864863</v>
          </cell>
        </row>
        <row r="46">
          <cell r="C46" t="str">
            <v>Russland</v>
          </cell>
          <cell r="E46">
            <v>20.2</v>
          </cell>
          <cell r="G46">
            <v>6.7</v>
          </cell>
          <cell r="H46">
            <v>8.1</v>
          </cell>
          <cell r="I46">
            <v>5.6</v>
          </cell>
          <cell r="J46">
            <v>-3.1</v>
          </cell>
          <cell r="K46">
            <v>2.4</v>
          </cell>
        </row>
        <row r="47">
          <cell r="C47" t="str">
            <v>Südafrika</v>
          </cell>
          <cell r="E47">
            <v>4.5</v>
          </cell>
          <cell r="G47">
            <v>5</v>
          </cell>
          <cell r="H47">
            <v>5.0999999999999996</v>
          </cell>
          <cell r="I47">
            <v>3.1</v>
          </cell>
          <cell r="J47">
            <v>0.7</v>
          </cell>
          <cell r="K47">
            <v>3.2</v>
          </cell>
        </row>
        <row r="48">
          <cell r="C48" t="str">
            <v>Türkei</v>
          </cell>
          <cell r="E48">
            <v>6.5</v>
          </cell>
          <cell r="G48">
            <v>6.2</v>
          </cell>
          <cell r="H48">
            <v>4.5</v>
          </cell>
          <cell r="I48">
            <v>1.3</v>
          </cell>
          <cell r="J48">
            <v>-2.5</v>
          </cell>
          <cell r="K48">
            <v>1.4</v>
          </cell>
        </row>
        <row r="49">
          <cell r="C49" t="str">
            <v xml:space="preserve">Rest </v>
          </cell>
          <cell r="E49">
            <v>68.8</v>
          </cell>
          <cell r="G49">
            <v>6.4605405405405403</v>
          </cell>
          <cell r="H49">
            <v>6.8427027027027032</v>
          </cell>
          <cell r="I49">
            <v>5.6545945945945943</v>
          </cell>
          <cell r="J49">
            <v>3.1491891891891894</v>
          </cell>
          <cell r="K49">
            <v>4.7275675675675677</v>
          </cell>
        </row>
        <row r="50">
          <cell r="B50" t="str">
            <v>Welt</v>
          </cell>
          <cell r="D50">
            <v>100.01518530915853</v>
          </cell>
          <cell r="G50">
            <v>5.0635978737391483</v>
          </cell>
          <cell r="H50">
            <v>5.0998958157443743</v>
          </cell>
          <cell r="I50">
            <v>3.0709077821809725</v>
          </cell>
          <cell r="J50">
            <v>-0.6959980422537666</v>
          </cell>
          <cell r="K50">
            <v>2.6385863447200171</v>
          </cell>
        </row>
        <row r="59">
          <cell r="B59" t="str">
            <v>Region</v>
          </cell>
          <cell r="D59" t="str">
            <v>Weights</v>
          </cell>
          <cell r="G59">
            <v>2006</v>
          </cell>
          <cell r="H59">
            <v>2007</v>
          </cell>
          <cell r="I59">
            <v>2008</v>
          </cell>
          <cell r="J59">
            <v>2009</v>
          </cell>
          <cell r="K59">
            <v>2010</v>
          </cell>
        </row>
        <row r="61">
          <cell r="B61" t="str">
            <v>USA</v>
          </cell>
          <cell r="D61">
            <v>21.44</v>
          </cell>
          <cell r="G61">
            <v>2.7787888438964501</v>
          </cell>
          <cell r="H61">
            <v>2.027689549463787</v>
          </cell>
          <cell r="I61">
            <v>1.1113859023421071</v>
          </cell>
          <cell r="J61">
            <v>-2.1460452330808977</v>
          </cell>
          <cell r="K61">
            <v>1.4024600465342303</v>
          </cell>
        </row>
        <row r="62">
          <cell r="B62" t="str">
            <v>EMU</v>
          </cell>
          <cell r="D62">
            <v>16.16</v>
          </cell>
          <cell r="G62">
            <v>2.8717860016362664</v>
          </cell>
          <cell r="H62">
            <v>2.6</v>
          </cell>
          <cell r="I62">
            <v>0.7</v>
          </cell>
          <cell r="J62">
            <v>-3.1</v>
          </cell>
          <cell r="K62">
            <v>1</v>
          </cell>
        </row>
        <row r="63">
          <cell r="B63" t="str">
            <v>Japan</v>
          </cell>
          <cell r="D63">
            <v>6.63</v>
          </cell>
          <cell r="G63">
            <v>2.0525481649963808</v>
          </cell>
          <cell r="H63">
            <v>2.3577945693686075</v>
          </cell>
          <cell r="I63">
            <v>-0.74361233919537995</v>
          </cell>
          <cell r="J63">
            <v>-5.2</v>
          </cell>
          <cell r="K63">
            <v>0.8</v>
          </cell>
        </row>
        <row r="64">
          <cell r="B64" t="str">
            <v>Asia</v>
          </cell>
          <cell r="D64">
            <v>22.27</v>
          </cell>
          <cell r="E64">
            <v>100</v>
          </cell>
          <cell r="G64">
            <v>9.3459999999999983</v>
          </cell>
          <cell r="H64">
            <v>9.9838999999999984</v>
          </cell>
          <cell r="I64">
            <v>6.6749000000000001</v>
          </cell>
          <cell r="J64">
            <v>2.8351999999999991</v>
          </cell>
          <cell r="K64">
            <v>5.5567000000000011</v>
          </cell>
        </row>
        <row r="65">
          <cell r="B65" t="str">
            <v>Japan</v>
          </cell>
          <cell r="C65" t="str">
            <v>China</v>
          </cell>
          <cell r="D65">
            <v>5.8695079498762004</v>
          </cell>
          <cell r="E65">
            <v>48.8</v>
          </cell>
          <cell r="G65">
            <v>11.6</v>
          </cell>
          <cell r="H65">
            <v>13</v>
          </cell>
          <cell r="I65">
            <v>9</v>
          </cell>
          <cell r="J65">
            <v>6</v>
          </cell>
          <cell r="K65">
            <v>8</v>
          </cell>
        </row>
        <row r="66">
          <cell r="B66" t="str">
            <v>Asia</v>
          </cell>
          <cell r="C66" t="str">
            <v>India</v>
          </cell>
          <cell r="D66">
            <v>25.248647170421822</v>
          </cell>
          <cell r="E66">
            <v>20.7</v>
          </cell>
          <cell r="G66">
            <v>9.6999999999999993</v>
          </cell>
          <cell r="H66">
            <v>9</v>
          </cell>
          <cell r="I66">
            <v>6</v>
          </cell>
          <cell r="J66">
            <v>5</v>
          </cell>
          <cell r="K66">
            <v>6.4</v>
          </cell>
        </row>
        <row r="67">
          <cell r="C67" t="str">
            <v>Indonesia</v>
          </cell>
          <cell r="E67">
            <v>5.9</v>
          </cell>
          <cell r="G67">
            <v>5.5</v>
          </cell>
          <cell r="H67">
            <v>6.3</v>
          </cell>
          <cell r="I67">
            <v>6.1</v>
          </cell>
          <cell r="J67">
            <v>1.9</v>
          </cell>
          <cell r="K67">
            <v>2.2000000000000002</v>
          </cell>
        </row>
        <row r="68">
          <cell r="C68" t="str">
            <v>Korea</v>
          </cell>
          <cell r="E68">
            <v>8.3000000000000007</v>
          </cell>
          <cell r="G68">
            <v>5.0999999999999996</v>
          </cell>
          <cell r="H68">
            <v>5</v>
          </cell>
          <cell r="I68">
            <v>2.6</v>
          </cell>
          <cell r="J68">
            <v>-5.9</v>
          </cell>
          <cell r="K68">
            <v>0.3</v>
          </cell>
        </row>
        <row r="69">
          <cell r="C69" t="str">
            <v>Malaysia</v>
          </cell>
          <cell r="E69">
            <v>2.4</v>
          </cell>
          <cell r="G69">
            <v>5.8</v>
          </cell>
          <cell r="H69">
            <v>6.3</v>
          </cell>
          <cell r="I69">
            <v>5.0999999999999996</v>
          </cell>
          <cell r="J69">
            <v>-1.8</v>
          </cell>
          <cell r="K69">
            <v>1.9</v>
          </cell>
        </row>
        <row r="70">
          <cell r="C70" t="str">
            <v>Philippines</v>
          </cell>
          <cell r="E70">
            <v>2.1</v>
          </cell>
          <cell r="G70">
            <v>5.4</v>
          </cell>
          <cell r="H70">
            <v>7.2</v>
          </cell>
          <cell r="I70">
            <v>4.5999999999999996</v>
          </cell>
          <cell r="J70">
            <v>-0.6</v>
          </cell>
          <cell r="K70">
            <v>1.6</v>
          </cell>
        </row>
        <row r="71">
          <cell r="C71" t="str">
            <v>Thailand</v>
          </cell>
          <cell r="E71">
            <v>3.6</v>
          </cell>
          <cell r="G71">
            <v>5.0999999999999996</v>
          </cell>
          <cell r="H71">
            <v>4.9000000000000004</v>
          </cell>
          <cell r="I71">
            <v>2.6</v>
          </cell>
          <cell r="J71">
            <v>-4.4000000000000004</v>
          </cell>
          <cell r="K71">
            <v>1.8</v>
          </cell>
        </row>
        <row r="72">
          <cell r="C72" t="str">
            <v>Hongkong</v>
          </cell>
          <cell r="E72">
            <v>2</v>
          </cell>
          <cell r="G72">
            <v>7</v>
          </cell>
          <cell r="H72">
            <v>6.4</v>
          </cell>
          <cell r="I72">
            <v>2.5</v>
          </cell>
          <cell r="J72">
            <v>-5.9</v>
          </cell>
          <cell r="K72">
            <v>-0.2</v>
          </cell>
        </row>
        <row r="73">
          <cell r="C73" t="str">
            <v xml:space="preserve">Singapur  </v>
          </cell>
          <cell r="E73">
            <v>1.5</v>
          </cell>
          <cell r="G73">
            <v>8.1999999999999993</v>
          </cell>
          <cell r="H73">
            <v>7.7</v>
          </cell>
          <cell r="I73">
            <v>1.2</v>
          </cell>
          <cell r="J73">
            <v>-7.5</v>
          </cell>
          <cell r="K73">
            <v>1.9</v>
          </cell>
        </row>
        <row r="74">
          <cell r="C74" t="str">
            <v>Taiwan</v>
          </cell>
          <cell r="E74">
            <v>4.7</v>
          </cell>
          <cell r="G74">
            <v>4.9000000000000004</v>
          </cell>
          <cell r="H74">
            <v>5.7</v>
          </cell>
          <cell r="I74">
            <v>1.8</v>
          </cell>
          <cell r="J74">
            <v>-6.5</v>
          </cell>
          <cell r="K74">
            <v>0.1</v>
          </cell>
        </row>
        <row r="75">
          <cell r="B75" t="str">
            <v xml:space="preserve">   </v>
          </cell>
          <cell r="C75" t="str">
            <v>Singapur*</v>
          </cell>
          <cell r="E75">
            <v>0</v>
          </cell>
          <cell r="G75">
            <v>7.1976562499999996</v>
          </cell>
          <cell r="H75">
            <v>7.1091796875000002</v>
          </cell>
          <cell r="I75">
            <v>4.4587890625000011</v>
          </cell>
          <cell r="J75">
            <v>-0.1812499999999998</v>
          </cell>
          <cell r="K75">
            <v>3.2279296874999996</v>
          </cell>
        </row>
        <row r="76">
          <cell r="B76" t="str">
            <v>Latin America</v>
          </cell>
          <cell r="C76" t="str">
            <v>Taiwan*</v>
          </cell>
          <cell r="D76">
            <v>7.08</v>
          </cell>
          <cell r="E76">
            <v>100</v>
          </cell>
          <cell r="G76">
            <v>5.3801999999999994</v>
          </cell>
          <cell r="H76">
            <v>5.5967999999999991</v>
          </cell>
          <cell r="I76">
            <v>4.0465</v>
          </cell>
          <cell r="J76">
            <v>-1.0384</v>
          </cell>
          <cell r="K76">
            <v>1.7516999999999998</v>
          </cell>
        </row>
        <row r="77">
          <cell r="B77" t="str">
            <v xml:space="preserve">   </v>
          </cell>
          <cell r="C77" t="str">
            <v>Argentina</v>
          </cell>
          <cell r="E77">
            <v>11.4</v>
          </cell>
          <cell r="G77">
            <v>8.5</v>
          </cell>
          <cell r="H77">
            <v>8.6999999999999993</v>
          </cell>
          <cell r="I77">
            <v>7</v>
          </cell>
          <cell r="J77">
            <v>-2.8</v>
          </cell>
          <cell r="K77">
            <v>1.5</v>
          </cell>
        </row>
        <row r="78">
          <cell r="B78" t="str">
            <v>Latin America</v>
          </cell>
          <cell r="C78" t="str">
            <v>Brasil</v>
          </cell>
          <cell r="D78">
            <v>7.2972338428659773</v>
          </cell>
          <cell r="E78">
            <v>39.9</v>
          </cell>
          <cell r="G78">
            <v>3.9</v>
          </cell>
          <cell r="H78">
            <v>5.7</v>
          </cell>
          <cell r="I78">
            <v>5.3</v>
          </cell>
          <cell r="J78">
            <v>-0.4</v>
          </cell>
          <cell r="K78">
            <v>3.2</v>
          </cell>
        </row>
        <row r="79">
          <cell r="C79" t="str">
            <v>Chile</v>
          </cell>
          <cell r="E79">
            <v>5.0999999999999996</v>
          </cell>
          <cell r="G79">
            <v>4.3</v>
          </cell>
          <cell r="H79">
            <v>5.0999999999999996</v>
          </cell>
          <cell r="I79">
            <v>3.4</v>
          </cell>
          <cell r="J79">
            <v>0.4</v>
          </cell>
          <cell r="K79">
            <v>2.2999999999999998</v>
          </cell>
        </row>
        <row r="80">
          <cell r="C80" t="str">
            <v>Colombia</v>
          </cell>
          <cell r="E80">
            <v>7</v>
          </cell>
          <cell r="G80">
            <v>6.9</v>
          </cell>
          <cell r="H80">
            <v>7.5</v>
          </cell>
          <cell r="I80">
            <v>2.8</v>
          </cell>
          <cell r="J80">
            <v>-1</v>
          </cell>
          <cell r="K80">
            <v>1.5</v>
          </cell>
        </row>
        <row r="81">
          <cell r="C81" t="str">
            <v>Mexico</v>
          </cell>
          <cell r="E81">
            <v>29.4</v>
          </cell>
          <cell r="G81">
            <v>4.8</v>
          </cell>
          <cell r="H81">
            <v>3.2</v>
          </cell>
          <cell r="I81">
            <v>1.4</v>
          </cell>
          <cell r="J81">
            <v>-1</v>
          </cell>
          <cell r="K81">
            <v>1.6</v>
          </cell>
        </row>
        <row r="82">
          <cell r="C82" t="str">
            <v>Venezuela</v>
          </cell>
          <cell r="E82">
            <v>7.2</v>
          </cell>
          <cell r="G82">
            <v>10.3</v>
          </cell>
          <cell r="H82">
            <v>8.4</v>
          </cell>
          <cell r="I82">
            <v>4.9000000000000004</v>
          </cell>
          <cell r="J82">
            <v>-3</v>
          </cell>
          <cell r="K82">
            <v>-5.4</v>
          </cell>
        </row>
        <row r="83">
          <cell r="B83" t="str">
            <v>Central and Eastern Europe</v>
          </cell>
          <cell r="C83" t="str">
            <v>Mexico</v>
          </cell>
          <cell r="D83">
            <v>2.0299999999999998</v>
          </cell>
          <cell r="E83">
            <v>99.967451333808057</v>
          </cell>
          <cell r="G83">
            <v>6.1256145313622916</v>
          </cell>
          <cell r="H83">
            <v>5.671051788031332</v>
          </cell>
          <cell r="I83">
            <v>4.3864909913480492</v>
          </cell>
          <cell r="J83">
            <v>-0.55573961067046451</v>
          </cell>
          <cell r="K83">
            <v>2.6193513806775854</v>
          </cell>
        </row>
        <row r="84">
          <cell r="C84" t="str">
            <v>Poland</v>
          </cell>
          <cell r="E84">
            <v>47.5</v>
          </cell>
          <cell r="G84">
            <v>6.1</v>
          </cell>
          <cell r="H84">
            <v>6.6</v>
          </cell>
          <cell r="I84">
            <v>4.8</v>
          </cell>
          <cell r="J84">
            <v>1.2</v>
          </cell>
          <cell r="K84">
            <v>3</v>
          </cell>
        </row>
        <row r="85">
          <cell r="B85" t="str">
            <v>Central and Eastern Europe</v>
          </cell>
          <cell r="C85" t="str">
            <v>Romania</v>
          </cell>
          <cell r="D85">
            <v>2.1201154329098615</v>
          </cell>
          <cell r="E85">
            <v>18.8</v>
          </cell>
          <cell r="G85">
            <v>7.9</v>
          </cell>
          <cell r="H85">
            <v>6</v>
          </cell>
          <cell r="I85">
            <v>7.7</v>
          </cell>
          <cell r="J85">
            <v>-1.8</v>
          </cell>
          <cell r="K85">
            <v>3.1</v>
          </cell>
        </row>
        <row r="86">
          <cell r="C86" t="str">
            <v>Czech Republic</v>
          </cell>
          <cell r="E86">
            <v>18.867451333808059</v>
          </cell>
          <cell r="G86">
            <v>6.1</v>
          </cell>
          <cell r="H86">
            <v>6.6</v>
          </cell>
          <cell r="I86">
            <v>3.1</v>
          </cell>
          <cell r="J86">
            <v>-0.8</v>
          </cell>
          <cell r="K86">
            <v>2.2999999999999998</v>
          </cell>
        </row>
        <row r="87">
          <cell r="C87" t="str">
            <v>Hungary</v>
          </cell>
          <cell r="E87">
            <v>14.8</v>
          </cell>
          <cell r="G87">
            <v>4</v>
          </cell>
          <cell r="H87">
            <v>1.1000000000000001</v>
          </cell>
          <cell r="I87">
            <v>0.5</v>
          </cell>
          <cell r="J87">
            <v>-4.3</v>
          </cell>
          <cell r="K87">
            <v>1.2</v>
          </cell>
        </row>
        <row r="88">
          <cell r="B88" t="str">
            <v>Other industrialised countries</v>
          </cell>
          <cell r="C88" t="str">
            <v>Czech Republic</v>
          </cell>
          <cell r="D88">
            <v>8.6</v>
          </cell>
          <cell r="E88">
            <v>100.01043845619374</v>
          </cell>
          <cell r="G88">
            <v>3.0855538310534349</v>
          </cell>
          <cell r="H88">
            <v>3.1244918399632042</v>
          </cell>
          <cell r="I88">
            <v>0.90348018968777244</v>
          </cell>
          <cell r="J88">
            <v>-1.8549964620901378</v>
          </cell>
          <cell r="K88">
            <v>0.93893887636306761</v>
          </cell>
        </row>
        <row r="89">
          <cell r="C89" t="str">
            <v>United Kingdom</v>
          </cell>
          <cell r="E89">
            <v>38.5</v>
          </cell>
          <cell r="G89">
            <v>2.8</v>
          </cell>
          <cell r="H89">
            <v>3</v>
          </cell>
          <cell r="I89">
            <v>0.7</v>
          </cell>
          <cell r="J89">
            <v>-3</v>
          </cell>
          <cell r="K89">
            <v>0</v>
          </cell>
        </row>
        <row r="90">
          <cell r="B90" t="str">
            <v>Other industrialised countries</v>
          </cell>
          <cell r="C90" t="str">
            <v>Sweden</v>
          </cell>
          <cell r="D90">
            <v>8.3614130691459714</v>
          </cell>
          <cell r="E90">
            <v>6</v>
          </cell>
          <cell r="G90">
            <v>4.4000000000000004</v>
          </cell>
          <cell r="H90">
            <v>2.9</v>
          </cell>
          <cell r="I90">
            <v>-0.5</v>
          </cell>
          <cell r="J90">
            <v>-3.5</v>
          </cell>
          <cell r="K90">
            <v>1</v>
          </cell>
        </row>
        <row r="91">
          <cell r="C91" t="str">
            <v>Norway</v>
          </cell>
          <cell r="E91">
            <v>4.5</v>
          </cell>
          <cell r="G91">
            <v>2.5</v>
          </cell>
          <cell r="H91">
            <v>3.2</v>
          </cell>
          <cell r="I91">
            <v>2</v>
          </cell>
          <cell r="J91">
            <v>0</v>
          </cell>
          <cell r="K91">
            <v>1.2</v>
          </cell>
        </row>
        <row r="92">
          <cell r="C92" t="str">
            <v>Denmark</v>
          </cell>
          <cell r="E92">
            <v>3.7440391593205584</v>
          </cell>
          <cell r="G92">
            <v>3.3</v>
          </cell>
          <cell r="H92">
            <v>1.6</v>
          </cell>
          <cell r="I92">
            <v>-1.3</v>
          </cell>
          <cell r="J92">
            <v>-3.5</v>
          </cell>
          <cell r="K92">
            <v>0</v>
          </cell>
        </row>
        <row r="93">
          <cell r="C93" t="str">
            <v>Switzerland</v>
          </cell>
          <cell r="E93">
            <v>5.3663992968731895</v>
          </cell>
          <cell r="G93">
            <v>3.3799882051283037</v>
          </cell>
          <cell r="H93">
            <v>3.3259622327499683</v>
          </cell>
          <cell r="I93">
            <v>1.6322572929694967</v>
          </cell>
          <cell r="J93">
            <v>-2.3754782244474915</v>
          </cell>
          <cell r="K93">
            <v>0.81034665397337058</v>
          </cell>
        </row>
        <row r="94">
          <cell r="C94" t="str">
            <v>Canada</v>
          </cell>
          <cell r="E94">
            <v>22.8</v>
          </cell>
          <cell r="G94">
            <v>3.1103513861636429</v>
          </cell>
          <cell r="H94">
            <v>2.7130606418632226</v>
          </cell>
          <cell r="I94">
            <v>0.57825719113724006</v>
          </cell>
          <cell r="J94">
            <v>-1.3</v>
          </cell>
          <cell r="K94">
            <v>1.657722228134773</v>
          </cell>
        </row>
        <row r="95">
          <cell r="C95" t="str">
            <v>Australia</v>
          </cell>
          <cell r="E95">
            <v>13.8</v>
          </cell>
          <cell r="G95">
            <v>2.8388973128339074</v>
          </cell>
          <cell r="H95">
            <v>4.0212679701874094</v>
          </cell>
          <cell r="I95">
            <v>2.0608801882691523</v>
          </cell>
          <cell r="J95">
            <v>0.41660132780592107</v>
          </cell>
          <cell r="K95">
            <v>2.1</v>
          </cell>
        </row>
        <row r="96">
          <cell r="C96" t="str">
            <v>New Zealand</v>
          </cell>
          <cell r="E96">
            <v>2</v>
          </cell>
          <cell r="G96">
            <v>2.6794465152532325</v>
          </cell>
          <cell r="H96">
            <v>3.0694996655417981</v>
          </cell>
          <cell r="I96">
            <v>-0.82424253472852627</v>
          </cell>
          <cell r="J96">
            <v>-0.28842140085045287</v>
          </cell>
          <cell r="K96">
            <v>1.394588560363843</v>
          </cell>
        </row>
        <row r="97">
          <cell r="C97" t="str">
            <v>Israel</v>
          </cell>
          <cell r="E97">
            <v>3.3</v>
          </cell>
          <cell r="G97">
            <v>5.2</v>
          </cell>
          <cell r="H97">
            <v>5.4</v>
          </cell>
          <cell r="I97">
            <v>4.0999999999999996</v>
          </cell>
          <cell r="J97">
            <v>0.4</v>
          </cell>
          <cell r="K97">
            <v>2.6</v>
          </cell>
        </row>
        <row r="98">
          <cell r="B98" t="str">
            <v>Remaining countries</v>
          </cell>
          <cell r="C98" t="str">
            <v>New Zealand</v>
          </cell>
          <cell r="D98">
            <v>15.805185309158531</v>
          </cell>
          <cell r="E98">
            <v>100</v>
          </cell>
          <cell r="G98">
            <v>6.4262518918918916</v>
          </cell>
          <cell r="H98">
            <v>6.8659794594594601</v>
          </cell>
          <cell r="I98">
            <v>5.24556108108108</v>
          </cell>
          <cell r="J98">
            <v>1.4094421621621622</v>
          </cell>
          <cell r="K98">
            <v>3.9723664864864863</v>
          </cell>
        </row>
        <row r="99">
          <cell r="C99" t="str">
            <v>Russia</v>
          </cell>
          <cell r="E99">
            <v>20.2</v>
          </cell>
          <cell r="G99">
            <v>6.7</v>
          </cell>
          <cell r="H99">
            <v>8.1</v>
          </cell>
          <cell r="I99">
            <v>5.6</v>
          </cell>
          <cell r="J99">
            <v>-3.1</v>
          </cell>
          <cell r="K99">
            <v>2.4</v>
          </cell>
        </row>
        <row r="100">
          <cell r="B100" t="str">
            <v>Remaining countries</v>
          </cell>
          <cell r="C100" t="str">
            <v>South Africa</v>
          </cell>
          <cell r="D100">
            <v>15.041630227612579</v>
          </cell>
          <cell r="E100">
            <v>4.5</v>
          </cell>
          <cell r="G100">
            <v>5</v>
          </cell>
          <cell r="H100">
            <v>5.0999999999999996</v>
          </cell>
          <cell r="I100">
            <v>3.1</v>
          </cell>
          <cell r="J100">
            <v>0.7</v>
          </cell>
          <cell r="K100">
            <v>3.2</v>
          </cell>
        </row>
        <row r="101">
          <cell r="C101" t="str">
            <v>Turkey</v>
          </cell>
          <cell r="E101">
            <v>6.5</v>
          </cell>
          <cell r="G101">
            <v>6.2</v>
          </cell>
          <cell r="H101">
            <v>4.5</v>
          </cell>
          <cell r="I101">
            <v>1.3</v>
          </cell>
          <cell r="J101">
            <v>-2.5</v>
          </cell>
          <cell r="K101">
            <v>1.4</v>
          </cell>
        </row>
        <row r="102">
          <cell r="C102" t="str">
            <v xml:space="preserve">Rest </v>
          </cell>
          <cell r="E102">
            <v>68.8</v>
          </cell>
          <cell r="G102">
            <v>6.4605405405405403</v>
          </cell>
          <cell r="H102">
            <v>6.8427027027027032</v>
          </cell>
          <cell r="I102">
            <v>5.6545945945945943</v>
          </cell>
          <cell r="J102">
            <v>3.1491891891891894</v>
          </cell>
          <cell r="K102">
            <v>4.7275675675675677</v>
          </cell>
        </row>
        <row r="103">
          <cell r="B103" t="str">
            <v>World</v>
          </cell>
          <cell r="C103" t="str">
            <v>Turkey</v>
          </cell>
          <cell r="D103">
            <v>100.01518530915853</v>
          </cell>
          <cell r="E103">
            <v>9.8087571686360402</v>
          </cell>
          <cell r="G103">
            <v>5.0635978737391483</v>
          </cell>
          <cell r="H103">
            <v>5.0998958157443743</v>
          </cell>
          <cell r="I103">
            <v>3.0709077821809725</v>
          </cell>
          <cell r="J103">
            <v>-0.6959980422537666</v>
          </cell>
          <cell r="K103">
            <v>2.6385863447200171</v>
          </cell>
        </row>
      </sheetData>
      <sheetData sheetId="13" refreshError="1">
        <row r="3">
          <cell r="B3" t="str">
            <v>EWU - Konjunkturprognose</v>
          </cell>
        </row>
        <row r="5">
          <cell r="D5">
            <v>2007</v>
          </cell>
          <cell r="E5">
            <v>2008</v>
          </cell>
          <cell r="F5">
            <v>2009</v>
          </cell>
          <cell r="G5">
            <v>2010</v>
          </cell>
        </row>
        <row r="7">
          <cell r="B7" t="str">
            <v>Bruttoinlandsprodukt</v>
          </cell>
          <cell r="D7">
            <v>2.6</v>
          </cell>
          <cell r="E7">
            <v>0.7</v>
          </cell>
          <cell r="F7">
            <v>-3.1</v>
          </cell>
          <cell r="G7">
            <v>1</v>
          </cell>
        </row>
        <row r="8">
          <cell r="C8" t="str">
            <v>Privater Verbrauch</v>
          </cell>
          <cell r="D8">
            <v>1.6</v>
          </cell>
          <cell r="E8">
            <v>0.5</v>
          </cell>
          <cell r="F8">
            <v>-1.3</v>
          </cell>
          <cell r="G8">
            <v>0.5</v>
          </cell>
        </row>
        <row r="9">
          <cell r="C9" t="str">
            <v>Staatsverbrauch</v>
          </cell>
          <cell r="D9">
            <v>2.2000000000000002</v>
          </cell>
          <cell r="E9">
            <v>2</v>
          </cell>
          <cell r="F9">
            <v>2.2000000000000002</v>
          </cell>
          <cell r="G9">
            <v>2.8</v>
          </cell>
        </row>
        <row r="10">
          <cell r="C10" t="str">
            <v>Investitionen</v>
          </cell>
          <cell r="D10">
            <v>4.3</v>
          </cell>
          <cell r="E10">
            <v>0.6</v>
          </cell>
          <cell r="F10">
            <v>-6.8</v>
          </cell>
          <cell r="G10">
            <v>0.6</v>
          </cell>
        </row>
        <row r="11">
          <cell r="C11" t="str">
            <v>Ausfuhren</v>
          </cell>
          <cell r="D11">
            <v>5.9</v>
          </cell>
          <cell r="E11">
            <v>1.6</v>
          </cell>
          <cell r="F11">
            <v>-12</v>
          </cell>
          <cell r="G11">
            <v>2.2000000000000002</v>
          </cell>
        </row>
        <row r="12">
          <cell r="C12" t="str">
            <v>Einfuhren</v>
          </cell>
          <cell r="D12">
            <v>5.3</v>
          </cell>
          <cell r="E12">
            <v>1.7</v>
          </cell>
          <cell r="F12">
            <v>-8.8000000000000007</v>
          </cell>
          <cell r="G12">
            <v>2.2000000000000002</v>
          </cell>
        </row>
        <row r="14">
          <cell r="B14" t="str">
            <v>Andere Indikatoren</v>
          </cell>
        </row>
        <row r="15">
          <cell r="C15" t="str">
            <v>Inflationsrate</v>
          </cell>
          <cell r="D15">
            <v>2.1</v>
          </cell>
          <cell r="E15">
            <v>3.3</v>
          </cell>
          <cell r="F15">
            <v>0.7</v>
          </cell>
          <cell r="G15">
            <v>1.9</v>
          </cell>
        </row>
        <row r="16">
          <cell r="C16" t="str">
            <v>Arbeitslosenquote</v>
          </cell>
          <cell r="D16">
            <v>7.4</v>
          </cell>
          <cell r="E16">
            <v>7.5</v>
          </cell>
          <cell r="F16">
            <v>9.1999999999999993</v>
          </cell>
          <cell r="G16">
            <v>9.8000000000000007</v>
          </cell>
        </row>
        <row r="17">
          <cell r="C17" t="str">
            <v>Leistungsbilanzsaldo *</v>
          </cell>
          <cell r="D17">
            <v>0.3</v>
          </cell>
          <cell r="E17">
            <v>-0.6</v>
          </cell>
          <cell r="F17">
            <v>-1</v>
          </cell>
          <cell r="G17">
            <v>-0.7</v>
          </cell>
        </row>
        <row r="18">
          <cell r="C18" t="str">
            <v>Budgetsaldo *</v>
          </cell>
          <cell r="D18">
            <v>-0.6</v>
          </cell>
          <cell r="E18">
            <v>-1.7</v>
          </cell>
          <cell r="F18">
            <v>-4.4000000000000004</v>
          </cell>
          <cell r="G18">
            <v>-4.4000000000000004</v>
          </cell>
        </row>
        <row r="20">
          <cell r="B20" t="str">
            <v>Bruttoinlandsprodukt - Einzelländer</v>
          </cell>
        </row>
        <row r="21">
          <cell r="C21" t="str">
            <v>Deutschland</v>
          </cell>
          <cell r="D21">
            <v>2.4603373382962559</v>
          </cell>
          <cell r="E21">
            <v>1.2949067773285776</v>
          </cell>
          <cell r="F21">
            <v>-3.8488681494667389</v>
          </cell>
          <cell r="G21">
            <v>1.3797103089027161</v>
          </cell>
        </row>
        <row r="22">
          <cell r="C22" t="str">
            <v>Frankreich</v>
          </cell>
          <cell r="D22">
            <v>2.1</v>
          </cell>
          <cell r="E22">
            <v>1.6</v>
          </cell>
          <cell r="F22">
            <v>-0.3</v>
          </cell>
          <cell r="G22">
            <v>1</v>
          </cell>
        </row>
        <row r="23">
          <cell r="C23" t="str">
            <v>Italien</v>
          </cell>
          <cell r="D23">
            <v>1.4645151241982433</v>
          </cell>
          <cell r="E23">
            <v>2.7</v>
          </cell>
          <cell r="F23">
            <v>1.9</v>
          </cell>
          <cell r="G23">
            <v>1.7</v>
          </cell>
        </row>
        <row r="24">
          <cell r="C24" t="str">
            <v>Niederlande</v>
          </cell>
          <cell r="D24">
            <v>3.5</v>
          </cell>
          <cell r="E24">
            <v>2</v>
          </cell>
          <cell r="F24">
            <v>-3.1</v>
          </cell>
          <cell r="G24">
            <v>0.3</v>
          </cell>
        </row>
        <row r="25">
          <cell r="C25" t="str">
            <v>Spanien</v>
          </cell>
          <cell r="D25">
            <v>3.6619022226846454</v>
          </cell>
          <cell r="E25">
            <v>1.1585278641383212</v>
          </cell>
          <cell r="F25">
            <v>-2.604869584469057</v>
          </cell>
          <cell r="G25">
            <v>0.54124731986152597</v>
          </cell>
        </row>
        <row r="26">
          <cell r="B26" t="str">
            <v>*) in Prozent gegenüber Vorjahr   **) in Prozent des BIP</v>
          </cell>
        </row>
        <row r="27">
          <cell r="B27" t="str">
            <v>Inflationsrate (HVPI) - Einzelländer</v>
          </cell>
        </row>
        <row r="28">
          <cell r="C28" t="str">
            <v>Deutschland</v>
          </cell>
          <cell r="D28">
            <v>2.2999999999999998</v>
          </cell>
          <cell r="E28">
            <v>2.7542033626901663</v>
          </cell>
          <cell r="F28">
            <v>0.7</v>
          </cell>
          <cell r="G28">
            <v>1.6</v>
          </cell>
        </row>
        <row r="29">
          <cell r="C29" t="str">
            <v>Frankreich</v>
          </cell>
          <cell r="D29">
            <v>1.6</v>
          </cell>
          <cell r="E29">
            <v>3.2</v>
          </cell>
          <cell r="F29">
            <v>0.5</v>
          </cell>
          <cell r="G29">
            <v>1.8</v>
          </cell>
        </row>
        <row r="30">
          <cell r="C30" t="str">
            <v>Italien</v>
          </cell>
          <cell r="D30">
            <v>2</v>
          </cell>
          <cell r="E30">
            <v>3.4931193151728746</v>
          </cell>
          <cell r="F30">
            <v>0.8</v>
          </cell>
          <cell r="G30">
            <v>1.8252046209949284</v>
          </cell>
        </row>
        <row r="31">
          <cell r="B31" t="str">
            <v>EMU - Macroeconomic Forecast</v>
          </cell>
          <cell r="C31" t="str">
            <v>Niederlande</v>
          </cell>
          <cell r="D31">
            <v>1.6</v>
          </cell>
          <cell r="E31">
            <v>2.2000000000000002</v>
          </cell>
          <cell r="F31">
            <v>1.1000000000000001</v>
          </cell>
          <cell r="G31">
            <v>2.2000000000000002</v>
          </cell>
        </row>
        <row r="32">
          <cell r="C32" t="str">
            <v>Spanien</v>
          </cell>
          <cell r="D32">
            <v>2.8</v>
          </cell>
          <cell r="E32">
            <v>4.0999999999999996</v>
          </cell>
          <cell r="F32">
            <v>0.5</v>
          </cell>
          <cell r="G32">
            <v>2.5</v>
          </cell>
        </row>
        <row r="33">
          <cell r="D33">
            <v>2010</v>
          </cell>
          <cell r="E33">
            <v>2011</v>
          </cell>
          <cell r="F33">
            <v>2012</v>
          </cell>
          <cell r="G33">
            <v>2013</v>
          </cell>
        </row>
        <row r="34">
          <cell r="B34" t="str">
            <v>Nachrichtlich: Consensus-Prognosen</v>
          </cell>
        </row>
        <row r="35">
          <cell r="B35" t="str">
            <v>Real GDP growth</v>
          </cell>
          <cell r="C35" t="str">
            <v xml:space="preserve">      Consensus-Umfrage vom </v>
          </cell>
          <cell r="D35">
            <v>39881</v>
          </cell>
          <cell r="E35">
            <v>39272</v>
          </cell>
          <cell r="F35">
            <v>0.5</v>
          </cell>
          <cell r="G35">
            <v>0.9</v>
          </cell>
        </row>
        <row r="36">
          <cell r="C36" t="str">
            <v>EWU-BIP-Wachstum</v>
          </cell>
          <cell r="D36">
            <v>2.9</v>
          </cell>
          <cell r="E36">
            <v>0.7</v>
          </cell>
          <cell r="F36">
            <v>-2.6</v>
          </cell>
          <cell r="G36">
            <v>0.5</v>
          </cell>
        </row>
        <row r="37">
          <cell r="C37" t="str">
            <v>EWU-Inflationsrate</v>
          </cell>
          <cell r="D37">
            <v>2.2000000000000002</v>
          </cell>
          <cell r="E37">
            <v>3.3</v>
          </cell>
          <cell r="F37">
            <v>0.6</v>
          </cell>
          <cell r="G37">
            <v>1.5</v>
          </cell>
        </row>
        <row r="38">
          <cell r="C38" t="str">
            <v>Investment</v>
          </cell>
          <cell r="D38">
            <v>-0.9</v>
          </cell>
          <cell r="E38">
            <v>2.2999999999999998</v>
          </cell>
          <cell r="F38">
            <v>1.5</v>
          </cell>
          <cell r="G38">
            <v>2.2000000000000002</v>
          </cell>
        </row>
        <row r="39">
          <cell r="C39" t="str">
            <v>Exports</v>
          </cell>
          <cell r="D39">
            <v>10.9</v>
          </cell>
          <cell r="E39">
            <v>6.6</v>
          </cell>
          <cell r="F39">
            <v>3.8</v>
          </cell>
          <cell r="G39">
            <v>4.5999999999999996</v>
          </cell>
        </row>
        <row r="40">
          <cell r="B40" t="str">
            <v>*) in Prozent des BIP</v>
          </cell>
          <cell r="C40" t="str">
            <v>Imports</v>
          </cell>
          <cell r="D40">
            <v>9.1</v>
          </cell>
          <cell r="E40">
            <v>4.8</v>
          </cell>
          <cell r="F40">
            <v>3.4</v>
          </cell>
          <cell r="G40">
            <v>4.9000000000000004</v>
          </cell>
        </row>
        <row r="45">
          <cell r="B45" t="str">
            <v>EMU - Macroeconomic Forecast</v>
          </cell>
          <cell r="C45" t="str">
            <v>Current account balance*</v>
          </cell>
          <cell r="D45">
            <v>-0.4</v>
          </cell>
          <cell r="E45">
            <v>-0.7</v>
          </cell>
          <cell r="F45">
            <v>-0.6</v>
          </cell>
          <cell r="G45">
            <v>-0.5</v>
          </cell>
        </row>
        <row r="46">
          <cell r="C46" t="str">
            <v>Public budget balance*</v>
          </cell>
          <cell r="D46">
            <v>-6.3</v>
          </cell>
          <cell r="E46">
            <v>-4.4000000000000004</v>
          </cell>
          <cell r="F46">
            <v>-3.4</v>
          </cell>
          <cell r="G46">
            <v>-2.4</v>
          </cell>
        </row>
        <row r="47">
          <cell r="D47">
            <v>2007</v>
          </cell>
          <cell r="E47">
            <v>2008</v>
          </cell>
          <cell r="F47">
            <v>2009</v>
          </cell>
          <cell r="G47">
            <v>2010</v>
          </cell>
        </row>
        <row r="48">
          <cell r="B48" t="str">
            <v>Consensus forecasts</v>
          </cell>
        </row>
        <row r="49">
          <cell r="B49" t="str">
            <v>Real GDP growth</v>
          </cell>
          <cell r="C49" t="str">
            <v>Date of survey: Jan 09, 2012</v>
          </cell>
          <cell r="D49">
            <v>2.6</v>
          </cell>
          <cell r="E49">
            <v>0.7</v>
          </cell>
          <cell r="F49">
            <v>-3.1</v>
          </cell>
          <cell r="G49">
            <v>1</v>
          </cell>
        </row>
        <row r="50">
          <cell r="C50" t="str">
            <v>Private consumption</v>
          </cell>
          <cell r="D50">
            <v>1.6</v>
          </cell>
          <cell r="E50">
            <v>1.6</v>
          </cell>
          <cell r="F50">
            <v>-0.3</v>
          </cell>
          <cell r="G50">
            <v>1</v>
          </cell>
        </row>
        <row r="51">
          <cell r="C51" t="str">
            <v>Public consumption</v>
          </cell>
          <cell r="D51">
            <v>2.2000000000000002</v>
          </cell>
          <cell r="E51">
            <v>2.7</v>
          </cell>
          <cell r="F51">
            <v>1.9</v>
          </cell>
          <cell r="G51">
            <v>1.7</v>
          </cell>
        </row>
        <row r="52">
          <cell r="C52" t="str">
            <v>Investment</v>
          </cell>
          <cell r="D52">
            <v>4.3</v>
          </cell>
          <cell r="E52">
            <v>0.6</v>
          </cell>
          <cell r="F52">
            <v>-6.8</v>
          </cell>
          <cell r="G52">
            <v>0.6</v>
          </cell>
        </row>
        <row r="53">
          <cell r="C53" t="str">
            <v>Exports</v>
          </cell>
          <cell r="D53">
            <v>5.9</v>
          </cell>
          <cell r="E53">
            <v>1.6</v>
          </cell>
          <cell r="F53">
            <v>-12</v>
          </cell>
          <cell r="G53">
            <v>2.2000000000000002</v>
          </cell>
        </row>
        <row r="54">
          <cell r="B54" t="str">
            <v>*) as percentage of GDP</v>
          </cell>
          <cell r="C54" t="str">
            <v>Imports</v>
          </cell>
          <cell r="D54">
            <v>5.3</v>
          </cell>
          <cell r="E54">
            <v>1.7</v>
          </cell>
          <cell r="F54">
            <v>-8.8000000000000007</v>
          </cell>
          <cell r="G54">
            <v>2.2000000000000002</v>
          </cell>
        </row>
        <row r="56">
          <cell r="B56" t="str">
            <v>Other Indicators</v>
          </cell>
        </row>
        <row r="57">
          <cell r="C57" t="str">
            <v>Inflation rate</v>
          </cell>
          <cell r="D57">
            <v>2.1</v>
          </cell>
          <cell r="E57">
            <v>3.3</v>
          </cell>
          <cell r="F57">
            <v>0.7</v>
          </cell>
          <cell r="G57">
            <v>1.9</v>
          </cell>
        </row>
        <row r="58">
          <cell r="C58" t="str">
            <v>Unemployment rate</v>
          </cell>
          <cell r="D58">
            <v>7.4</v>
          </cell>
          <cell r="E58">
            <v>7.5</v>
          </cell>
          <cell r="F58">
            <v>9.1999999999999993</v>
          </cell>
          <cell r="G58">
            <v>9.8000000000000007</v>
          </cell>
        </row>
        <row r="59">
          <cell r="C59" t="str">
            <v>Current account balance*</v>
          </cell>
          <cell r="D59">
            <v>0.3</v>
          </cell>
          <cell r="E59">
            <v>-0.6</v>
          </cell>
          <cell r="F59">
            <v>-1</v>
          </cell>
          <cell r="G59">
            <v>-0.7</v>
          </cell>
        </row>
        <row r="60">
          <cell r="C60" t="str">
            <v>Public budget balance*</v>
          </cell>
          <cell r="D60">
            <v>-0.6</v>
          </cell>
          <cell r="E60">
            <v>-1.7</v>
          </cell>
          <cell r="F60">
            <v>-4.4000000000000004</v>
          </cell>
          <cell r="G60">
            <v>-4.4000000000000004</v>
          </cell>
        </row>
        <row r="62">
          <cell r="B62" t="str">
            <v>GDP growth - individual countries</v>
          </cell>
        </row>
        <row r="63">
          <cell r="C63" t="str">
            <v>Germany</v>
          </cell>
          <cell r="D63">
            <v>2.4603373382962559</v>
          </cell>
          <cell r="E63">
            <v>1.2949067773285776</v>
          </cell>
          <cell r="F63">
            <v>-3.8488681494667389</v>
          </cell>
          <cell r="G63">
            <v>1.3797103089027161</v>
          </cell>
        </row>
        <row r="64">
          <cell r="C64" t="str">
            <v>France</v>
          </cell>
          <cell r="D64">
            <v>2.1</v>
          </cell>
          <cell r="E64">
            <v>0.7</v>
          </cell>
          <cell r="F64">
            <v>-2</v>
          </cell>
          <cell r="G64">
            <v>1</v>
          </cell>
        </row>
        <row r="65">
          <cell r="C65" t="str">
            <v>Italy</v>
          </cell>
          <cell r="D65">
            <v>1.4645151241982433</v>
          </cell>
          <cell r="E65">
            <v>-1.0430330601321458</v>
          </cell>
          <cell r="F65">
            <v>-3.6355034156631945</v>
          </cell>
          <cell r="G65">
            <v>0.94931158320309805</v>
          </cell>
        </row>
        <row r="66">
          <cell r="C66" t="str">
            <v>Netherlands</v>
          </cell>
          <cell r="D66">
            <v>3.5</v>
          </cell>
          <cell r="E66">
            <v>2</v>
          </cell>
          <cell r="F66">
            <v>-3.1</v>
          </cell>
          <cell r="G66">
            <v>0.3</v>
          </cell>
        </row>
        <row r="67">
          <cell r="C67" t="str">
            <v>Spain</v>
          </cell>
          <cell r="D67">
            <v>3.6619022226846454</v>
          </cell>
          <cell r="E67">
            <v>1.1585278641383212</v>
          </cell>
          <cell r="F67">
            <v>-2.604869584469057</v>
          </cell>
          <cell r="G67">
            <v>0.54124731986152597</v>
          </cell>
        </row>
        <row r="69">
          <cell r="B69" t="str">
            <v>Inflation rate (HICP) - individual countries</v>
          </cell>
        </row>
        <row r="70">
          <cell r="C70" t="str">
            <v>Germany</v>
          </cell>
          <cell r="D70">
            <v>2.2999999999999998</v>
          </cell>
          <cell r="E70">
            <v>2.7542033626901663</v>
          </cell>
          <cell r="F70">
            <v>0.7</v>
          </cell>
          <cell r="G70">
            <v>1.6</v>
          </cell>
        </row>
        <row r="71">
          <cell r="C71" t="str">
            <v>France</v>
          </cell>
          <cell r="D71">
            <v>1.6</v>
          </cell>
          <cell r="E71">
            <v>3.2</v>
          </cell>
          <cell r="F71">
            <v>0.5</v>
          </cell>
          <cell r="G71">
            <v>1.8</v>
          </cell>
        </row>
        <row r="72">
          <cell r="C72" t="str">
            <v>Italy</v>
          </cell>
          <cell r="D72">
            <v>2</v>
          </cell>
          <cell r="E72">
            <v>3.4931193151728746</v>
          </cell>
          <cell r="F72">
            <v>0.8</v>
          </cell>
          <cell r="G72">
            <v>1.8252046209949284</v>
          </cell>
        </row>
        <row r="73">
          <cell r="C73" t="str">
            <v>Netherlands</v>
          </cell>
          <cell r="D73">
            <v>1.6</v>
          </cell>
          <cell r="E73">
            <v>2.2000000000000002</v>
          </cell>
          <cell r="F73">
            <v>1.1000000000000001</v>
          </cell>
          <cell r="G73">
            <v>2.2000000000000002</v>
          </cell>
        </row>
        <row r="74">
          <cell r="C74" t="str">
            <v>Spain</v>
          </cell>
          <cell r="D74">
            <v>2.8</v>
          </cell>
          <cell r="E74">
            <v>4.0999999999999996</v>
          </cell>
          <cell r="F74">
            <v>0.5</v>
          </cell>
          <cell r="G74">
            <v>2.5</v>
          </cell>
        </row>
        <row r="76">
          <cell r="B76" t="str">
            <v>Consensus forecasts</v>
          </cell>
        </row>
        <row r="77">
          <cell r="C77" t="str">
            <v>Date of survey: March 9, 09</v>
          </cell>
        </row>
        <row r="78">
          <cell r="C78" t="str">
            <v>EMU Real GDP growth</v>
          </cell>
          <cell r="D78">
            <v>2.9</v>
          </cell>
          <cell r="E78">
            <v>0.7</v>
          </cell>
          <cell r="F78">
            <v>-2.6</v>
          </cell>
          <cell r="G78">
            <v>0.5</v>
          </cell>
        </row>
        <row r="79">
          <cell r="C79" t="str">
            <v>EMU inflation rate</v>
          </cell>
          <cell r="D79">
            <v>2.2000000000000002</v>
          </cell>
          <cell r="E79">
            <v>3.3</v>
          </cell>
          <cell r="F79">
            <v>0.6</v>
          </cell>
          <cell r="G79">
            <v>1.5</v>
          </cell>
        </row>
        <row r="82">
          <cell r="B82" t="str">
            <v>*) as percentage of GDP</v>
          </cell>
        </row>
      </sheetData>
      <sheetData sheetId="14" refreshError="1">
        <row r="6">
          <cell r="D6">
            <v>39871.388981481483</v>
          </cell>
          <cell r="E6" t="str">
            <v>+ 3 Monate</v>
          </cell>
          <cell r="F6" t="str">
            <v>+ 6 Monate</v>
          </cell>
          <cell r="G6" t="str">
            <v>+ 12 Monate</v>
          </cell>
        </row>
        <row r="8">
          <cell r="B8" t="str">
            <v>Leitzinsen</v>
          </cell>
        </row>
        <row r="9">
          <cell r="C9" t="str">
            <v>USA (FF target)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</row>
        <row r="10">
          <cell r="C10" t="str">
            <v>EWU (Repo)</v>
          </cell>
          <cell r="D10">
            <v>2</v>
          </cell>
          <cell r="E10">
            <v>1</v>
          </cell>
          <cell r="F10">
            <v>1</v>
          </cell>
          <cell r="G10">
            <v>1</v>
          </cell>
        </row>
        <row r="11">
          <cell r="C11" t="str">
            <v>Japan (O/N target)</v>
          </cell>
          <cell r="D11">
            <v>0.1</v>
          </cell>
          <cell r="E11">
            <v>0.1</v>
          </cell>
          <cell r="F11">
            <v>0.1</v>
          </cell>
          <cell r="G11">
            <v>0.1</v>
          </cell>
        </row>
        <row r="13">
          <cell r="B13" t="str">
            <v>3-Monats-Zinsen</v>
          </cell>
        </row>
        <row r="14">
          <cell r="C14" t="str">
            <v>USA (Libor)</v>
          </cell>
          <cell r="D14">
            <v>1.26125</v>
          </cell>
          <cell r="E14">
            <v>1</v>
          </cell>
          <cell r="F14">
            <v>0.7</v>
          </cell>
          <cell r="G14">
            <v>0.5</v>
          </cell>
        </row>
        <row r="15">
          <cell r="C15" t="str">
            <v>EWU (Euribor)</v>
          </cell>
          <cell r="D15">
            <v>1.8480000000000001</v>
          </cell>
          <cell r="E15">
            <v>1.65</v>
          </cell>
          <cell r="F15">
            <v>1.5</v>
          </cell>
          <cell r="G15">
            <v>1.4</v>
          </cell>
        </row>
        <row r="16">
          <cell r="C16" t="str">
            <v>Japan (Tibor)</v>
          </cell>
          <cell r="D16">
            <v>0.70199999999999996</v>
          </cell>
          <cell r="E16">
            <v>0.6</v>
          </cell>
          <cell r="F16">
            <v>0.55000000000000004</v>
          </cell>
          <cell r="G16">
            <v>0.5</v>
          </cell>
        </row>
        <row r="17">
          <cell r="C17" t="str">
            <v>Australien (Libor)</v>
          </cell>
          <cell r="D17">
            <v>3.7875000000000001</v>
          </cell>
          <cell r="E17">
            <v>3.6</v>
          </cell>
          <cell r="F17">
            <v>3.1</v>
          </cell>
          <cell r="G17">
            <v>3.2</v>
          </cell>
        </row>
        <row r="18">
          <cell r="C18" t="str">
            <v>Großbritannien (Libor)</v>
          </cell>
          <cell r="D18">
            <v>2.0631300000000006</v>
          </cell>
          <cell r="E18">
            <v>1.6</v>
          </cell>
          <cell r="F18">
            <v>1.3</v>
          </cell>
          <cell r="G18">
            <v>1.2</v>
          </cell>
        </row>
        <row r="19">
          <cell r="C19" t="str">
            <v>Kanada (Libor)</v>
          </cell>
          <cell r="D19">
            <v>1.39333</v>
          </cell>
          <cell r="E19">
            <v>1.1000000000000001</v>
          </cell>
          <cell r="F19">
            <v>1</v>
          </cell>
          <cell r="G19">
            <v>0.95</v>
          </cell>
        </row>
        <row r="20">
          <cell r="C20" t="str">
            <v>Neuseeland</v>
          </cell>
          <cell r="D20">
            <v>3.53</v>
          </cell>
          <cell r="E20">
            <v>3.6</v>
          </cell>
          <cell r="F20">
            <v>3.2</v>
          </cell>
          <cell r="G20">
            <v>3</v>
          </cell>
        </row>
        <row r="21">
          <cell r="C21" t="str">
            <v>Norwegen (Oibor)</v>
          </cell>
          <cell r="D21">
            <v>3.22</v>
          </cell>
          <cell r="E21">
            <v>3</v>
          </cell>
          <cell r="F21">
            <v>2.75</v>
          </cell>
          <cell r="G21">
            <v>2.75</v>
          </cell>
        </row>
        <row r="22">
          <cell r="C22" t="str">
            <v>Polen (Wibor)</v>
          </cell>
          <cell r="D22">
            <v>4.53</v>
          </cell>
          <cell r="E22">
            <v>3.7</v>
          </cell>
          <cell r="F22">
            <v>3.3</v>
          </cell>
          <cell r="G22">
            <v>3.3</v>
          </cell>
        </row>
        <row r="23">
          <cell r="C23" t="str">
            <v>Schweden (Stibor)</v>
          </cell>
          <cell r="D23">
            <v>1.24</v>
          </cell>
          <cell r="E23">
            <v>1</v>
          </cell>
          <cell r="F23">
            <v>1</v>
          </cell>
          <cell r="G23">
            <v>1</v>
          </cell>
        </row>
        <row r="24">
          <cell r="C24" t="str">
            <v>Schweiz (Libor)</v>
          </cell>
          <cell r="D24">
            <v>0.5</v>
          </cell>
          <cell r="E24">
            <v>0.5</v>
          </cell>
          <cell r="F24">
            <v>0.5</v>
          </cell>
          <cell r="G24">
            <v>0.45</v>
          </cell>
        </row>
        <row r="25">
          <cell r="C25" t="str">
            <v>Südafrika (Jibar)</v>
          </cell>
          <cell r="D25">
            <v>9.77</v>
          </cell>
          <cell r="E25">
            <v>9.6999999999999993</v>
          </cell>
          <cell r="F25">
            <v>9.1999999999999993</v>
          </cell>
          <cell r="G25">
            <v>8.9</v>
          </cell>
        </row>
        <row r="26">
          <cell r="C26" t="str">
            <v>Tschechien (Pribor)</v>
          </cell>
          <cell r="D26">
            <v>2.5099999999999998</v>
          </cell>
          <cell r="E26">
            <v>1.7</v>
          </cell>
          <cell r="F26">
            <v>1.3</v>
          </cell>
          <cell r="G26">
            <v>1.3</v>
          </cell>
        </row>
        <row r="27">
          <cell r="C27" t="str">
            <v>Türkei</v>
          </cell>
          <cell r="D27">
            <v>12</v>
          </cell>
          <cell r="E27">
            <v>11.75</v>
          </cell>
          <cell r="F27">
            <v>11.2</v>
          </cell>
          <cell r="G27">
            <v>11.1</v>
          </cell>
        </row>
        <row r="28">
          <cell r="C28" t="str">
            <v>Ungarn (Bubor)</v>
          </cell>
          <cell r="D28">
            <v>9.51</v>
          </cell>
          <cell r="E28">
            <v>8.3000000000000007</v>
          </cell>
          <cell r="F28">
            <v>7.2</v>
          </cell>
          <cell r="G28">
            <v>7.2</v>
          </cell>
        </row>
        <row r="30">
          <cell r="B30" t="str">
            <v>10-Jahres-Renditen</v>
          </cell>
        </row>
        <row r="31">
          <cell r="C31" t="str">
            <v>USA *</v>
          </cell>
          <cell r="D31">
            <v>2.9871000000000003</v>
          </cell>
          <cell r="E31">
            <v>2.2999999999999998</v>
          </cell>
          <cell r="F31">
            <v>2.6</v>
          </cell>
          <cell r="G31">
            <v>3.7</v>
          </cell>
        </row>
        <row r="32">
          <cell r="C32" t="str">
            <v>EWU</v>
          </cell>
          <cell r="D32">
            <v>3.11</v>
          </cell>
          <cell r="E32">
            <v>2.7</v>
          </cell>
          <cell r="F32">
            <v>3</v>
          </cell>
          <cell r="G32">
            <v>3.6</v>
          </cell>
        </row>
        <row r="33">
          <cell r="C33" t="str">
            <v>Japan *</v>
          </cell>
          <cell r="D33">
            <v>1.2749999999999999</v>
          </cell>
          <cell r="E33">
            <v>1.2</v>
          </cell>
          <cell r="F33">
            <v>1.25</v>
          </cell>
          <cell r="G33">
            <v>1.35</v>
          </cell>
        </row>
        <row r="34">
          <cell r="C34" t="str">
            <v>Australien *</v>
          </cell>
          <cell r="D34">
            <v>4.3849999999999998</v>
          </cell>
          <cell r="E34">
            <v>3.9</v>
          </cell>
          <cell r="F34">
            <v>4.0999999999999996</v>
          </cell>
          <cell r="G34">
            <v>4.5</v>
          </cell>
        </row>
        <row r="35">
          <cell r="C35" t="str">
            <v>Großbritannien</v>
          </cell>
          <cell r="D35">
            <v>3.5959999999999996</v>
          </cell>
          <cell r="E35">
            <v>3.1</v>
          </cell>
          <cell r="F35">
            <v>3</v>
          </cell>
          <cell r="G35">
            <v>3.5</v>
          </cell>
        </row>
        <row r="36">
          <cell r="C36" t="str">
            <v>Kanada *</v>
          </cell>
          <cell r="D36">
            <v>3.145</v>
          </cell>
          <cell r="E36">
            <v>2.8</v>
          </cell>
          <cell r="F36">
            <v>3.1</v>
          </cell>
          <cell r="G36">
            <v>3.85</v>
          </cell>
        </row>
        <row r="37">
          <cell r="C37" t="str">
            <v>Neuseeland *</v>
          </cell>
          <cell r="D37">
            <v>4.5149999999999997</v>
          </cell>
          <cell r="E37">
            <v>4</v>
          </cell>
          <cell r="F37">
            <v>4.0999999999999996</v>
          </cell>
          <cell r="G37">
            <v>4.3</v>
          </cell>
        </row>
        <row r="38">
          <cell r="C38" t="str">
            <v>Norwegen</v>
          </cell>
          <cell r="D38">
            <v>3.8719999999999994</v>
          </cell>
          <cell r="E38">
            <v>3.6</v>
          </cell>
          <cell r="F38">
            <v>3.9</v>
          </cell>
          <cell r="G38">
            <v>4</v>
          </cell>
        </row>
        <row r="39">
          <cell r="C39" t="str">
            <v>Polen</v>
          </cell>
          <cell r="D39">
            <v>6.1559999999999997</v>
          </cell>
          <cell r="E39">
            <v>6</v>
          </cell>
          <cell r="F39">
            <v>5.7</v>
          </cell>
          <cell r="G39">
            <v>5</v>
          </cell>
        </row>
        <row r="40">
          <cell r="C40" t="str">
            <v>Schweden</v>
          </cell>
          <cell r="D40">
            <v>2.86</v>
          </cell>
          <cell r="E40">
            <v>2.7</v>
          </cell>
          <cell r="F40">
            <v>3</v>
          </cell>
          <cell r="G40">
            <v>3.1</v>
          </cell>
        </row>
        <row r="41">
          <cell r="C41" t="str">
            <v>Schweiz</v>
          </cell>
          <cell r="D41">
            <v>2.2759999999999998</v>
          </cell>
          <cell r="E41">
            <v>2.1</v>
          </cell>
          <cell r="F41">
            <v>2.25</v>
          </cell>
          <cell r="G41">
            <v>2.4500000000000002</v>
          </cell>
        </row>
        <row r="42">
          <cell r="C42" t="str">
            <v>Südafrika *</v>
          </cell>
          <cell r="D42">
            <v>8.44</v>
          </cell>
          <cell r="E42">
            <v>7.9</v>
          </cell>
          <cell r="F42">
            <v>7.5</v>
          </cell>
          <cell r="G42">
            <v>7.3</v>
          </cell>
        </row>
        <row r="43">
          <cell r="C43" t="str">
            <v>Tschechien</v>
          </cell>
          <cell r="D43">
            <v>4.8899999999999997</v>
          </cell>
          <cell r="E43">
            <v>4.5999999999999996</v>
          </cell>
          <cell r="F43">
            <v>4.4000000000000004</v>
          </cell>
          <cell r="G43">
            <v>4</v>
          </cell>
        </row>
        <row r="44">
          <cell r="C44" t="str">
            <v>Türkei**</v>
          </cell>
          <cell r="D44">
            <v>18</v>
          </cell>
          <cell r="E44">
            <v>16</v>
          </cell>
          <cell r="F44">
            <v>14.5</v>
          </cell>
          <cell r="G44">
            <v>13.4</v>
          </cell>
        </row>
        <row r="45">
          <cell r="C45" t="str">
            <v>Ungarn</v>
          </cell>
          <cell r="D45">
            <v>11.73</v>
          </cell>
          <cell r="E45">
            <v>10.5</v>
          </cell>
          <cell r="F45">
            <v>9.5</v>
          </cell>
          <cell r="G45">
            <v>8</v>
          </cell>
        </row>
        <row r="47">
          <cell r="B47" t="str">
            <v>*   bei halbjährlicher Zinszahlung, ** 5-Jahres-Rendite</v>
          </cell>
        </row>
        <row r="58">
          <cell r="D58" t="str">
            <v>actual</v>
          </cell>
          <cell r="E58" t="str">
            <v>+ 3 months</v>
          </cell>
          <cell r="F58" t="str">
            <v>+ 6 months</v>
          </cell>
          <cell r="G58" t="str">
            <v>+ 12 months</v>
          </cell>
        </row>
        <row r="60">
          <cell r="B60" t="str">
            <v>Official Rates</v>
          </cell>
        </row>
        <row r="61">
          <cell r="C61" t="str">
            <v>USA (FF target)</v>
          </cell>
          <cell r="D61">
            <v>0.25</v>
          </cell>
          <cell r="E61">
            <v>0.25</v>
          </cell>
          <cell r="F61">
            <v>0.25</v>
          </cell>
          <cell r="G61">
            <v>0.25</v>
          </cell>
        </row>
        <row r="62">
          <cell r="C62" t="str">
            <v>EMU (repo rate)</v>
          </cell>
          <cell r="D62">
            <v>2</v>
          </cell>
          <cell r="E62">
            <v>1</v>
          </cell>
          <cell r="F62">
            <v>1</v>
          </cell>
          <cell r="G62">
            <v>1</v>
          </cell>
        </row>
        <row r="63">
          <cell r="C63" t="str">
            <v>Japan (O/N target)</v>
          </cell>
          <cell r="D63">
            <v>0.1</v>
          </cell>
          <cell r="E63">
            <v>0.1</v>
          </cell>
          <cell r="F63">
            <v>0.1</v>
          </cell>
          <cell r="G63">
            <v>0.1</v>
          </cell>
        </row>
        <row r="65">
          <cell r="B65" t="str">
            <v>3-months rates</v>
          </cell>
        </row>
        <row r="66">
          <cell r="C66" t="str">
            <v>USA (Libor)</v>
          </cell>
          <cell r="D66">
            <v>1.26125</v>
          </cell>
          <cell r="E66">
            <v>1</v>
          </cell>
          <cell r="F66">
            <v>0.7</v>
          </cell>
          <cell r="G66">
            <v>0.5</v>
          </cell>
        </row>
        <row r="67">
          <cell r="C67" t="str">
            <v>EMU (Euribor)</v>
          </cell>
          <cell r="D67">
            <v>1.8480000000000001</v>
          </cell>
          <cell r="E67">
            <v>1.65</v>
          </cell>
          <cell r="F67">
            <v>1.5</v>
          </cell>
          <cell r="G67">
            <v>1.4</v>
          </cell>
        </row>
        <row r="68">
          <cell r="C68" t="str">
            <v>Japan (Tibor)</v>
          </cell>
          <cell r="D68">
            <v>0.70199999999999996</v>
          </cell>
          <cell r="E68">
            <v>0.6</v>
          </cell>
          <cell r="F68">
            <v>0.55000000000000004</v>
          </cell>
          <cell r="G68">
            <v>0.5</v>
          </cell>
        </row>
        <row r="69">
          <cell r="C69" t="str">
            <v>Australia (Libor)</v>
          </cell>
          <cell r="D69">
            <v>3.7875000000000001</v>
          </cell>
          <cell r="E69">
            <v>3.6</v>
          </cell>
          <cell r="F69">
            <v>3.1</v>
          </cell>
          <cell r="G69">
            <v>3.2</v>
          </cell>
        </row>
        <row r="70">
          <cell r="C70" t="str">
            <v>United Kingdom (Libor)</v>
          </cell>
          <cell r="D70">
            <v>2.0631300000000006</v>
          </cell>
          <cell r="E70">
            <v>1.6</v>
          </cell>
          <cell r="F70">
            <v>1.3</v>
          </cell>
          <cell r="G70">
            <v>1.2</v>
          </cell>
        </row>
        <row r="71">
          <cell r="C71" t="str">
            <v>Canad (Libor)</v>
          </cell>
          <cell r="D71">
            <v>1.39333</v>
          </cell>
          <cell r="E71">
            <v>1.1000000000000001</v>
          </cell>
          <cell r="F71">
            <v>1</v>
          </cell>
          <cell r="G71">
            <v>0.95</v>
          </cell>
        </row>
        <row r="72">
          <cell r="C72" t="str">
            <v>New Zealand</v>
          </cell>
          <cell r="D72">
            <v>3.53</v>
          </cell>
          <cell r="E72">
            <v>3.6</v>
          </cell>
          <cell r="F72">
            <v>3.2</v>
          </cell>
          <cell r="G72">
            <v>3</v>
          </cell>
        </row>
        <row r="73">
          <cell r="C73" t="str">
            <v>Norway (Oibor)</v>
          </cell>
          <cell r="D73">
            <v>3.22</v>
          </cell>
          <cell r="E73">
            <v>3</v>
          </cell>
          <cell r="F73">
            <v>2.75</v>
          </cell>
          <cell r="G73">
            <v>2.75</v>
          </cell>
        </row>
        <row r="74">
          <cell r="C74" t="str">
            <v>Poland (Wibor)</v>
          </cell>
          <cell r="D74">
            <v>4.53</v>
          </cell>
          <cell r="E74">
            <v>3.7</v>
          </cell>
          <cell r="F74">
            <v>3.3</v>
          </cell>
          <cell r="G74">
            <v>3.3</v>
          </cell>
        </row>
        <row r="75">
          <cell r="C75" t="str">
            <v>Sweden (Stibor)</v>
          </cell>
          <cell r="D75">
            <v>1.24</v>
          </cell>
          <cell r="E75">
            <v>1</v>
          </cell>
          <cell r="F75">
            <v>1</v>
          </cell>
          <cell r="G75">
            <v>1</v>
          </cell>
        </row>
        <row r="76">
          <cell r="C76" t="str">
            <v>Switzerland (Libor)</v>
          </cell>
          <cell r="D76">
            <v>0.5</v>
          </cell>
          <cell r="E76">
            <v>0.5</v>
          </cell>
          <cell r="F76">
            <v>0.5</v>
          </cell>
          <cell r="G76">
            <v>0.45</v>
          </cell>
        </row>
        <row r="77">
          <cell r="C77" t="str">
            <v>South Africa (Jibar)</v>
          </cell>
          <cell r="D77">
            <v>9.77</v>
          </cell>
          <cell r="E77">
            <v>9.6999999999999993</v>
          </cell>
          <cell r="F77">
            <v>9.1999999999999993</v>
          </cell>
          <cell r="G77">
            <v>8.9</v>
          </cell>
        </row>
        <row r="78">
          <cell r="C78" t="str">
            <v>Czech Republic (Pribor)</v>
          </cell>
          <cell r="D78">
            <v>2.5099999999999998</v>
          </cell>
          <cell r="E78">
            <v>1.7</v>
          </cell>
          <cell r="F78">
            <v>1.3</v>
          </cell>
          <cell r="G78">
            <v>1.3</v>
          </cell>
        </row>
        <row r="79">
          <cell r="C79" t="str">
            <v>Turkey</v>
          </cell>
          <cell r="D79">
            <v>12</v>
          </cell>
          <cell r="E79">
            <v>11.75</v>
          </cell>
          <cell r="F79">
            <v>11.2</v>
          </cell>
          <cell r="G79">
            <v>11.1</v>
          </cell>
        </row>
        <row r="80">
          <cell r="C80" t="str">
            <v>Hungary (Bubor)</v>
          </cell>
          <cell r="D80">
            <v>9.51</v>
          </cell>
          <cell r="E80">
            <v>8.3000000000000007</v>
          </cell>
          <cell r="F80">
            <v>7.2</v>
          </cell>
          <cell r="G80">
            <v>7.2</v>
          </cell>
        </row>
        <row r="82">
          <cell r="B82" t="str">
            <v>10-year yields</v>
          </cell>
        </row>
        <row r="83">
          <cell r="C83" t="str">
            <v>USA *</v>
          </cell>
          <cell r="D83">
            <v>2.9871000000000003</v>
          </cell>
          <cell r="E83">
            <v>2.2999999999999998</v>
          </cell>
          <cell r="F83">
            <v>2.6</v>
          </cell>
          <cell r="G83">
            <v>3.7</v>
          </cell>
        </row>
        <row r="84">
          <cell r="C84" t="str">
            <v>EMU</v>
          </cell>
          <cell r="D84">
            <v>3.11</v>
          </cell>
          <cell r="E84">
            <v>2.7</v>
          </cell>
          <cell r="F84">
            <v>3</v>
          </cell>
          <cell r="G84">
            <v>3.6</v>
          </cell>
        </row>
        <row r="85">
          <cell r="C85" t="str">
            <v>Japan *</v>
          </cell>
          <cell r="D85">
            <v>1.2749999999999999</v>
          </cell>
          <cell r="E85">
            <v>1.2</v>
          </cell>
          <cell r="F85">
            <v>1.25</v>
          </cell>
          <cell r="G85">
            <v>1.35</v>
          </cell>
        </row>
        <row r="86">
          <cell r="C86" t="str">
            <v>Australia *</v>
          </cell>
          <cell r="D86">
            <v>4.3849999999999998</v>
          </cell>
          <cell r="E86">
            <v>3.9</v>
          </cell>
          <cell r="F86">
            <v>4.0999999999999996</v>
          </cell>
          <cell r="G86">
            <v>4.5</v>
          </cell>
        </row>
        <row r="87">
          <cell r="C87" t="str">
            <v>United Kingdon</v>
          </cell>
          <cell r="D87">
            <v>3.5959999999999996</v>
          </cell>
          <cell r="E87">
            <v>3.1</v>
          </cell>
          <cell r="F87">
            <v>3</v>
          </cell>
          <cell r="G87">
            <v>3.5</v>
          </cell>
        </row>
        <row r="88">
          <cell r="C88" t="str">
            <v>Canada *</v>
          </cell>
          <cell r="D88">
            <v>3.145</v>
          </cell>
          <cell r="E88">
            <v>2.8</v>
          </cell>
          <cell r="F88">
            <v>3.1</v>
          </cell>
          <cell r="G88">
            <v>3.85</v>
          </cell>
        </row>
        <row r="89">
          <cell r="C89" t="str">
            <v>New Zealand *</v>
          </cell>
          <cell r="D89">
            <v>4.5149999999999997</v>
          </cell>
          <cell r="E89">
            <v>4</v>
          </cell>
          <cell r="F89">
            <v>4.0999999999999996</v>
          </cell>
          <cell r="G89">
            <v>4.3</v>
          </cell>
        </row>
        <row r="90">
          <cell r="C90" t="str">
            <v>Norway</v>
          </cell>
          <cell r="D90">
            <v>3.8719999999999994</v>
          </cell>
          <cell r="E90">
            <v>3.6</v>
          </cell>
          <cell r="F90">
            <v>3.9</v>
          </cell>
          <cell r="G90">
            <v>4</v>
          </cell>
        </row>
        <row r="91">
          <cell r="C91" t="str">
            <v>Poland</v>
          </cell>
          <cell r="D91">
            <v>6.1559999999999997</v>
          </cell>
          <cell r="E91">
            <v>6</v>
          </cell>
          <cell r="F91">
            <v>5.7</v>
          </cell>
          <cell r="G91">
            <v>5</v>
          </cell>
        </row>
        <row r="92">
          <cell r="C92" t="str">
            <v>Sweden</v>
          </cell>
          <cell r="D92">
            <v>2.86</v>
          </cell>
          <cell r="E92">
            <v>2.7</v>
          </cell>
          <cell r="F92">
            <v>3</v>
          </cell>
          <cell r="G92">
            <v>3.1</v>
          </cell>
        </row>
        <row r="93">
          <cell r="C93" t="str">
            <v>Switzerland</v>
          </cell>
          <cell r="D93">
            <v>2.2759999999999998</v>
          </cell>
          <cell r="E93">
            <v>2.1</v>
          </cell>
          <cell r="F93">
            <v>2.25</v>
          </cell>
          <cell r="G93">
            <v>2.4500000000000002</v>
          </cell>
        </row>
        <row r="94">
          <cell r="C94" t="str">
            <v>South Africa *</v>
          </cell>
          <cell r="D94">
            <v>8.44</v>
          </cell>
          <cell r="E94">
            <v>7.9</v>
          </cell>
          <cell r="F94">
            <v>7.5</v>
          </cell>
          <cell r="G94">
            <v>7.3</v>
          </cell>
        </row>
        <row r="95">
          <cell r="C95" t="str">
            <v>Czech Republic</v>
          </cell>
          <cell r="D95">
            <v>4.8899999999999997</v>
          </cell>
          <cell r="E95">
            <v>4.5999999999999996</v>
          </cell>
          <cell r="F95">
            <v>4.4000000000000004</v>
          </cell>
          <cell r="G95">
            <v>4</v>
          </cell>
        </row>
        <row r="96">
          <cell r="C96" t="str">
            <v>Turkey</v>
          </cell>
          <cell r="D96">
            <v>18</v>
          </cell>
          <cell r="E96">
            <v>16</v>
          </cell>
          <cell r="F96">
            <v>14.5</v>
          </cell>
          <cell r="G96">
            <v>13.4</v>
          </cell>
        </row>
        <row r="97">
          <cell r="C97" t="str">
            <v>Hungary</v>
          </cell>
          <cell r="D97">
            <v>11.73</v>
          </cell>
          <cell r="E97">
            <v>10.5</v>
          </cell>
          <cell r="F97">
            <v>9.5</v>
          </cell>
          <cell r="G97">
            <v>8</v>
          </cell>
        </row>
      </sheetData>
      <sheetData sheetId="15" refreshError="1">
        <row r="6">
          <cell r="F6">
            <v>39871.388981481483</v>
          </cell>
          <cell r="G6" t="str">
            <v>+ 3 Monate</v>
          </cell>
          <cell r="H6" t="str">
            <v>+ 6 Monate</v>
          </cell>
          <cell r="I6" t="str">
            <v>+ 12 Monate</v>
          </cell>
        </row>
        <row r="8">
          <cell r="B8" t="str">
            <v>EWU / USA</v>
          </cell>
          <cell r="D8" t="str">
            <v>USD pro EUR</v>
          </cell>
          <cell r="F8">
            <v>1.2637999999999998</v>
          </cell>
          <cell r="G8">
            <v>1.3</v>
          </cell>
          <cell r="H8">
            <v>1.25</v>
          </cell>
          <cell r="I8">
            <v>1.2</v>
          </cell>
        </row>
        <row r="9">
          <cell r="D9" t="str">
            <v>EUR pro USD</v>
          </cell>
          <cell r="F9">
            <v>0.79126444057604062</v>
          </cell>
          <cell r="G9">
            <v>0.76923076923076916</v>
          </cell>
          <cell r="H9">
            <v>0.8</v>
          </cell>
          <cell r="I9">
            <v>0.83333333333333337</v>
          </cell>
        </row>
        <row r="10">
          <cell r="B10" t="str">
            <v>Japan</v>
          </cell>
          <cell r="D10" t="str">
            <v>JPY pro EUR</v>
          </cell>
          <cell r="F10">
            <v>123.47</v>
          </cell>
          <cell r="G10">
            <v>125</v>
          </cell>
          <cell r="H10">
            <v>135</v>
          </cell>
          <cell r="I10">
            <v>140</v>
          </cell>
        </row>
        <row r="11">
          <cell r="D11" t="str">
            <v>JPY pro USD</v>
          </cell>
          <cell r="F11">
            <v>97.697420477923728</v>
          </cell>
          <cell r="G11">
            <v>96.153846153846146</v>
          </cell>
          <cell r="H11">
            <v>108</v>
          </cell>
          <cell r="I11">
            <v>116.66666666666667</v>
          </cell>
        </row>
        <row r="12">
          <cell r="B12" t="str">
            <v>Australien</v>
          </cell>
          <cell r="D12" t="str">
            <v>AUD pro EUR</v>
          </cell>
          <cell r="F12">
            <v>1.9651999999999998</v>
          </cell>
          <cell r="G12">
            <v>2.096774193548387</v>
          </cell>
          <cell r="H12">
            <v>1.838235294117647</v>
          </cell>
          <cell r="I12">
            <v>1.6438356164383561</v>
          </cell>
        </row>
        <row r="13">
          <cell r="D13" t="str">
            <v>USD pro AUD</v>
          </cell>
          <cell r="F13">
            <v>0.64308976185629962</v>
          </cell>
          <cell r="G13">
            <v>0.62</v>
          </cell>
          <cell r="H13">
            <v>0.68</v>
          </cell>
          <cell r="I13">
            <v>0.73</v>
          </cell>
        </row>
        <row r="14">
          <cell r="B14" t="str">
            <v>Großbritannien</v>
          </cell>
          <cell r="D14" t="str">
            <v>GBP pro EUR</v>
          </cell>
          <cell r="F14">
            <v>0.89070000000000005</v>
          </cell>
          <cell r="G14">
            <v>0.96296296296296291</v>
          </cell>
          <cell r="H14">
            <v>0.8928571428571429</v>
          </cell>
          <cell r="I14">
            <v>0.82758620689655171</v>
          </cell>
        </row>
        <row r="15">
          <cell r="D15" t="str">
            <v>USD pro GBP</v>
          </cell>
          <cell r="F15">
            <v>1.4188840238015041</v>
          </cell>
          <cell r="G15">
            <v>1.3500000000000003</v>
          </cell>
          <cell r="H15">
            <v>1.3999999999999997</v>
          </cell>
          <cell r="I15">
            <v>1.45</v>
          </cell>
        </row>
        <row r="16">
          <cell r="B16" t="str">
            <v>Kanada</v>
          </cell>
          <cell r="D16" t="str">
            <v>CAD pro EUR</v>
          </cell>
          <cell r="F16">
            <v>1.5887</v>
          </cell>
          <cell r="G16">
            <v>1.53</v>
          </cell>
          <cell r="H16">
            <v>1.48</v>
          </cell>
          <cell r="I16">
            <v>1.45</v>
          </cell>
        </row>
        <row r="17">
          <cell r="D17" t="str">
            <v>CAD pro USD</v>
          </cell>
          <cell r="F17">
            <v>1.2570818167431557</v>
          </cell>
          <cell r="G17">
            <v>1.1769230769230767</v>
          </cell>
          <cell r="H17">
            <v>1.1839999999999999</v>
          </cell>
          <cell r="I17">
            <v>1.2083333333333333</v>
          </cell>
        </row>
        <row r="18">
          <cell r="B18" t="str">
            <v>Neuseeland</v>
          </cell>
          <cell r="D18" t="str">
            <v>NZD pro EUR</v>
          </cell>
          <cell r="F18">
            <v>2.5060479873091412</v>
          </cell>
          <cell r="G18">
            <v>2.7083333333333335</v>
          </cell>
          <cell r="H18">
            <v>2.5</v>
          </cell>
          <cell r="I18">
            <v>2.1818181818181817</v>
          </cell>
        </row>
        <row r="19">
          <cell r="D19" t="str">
            <v>USD pro NZD</v>
          </cell>
          <cell r="F19">
            <v>0.50429999999999997</v>
          </cell>
          <cell r="G19">
            <v>0.48</v>
          </cell>
          <cell r="H19">
            <v>0.5</v>
          </cell>
          <cell r="I19">
            <v>0.55000000000000004</v>
          </cell>
        </row>
        <row r="20">
          <cell r="B20" t="str">
            <v>Norwegen</v>
          </cell>
          <cell r="D20" t="str">
            <v>NOK pro EUR</v>
          </cell>
          <cell r="F20">
            <v>8.821299999999999</v>
          </cell>
          <cell r="G20">
            <v>9</v>
          </cell>
          <cell r="H20">
            <v>8.75</v>
          </cell>
          <cell r="I20">
            <v>8.6</v>
          </cell>
        </row>
        <row r="21">
          <cell r="D21" t="str">
            <v>NOK pro USD</v>
          </cell>
          <cell r="F21">
            <v>6.979981009653426</v>
          </cell>
          <cell r="G21">
            <v>6.9230769230769225</v>
          </cell>
          <cell r="H21">
            <v>7</v>
          </cell>
          <cell r="I21">
            <v>7.166666666666667</v>
          </cell>
        </row>
        <row r="22">
          <cell r="B22" t="str">
            <v>Schweiz</v>
          </cell>
          <cell r="D22" t="str">
            <v>CHF pro EUR</v>
          </cell>
          <cell r="F22">
            <v>1.4844999999999999</v>
          </cell>
          <cell r="G22">
            <v>1.52</v>
          </cell>
          <cell r="H22">
            <v>1.53</v>
          </cell>
          <cell r="I22">
            <v>1.56</v>
          </cell>
        </row>
        <row r="23">
          <cell r="D23" t="str">
            <v>CHF pro USD</v>
          </cell>
          <cell r="F23">
            <v>1.1746320620351323</v>
          </cell>
          <cell r="G23">
            <v>1.1692307692307691</v>
          </cell>
          <cell r="H23">
            <v>1.2240000000000002</v>
          </cell>
          <cell r="I23">
            <v>1.3</v>
          </cell>
        </row>
        <row r="24">
          <cell r="B24" t="str">
            <v>Südafrika</v>
          </cell>
          <cell r="D24" t="str">
            <v>ZAR pro EUR</v>
          </cell>
          <cell r="F24">
            <v>12.57</v>
          </cell>
          <cell r="G24">
            <v>12.74</v>
          </cell>
          <cell r="H24">
            <v>12</v>
          </cell>
          <cell r="I24">
            <v>11.28</v>
          </cell>
        </row>
        <row r="25">
          <cell r="D25" t="str">
            <v>ZAR pro USD</v>
          </cell>
          <cell r="F25">
            <v>9.9461940180408313</v>
          </cell>
          <cell r="G25">
            <v>9.7999999999999989</v>
          </cell>
          <cell r="H25">
            <v>9.6000000000000014</v>
          </cell>
          <cell r="I25">
            <v>9.4</v>
          </cell>
        </row>
        <row r="26">
          <cell r="B26" t="str">
            <v>Polen</v>
          </cell>
          <cell r="D26" t="str">
            <v>PLN pro EUR</v>
          </cell>
          <cell r="F26">
            <v>4.6879999999999997</v>
          </cell>
          <cell r="G26">
            <v>5</v>
          </cell>
          <cell r="H26">
            <v>4.75</v>
          </cell>
          <cell r="I26">
            <v>4.2</v>
          </cell>
        </row>
        <row r="27">
          <cell r="B27" t="str">
            <v>Schweden</v>
          </cell>
          <cell r="D27" t="str">
            <v>SEK pro EUR</v>
          </cell>
          <cell r="F27">
            <v>11.437999999999999</v>
          </cell>
          <cell r="G27">
            <v>11.5</v>
          </cell>
          <cell r="H27">
            <v>11</v>
          </cell>
          <cell r="I27">
            <v>10.5</v>
          </cell>
        </row>
        <row r="28">
          <cell r="B28" t="str">
            <v>Tschechien</v>
          </cell>
          <cell r="D28" t="str">
            <v>CZK pro EUR</v>
          </cell>
          <cell r="F28">
            <v>28.07</v>
          </cell>
          <cell r="G28">
            <v>30</v>
          </cell>
          <cell r="H28">
            <v>29</v>
          </cell>
          <cell r="I28">
            <v>26</v>
          </cell>
        </row>
        <row r="29">
          <cell r="B29" t="str">
            <v>Türkei</v>
          </cell>
          <cell r="D29" t="str">
            <v>TRY pro EUR</v>
          </cell>
          <cell r="F29">
            <v>2.133</v>
          </cell>
          <cell r="G29">
            <v>2.34</v>
          </cell>
          <cell r="H29">
            <v>2.31</v>
          </cell>
          <cell r="I29">
            <v>2.14</v>
          </cell>
        </row>
        <row r="30">
          <cell r="B30" t="str">
            <v>Ungarn</v>
          </cell>
          <cell r="D30" t="str">
            <v>HUF pro EUR</v>
          </cell>
          <cell r="F30">
            <v>297.89999999999998</v>
          </cell>
          <cell r="G30">
            <v>315</v>
          </cell>
          <cell r="H30">
            <v>300</v>
          </cell>
          <cell r="I30">
            <v>280</v>
          </cell>
        </row>
        <row r="39">
          <cell r="F39" t="str">
            <v>actual</v>
          </cell>
          <cell r="G39" t="str">
            <v>+ 3 months</v>
          </cell>
          <cell r="H39" t="str">
            <v>+ 6 months</v>
          </cell>
          <cell r="I39" t="str">
            <v>+ 12 months</v>
          </cell>
        </row>
        <row r="41">
          <cell r="B41" t="str">
            <v>EMU / USA</v>
          </cell>
          <cell r="D41" t="str">
            <v>USD per EUR</v>
          </cell>
          <cell r="F41">
            <v>1.2637999999999998</v>
          </cell>
          <cell r="G41">
            <v>1.3</v>
          </cell>
          <cell r="H41">
            <v>1.25</v>
          </cell>
          <cell r="I41">
            <v>1.2</v>
          </cell>
        </row>
        <row r="42">
          <cell r="D42" t="str">
            <v>EUR per USD</v>
          </cell>
          <cell r="F42">
            <v>0.79126444057604062</v>
          </cell>
          <cell r="G42">
            <v>0.76923076923076916</v>
          </cell>
          <cell r="H42">
            <v>0.8</v>
          </cell>
          <cell r="I42">
            <v>0.83333333333333337</v>
          </cell>
        </row>
        <row r="43">
          <cell r="B43" t="str">
            <v>Japan</v>
          </cell>
          <cell r="D43" t="str">
            <v>JPY per EUR</v>
          </cell>
          <cell r="F43">
            <v>123.47</v>
          </cell>
          <cell r="G43">
            <v>125</v>
          </cell>
          <cell r="H43">
            <v>135</v>
          </cell>
          <cell r="I43">
            <v>140</v>
          </cell>
        </row>
        <row r="44">
          <cell r="D44" t="str">
            <v>JPY per USD</v>
          </cell>
          <cell r="F44">
            <v>97.697420477923728</v>
          </cell>
          <cell r="G44">
            <v>96.153846153846146</v>
          </cell>
          <cell r="H44">
            <v>108</v>
          </cell>
          <cell r="I44">
            <v>116.66666666666667</v>
          </cell>
        </row>
        <row r="45">
          <cell r="B45" t="str">
            <v>Australia</v>
          </cell>
          <cell r="D45" t="str">
            <v>AUD per EUR</v>
          </cell>
          <cell r="F45">
            <v>1.9651999999999998</v>
          </cell>
          <cell r="G45">
            <v>2.096774193548387</v>
          </cell>
          <cell r="H45">
            <v>1.838235294117647</v>
          </cell>
          <cell r="I45">
            <v>1.6438356164383561</v>
          </cell>
        </row>
        <row r="46">
          <cell r="D46" t="str">
            <v>USD per AUD</v>
          </cell>
          <cell r="F46">
            <v>0.64308976185629962</v>
          </cell>
          <cell r="G46">
            <v>0.62</v>
          </cell>
          <cell r="H46">
            <v>0.68</v>
          </cell>
          <cell r="I46">
            <v>0.73</v>
          </cell>
        </row>
        <row r="47">
          <cell r="B47" t="str">
            <v>United Kingdom</v>
          </cell>
          <cell r="D47" t="str">
            <v>GBP per EUR</v>
          </cell>
          <cell r="F47">
            <v>0.89070000000000005</v>
          </cell>
          <cell r="G47">
            <v>0.96296296296296291</v>
          </cell>
          <cell r="H47">
            <v>0.8928571428571429</v>
          </cell>
          <cell r="I47">
            <v>0.82758620689655171</v>
          </cell>
        </row>
        <row r="48">
          <cell r="D48" t="str">
            <v>USD per GBP</v>
          </cell>
          <cell r="F48">
            <v>1.4188840238015041</v>
          </cell>
          <cell r="G48">
            <v>1.3500000000000003</v>
          </cell>
          <cell r="H48">
            <v>1.3999999999999997</v>
          </cell>
          <cell r="I48">
            <v>1.45</v>
          </cell>
        </row>
        <row r="49">
          <cell r="B49" t="str">
            <v>Canada</v>
          </cell>
          <cell r="D49" t="str">
            <v>CAD per EUR</v>
          </cell>
          <cell r="F49">
            <v>1.5887</v>
          </cell>
          <cell r="G49">
            <v>1.53</v>
          </cell>
          <cell r="H49">
            <v>1.48</v>
          </cell>
          <cell r="I49">
            <v>1.45</v>
          </cell>
        </row>
        <row r="50">
          <cell r="D50" t="str">
            <v>CAD per USD</v>
          </cell>
          <cell r="F50">
            <v>1.2570818167431557</v>
          </cell>
          <cell r="G50">
            <v>1.1769230769230767</v>
          </cell>
          <cell r="H50">
            <v>1.1839999999999999</v>
          </cell>
          <cell r="I50">
            <v>1.2083333333333333</v>
          </cell>
        </row>
        <row r="51">
          <cell r="B51" t="str">
            <v>New Zealand</v>
          </cell>
          <cell r="D51" t="str">
            <v>NZD per EUR</v>
          </cell>
          <cell r="F51">
            <v>2.5060479873091412</v>
          </cell>
          <cell r="G51">
            <v>2.7083333333333335</v>
          </cell>
          <cell r="H51">
            <v>2.5</v>
          </cell>
          <cell r="I51">
            <v>2.1818181818181817</v>
          </cell>
        </row>
        <row r="52">
          <cell r="D52" t="str">
            <v>USD per NZD</v>
          </cell>
          <cell r="F52">
            <v>0.50429999999999997</v>
          </cell>
          <cell r="G52">
            <v>0.48</v>
          </cell>
          <cell r="H52">
            <v>0.5</v>
          </cell>
          <cell r="I52">
            <v>0.55000000000000004</v>
          </cell>
        </row>
        <row r="53">
          <cell r="B53" t="str">
            <v>Norway</v>
          </cell>
          <cell r="D53" t="str">
            <v>NOK per EUR</v>
          </cell>
          <cell r="F53">
            <v>8.821299999999999</v>
          </cell>
          <cell r="G53">
            <v>9</v>
          </cell>
          <cell r="H53">
            <v>8.75</v>
          </cell>
          <cell r="I53">
            <v>8.6</v>
          </cell>
        </row>
        <row r="54">
          <cell r="D54" t="str">
            <v>NOK per USD</v>
          </cell>
          <cell r="F54">
            <v>6.979981009653426</v>
          </cell>
          <cell r="G54">
            <v>6.9230769230769225</v>
          </cell>
          <cell r="H54">
            <v>7</v>
          </cell>
          <cell r="I54">
            <v>7.166666666666667</v>
          </cell>
        </row>
        <row r="55">
          <cell r="B55" t="str">
            <v>Switzerland</v>
          </cell>
          <cell r="D55" t="str">
            <v>CHF per EUR</v>
          </cell>
          <cell r="F55">
            <v>1.4844999999999999</v>
          </cell>
          <cell r="G55">
            <v>1.52</v>
          </cell>
          <cell r="H55">
            <v>1.53</v>
          </cell>
          <cell r="I55">
            <v>1.56</v>
          </cell>
        </row>
        <row r="56">
          <cell r="D56" t="str">
            <v>CHF per USD</v>
          </cell>
          <cell r="F56">
            <v>1.1746320620351323</v>
          </cell>
          <cell r="G56">
            <v>1.1692307692307691</v>
          </cell>
          <cell r="H56">
            <v>1.2240000000000002</v>
          </cell>
          <cell r="I56">
            <v>1.3</v>
          </cell>
        </row>
        <row r="57">
          <cell r="B57" t="str">
            <v>South Africa</v>
          </cell>
          <cell r="D57" t="str">
            <v>ZAR per EUR</v>
          </cell>
          <cell r="F57">
            <v>12.57</v>
          </cell>
          <cell r="G57">
            <v>12.74</v>
          </cell>
          <cell r="H57">
            <v>12</v>
          </cell>
          <cell r="I57">
            <v>11.28</v>
          </cell>
        </row>
        <row r="58">
          <cell r="D58" t="str">
            <v>ZAR per USD</v>
          </cell>
          <cell r="F58">
            <v>9.9461940180408313</v>
          </cell>
          <cell r="G58">
            <v>9.7999999999999989</v>
          </cell>
          <cell r="H58">
            <v>9.6000000000000014</v>
          </cell>
          <cell r="I58">
            <v>9.4</v>
          </cell>
        </row>
        <row r="59">
          <cell r="B59" t="str">
            <v>Poland</v>
          </cell>
          <cell r="D59" t="str">
            <v>PLN per EUR</v>
          </cell>
          <cell r="F59">
            <v>4.6879999999999997</v>
          </cell>
          <cell r="G59">
            <v>5</v>
          </cell>
          <cell r="H59">
            <v>4.75</v>
          </cell>
          <cell r="I59">
            <v>4.2</v>
          </cell>
        </row>
        <row r="60">
          <cell r="B60" t="str">
            <v>Sweden</v>
          </cell>
          <cell r="D60" t="str">
            <v>SEK per EUR</v>
          </cell>
          <cell r="F60">
            <v>11.437999999999999</v>
          </cell>
          <cell r="G60">
            <v>11.5</v>
          </cell>
          <cell r="H60">
            <v>11</v>
          </cell>
          <cell r="I60">
            <v>10.5</v>
          </cell>
        </row>
        <row r="61">
          <cell r="B61" t="str">
            <v>Czech Republic</v>
          </cell>
          <cell r="D61" t="str">
            <v>CZK per EUR</v>
          </cell>
          <cell r="F61">
            <v>28.07</v>
          </cell>
          <cell r="G61">
            <v>30</v>
          </cell>
          <cell r="H61">
            <v>29</v>
          </cell>
          <cell r="I61">
            <v>26</v>
          </cell>
        </row>
        <row r="62">
          <cell r="B62" t="str">
            <v>Turkey</v>
          </cell>
          <cell r="D62" t="str">
            <v>TRY per EUR</v>
          </cell>
          <cell r="F62">
            <v>2.133</v>
          </cell>
          <cell r="G62">
            <v>2.34</v>
          </cell>
          <cell r="H62">
            <v>2.31</v>
          </cell>
          <cell r="I62">
            <v>2.14</v>
          </cell>
        </row>
        <row r="63">
          <cell r="B63" t="str">
            <v>Hungary</v>
          </cell>
          <cell r="D63" t="str">
            <v>HUF per EUR</v>
          </cell>
          <cell r="F63">
            <v>297.89999999999998</v>
          </cell>
          <cell r="G63">
            <v>315</v>
          </cell>
          <cell r="H63">
            <v>300</v>
          </cell>
          <cell r="I63">
            <v>280</v>
          </cell>
        </row>
      </sheetData>
      <sheetData sheetId="16" refreshError="1"/>
      <sheetData sheetId="17" refreshError="1">
        <row r="4">
          <cell r="E4">
            <v>2008</v>
          </cell>
          <cell r="F4">
            <v>2009</v>
          </cell>
          <cell r="G4">
            <v>2010</v>
          </cell>
          <cell r="H4">
            <v>2008</v>
          </cell>
          <cell r="L4">
            <v>2009</v>
          </cell>
          <cell r="P4">
            <v>2010</v>
          </cell>
        </row>
        <row r="5">
          <cell r="H5" t="str">
            <v>08 Q1</v>
          </cell>
          <cell r="I5" t="str">
            <v>Q2</v>
          </cell>
          <cell r="J5" t="str">
            <v>Q3</v>
          </cell>
          <cell r="K5" t="str">
            <v>Q4</v>
          </cell>
          <cell r="L5" t="str">
            <v>09 Q1</v>
          </cell>
          <cell r="M5" t="str">
            <v>Q2</v>
          </cell>
          <cell r="N5" t="str">
            <v>Q3</v>
          </cell>
          <cell r="O5" t="str">
            <v>Q4</v>
          </cell>
          <cell r="P5" t="str">
            <v>10 Q1</v>
          </cell>
          <cell r="Q5" t="str">
            <v>Q2</v>
          </cell>
          <cell r="R5" t="str">
            <v>Q3</v>
          </cell>
          <cell r="S5" t="str">
            <v>Q4</v>
          </cell>
        </row>
        <row r="6">
          <cell r="E6">
            <v>2011</v>
          </cell>
          <cell r="F6">
            <v>2012</v>
          </cell>
          <cell r="G6">
            <v>2013</v>
          </cell>
          <cell r="H6">
            <v>2011</v>
          </cell>
          <cell r="L6">
            <v>2012</v>
          </cell>
          <cell r="P6">
            <v>2013</v>
          </cell>
        </row>
        <row r="7">
          <cell r="D7" t="str">
            <v xml:space="preserve">BIP-Zuwachs in % gegenüber Vorjahr    </v>
          </cell>
          <cell r="H7" t="str">
            <v>11 Q1</v>
          </cell>
          <cell r="I7" t="str">
            <v>Q2</v>
          </cell>
          <cell r="J7" t="str">
            <v>Q3</v>
          </cell>
          <cell r="K7" t="str">
            <v>Q4</v>
          </cell>
          <cell r="L7" t="str">
            <v>12 Q1</v>
          </cell>
          <cell r="M7" t="str">
            <v>Q2</v>
          </cell>
          <cell r="N7" t="str">
            <v>Q3</v>
          </cell>
          <cell r="O7" t="str">
            <v>Q4</v>
          </cell>
          <cell r="P7" t="str">
            <v>13 Q1</v>
          </cell>
          <cell r="Q7" t="str">
            <v>Q2</v>
          </cell>
          <cell r="R7" t="str">
            <v>Q3</v>
          </cell>
          <cell r="S7" t="str">
            <v>Q4</v>
          </cell>
        </row>
        <row r="8">
          <cell r="D8" t="str">
            <v xml:space="preserve"> USA</v>
          </cell>
          <cell r="E8">
            <v>1.1113859023421071</v>
          </cell>
          <cell r="F8">
            <v>-2.1460452330808977</v>
          </cell>
          <cell r="G8">
            <v>1.4024600465342303</v>
          </cell>
          <cell r="H8">
            <v>2.5374632411206477</v>
          </cell>
          <cell r="I8">
            <v>2.0537097307551875</v>
          </cell>
          <cell r="J8">
            <v>0.74576154554134177</v>
          </cell>
          <cell r="K8">
            <v>-0.8235304241568997</v>
          </cell>
          <cell r="L8">
            <v>-2.0163858835651638</v>
          </cell>
          <cell r="M8">
            <v>-3.0680946488565297</v>
          </cell>
          <cell r="N8">
            <v>-2.7288637501364406</v>
          </cell>
          <cell r="O8">
            <v>-0.75830995354671415</v>
          </cell>
          <cell r="P8">
            <v>0.64389195711849823</v>
          </cell>
          <cell r="Q8">
            <v>1.4730206271204622</v>
          </cell>
          <cell r="R8">
            <v>1.6924845022797399</v>
          </cell>
          <cell r="S8">
            <v>1.7878195153346894</v>
          </cell>
        </row>
        <row r="9">
          <cell r="D9" t="str">
            <v xml:space="preserve"> EWU</v>
          </cell>
          <cell r="E9">
            <v>0.7</v>
          </cell>
          <cell r="F9">
            <v>-3.1</v>
          </cell>
          <cell r="G9">
            <v>1</v>
          </cell>
          <cell r="H9">
            <v>2.1377726979495293</v>
          </cell>
          <cell r="I9">
            <v>1.4295977498743895</v>
          </cell>
          <cell r="J9">
            <v>0.58267544189507703</v>
          </cell>
          <cell r="K9">
            <v>-1.2869942392129303</v>
          </cell>
          <cell r="L9">
            <v>-3.479439982883477</v>
          </cell>
          <cell r="M9">
            <v>-3.7826309939488567</v>
          </cell>
          <cell r="N9">
            <v>-3.4409824511990337</v>
          </cell>
          <cell r="O9">
            <v>-1.7581512040954408</v>
          </cell>
          <cell r="P9">
            <v>7.467326612784575E-2</v>
          </cell>
          <cell r="Q9">
            <v>1.0392514600417968</v>
          </cell>
          <cell r="R9">
            <v>1.3315614493892554</v>
          </cell>
          <cell r="S9">
            <v>1.5672304160636656</v>
          </cell>
        </row>
        <row r="10">
          <cell r="D10" t="str">
            <v xml:space="preserve"> Japan</v>
          </cell>
          <cell r="E10">
            <v>-0.74361233919537995</v>
          </cell>
          <cell r="F10">
            <v>-5.2</v>
          </cell>
          <cell r="G10">
            <v>0.8</v>
          </cell>
          <cell r="H10">
            <v>1.4103985657544484</v>
          </cell>
          <cell r="I10">
            <v>0.51532110203402226</v>
          </cell>
          <cell r="J10">
            <v>-0.19624558162098538</v>
          </cell>
          <cell r="K10">
            <v>-4.305501493754079</v>
          </cell>
          <cell r="L10">
            <v>-6.5529857690105899</v>
          </cell>
          <cell r="M10">
            <v>-6.1657950478412857</v>
          </cell>
          <cell r="N10">
            <v>-5.7284593285839094</v>
          </cell>
          <cell r="O10">
            <v>-2.3371164081250129</v>
          </cell>
          <cell r="P10">
            <v>-6.9955859594386993E-2</v>
          </cell>
          <cell r="Q10">
            <v>0.95268645602595825</v>
          </cell>
          <cell r="R10">
            <v>1.121899992776207</v>
          </cell>
          <cell r="S10">
            <v>1.134102249574326</v>
          </cell>
        </row>
        <row r="11">
          <cell r="D11" t="str">
            <v xml:space="preserve"> Deutschland</v>
          </cell>
          <cell r="E11">
            <v>1.2949067773285776</v>
          </cell>
          <cell r="F11">
            <v>-3.8488681494667389</v>
          </cell>
          <cell r="G11">
            <v>1.3797103089027161</v>
          </cell>
          <cell r="H11">
            <v>2.8389017413604591</v>
          </cell>
          <cell r="I11">
            <v>1.9622209911181585</v>
          </cell>
          <cell r="J11">
            <v>0.80650891778584821</v>
          </cell>
          <cell r="K11">
            <v>-1.651824442752698</v>
          </cell>
          <cell r="L11">
            <v>-4.9683925083705418</v>
          </cell>
          <cell r="M11">
            <v>-4.5876995705897627</v>
          </cell>
          <cell r="N11">
            <v>-3.9719429855320243</v>
          </cell>
          <cell r="O11">
            <v>-1.5146249096439846</v>
          </cell>
          <cell r="P11">
            <v>0.7154071022612527</v>
          </cell>
          <cell r="Q11">
            <v>1.1833780822912985</v>
          </cell>
          <cell r="R11">
            <v>1.4881792628659696</v>
          </cell>
          <cell r="S11">
            <v>1.4940265321694994</v>
          </cell>
        </row>
        <row r="12">
          <cell r="D12" t="str">
            <v xml:space="preserve"> Großbritannien</v>
          </cell>
          <cell r="E12">
            <v>0.7</v>
          </cell>
          <cell r="F12">
            <v>-3</v>
          </cell>
          <cell r="G12">
            <v>0</v>
          </cell>
          <cell r="H12">
            <v>2.6</v>
          </cell>
          <cell r="I12">
            <v>1.7</v>
          </cell>
          <cell r="J12">
            <v>0.2</v>
          </cell>
          <cell r="K12">
            <v>-1.9</v>
          </cell>
          <cell r="L12">
            <v>-3.1</v>
          </cell>
          <cell r="M12">
            <v>-3.7</v>
          </cell>
          <cell r="N12">
            <v>-3.3</v>
          </cell>
          <cell r="O12">
            <v>-1.7</v>
          </cell>
          <cell r="P12">
            <v>-0.8</v>
          </cell>
          <cell r="Q12">
            <v>0</v>
          </cell>
          <cell r="R12">
            <v>0.5</v>
          </cell>
          <cell r="S12">
            <v>0.6</v>
          </cell>
        </row>
        <row r="13">
          <cell r="D13" t="str">
            <v xml:space="preserve"> Schweiz</v>
          </cell>
          <cell r="E13">
            <v>1.6322572929694967</v>
          </cell>
          <cell r="F13">
            <v>-2.3754782244474915</v>
          </cell>
          <cell r="G13">
            <v>0.81034665397337058</v>
          </cell>
          <cell r="H13">
            <v>3.1476520102206251</v>
          </cell>
          <cell r="I13">
            <v>2.2741798465160779</v>
          </cell>
          <cell r="J13">
            <v>1.2833312297579891</v>
          </cell>
          <cell r="K13">
            <v>-0.12286392841992511</v>
          </cell>
          <cell r="L13">
            <v>-2.0924071525972643</v>
          </cell>
          <cell r="M13">
            <v>-2.6186496914502588</v>
          </cell>
          <cell r="N13">
            <v>-2.6474705491831063</v>
          </cell>
          <cell r="O13">
            <v>-2.1423674871835163</v>
          </cell>
          <cell r="P13">
            <v>-6.2647067126964107E-2</v>
          </cell>
          <cell r="Q13">
            <v>0.72626318478328233</v>
          </cell>
          <cell r="R13">
            <v>1.2041895539593339</v>
          </cell>
          <cell r="S13">
            <v>1.3769689939236773</v>
          </cell>
        </row>
        <row r="14">
          <cell r="D14" t="str">
            <v xml:space="preserve"> Großbritannien</v>
          </cell>
          <cell r="E14">
            <v>0.8</v>
          </cell>
          <cell r="F14">
            <v>0.8</v>
          </cell>
          <cell r="G14">
            <v>0.5</v>
          </cell>
          <cell r="H14">
            <v>1.6</v>
          </cell>
          <cell r="I14">
            <v>0.6</v>
          </cell>
          <cell r="J14">
            <v>0.5</v>
          </cell>
          <cell r="K14">
            <v>0.7</v>
          </cell>
          <cell r="L14">
            <v>0.5</v>
          </cell>
          <cell r="M14">
            <v>0.8</v>
          </cell>
          <cell r="N14">
            <v>0.8</v>
          </cell>
          <cell r="O14">
            <v>1</v>
          </cell>
          <cell r="P14">
            <v>0.8</v>
          </cell>
          <cell r="Q14">
            <v>0.6</v>
          </cell>
          <cell r="R14">
            <v>0.2</v>
          </cell>
          <cell r="S14">
            <v>0.5</v>
          </cell>
        </row>
        <row r="15">
          <cell r="D15" t="str">
            <v>BIP-Zuwachs in % gegenüber Vorquartal, einfache Rate</v>
          </cell>
          <cell r="E15">
            <v>1.8033582348498056</v>
          </cell>
          <cell r="F15">
            <v>1.050254102987247</v>
          </cell>
          <cell r="G15">
            <v>1.5939896065803483</v>
          </cell>
          <cell r="H15">
            <v>2.4059831789874142</v>
          </cell>
          <cell r="I15">
            <v>2.1871091458421255</v>
          </cell>
          <cell r="J15">
            <v>1.5242807982760009</v>
          </cell>
          <cell r="K15">
            <v>1.1116617905296833</v>
          </cell>
          <cell r="L15">
            <v>0.88386725646554254</v>
          </cell>
          <cell r="M15">
            <v>0.77909646450986525</v>
          </cell>
          <cell r="N15">
            <v>1.0533775513078991</v>
          </cell>
          <cell r="O15">
            <v>1.4828604476964546</v>
          </cell>
          <cell r="P15">
            <v>1.6866940815904563</v>
          </cell>
          <cell r="Q15">
            <v>1.6726126433771471</v>
          </cell>
          <cell r="R15">
            <v>1.5466290834825092</v>
          </cell>
          <cell r="S15">
            <v>1.4717456369997439</v>
          </cell>
        </row>
        <row r="16">
          <cell r="D16" t="str">
            <v xml:space="preserve"> USA</v>
          </cell>
          <cell r="E16" t="str">
            <v>-</v>
          </cell>
          <cell r="F16" t="str">
            <v>-</v>
          </cell>
          <cell r="G16" t="str">
            <v>-</v>
          </cell>
          <cell r="H16">
            <v>0.21771493971962741</v>
          </cell>
          <cell r="I16">
            <v>0.69895243001889185</v>
          </cell>
          <cell r="J16">
            <v>-0.12790558862153034</v>
          </cell>
          <cell r="K16">
            <v>-1.6000136607356268</v>
          </cell>
          <cell r="L16">
            <v>-1.01</v>
          </cell>
          <cell r="M16">
            <v>-0.3819355533441211</v>
          </cell>
          <cell r="N16">
            <v>0.22157481579321825</v>
          </cell>
          <cell r="O16">
            <v>0.39338124182424394</v>
          </cell>
          <cell r="P16">
            <v>0.41128129779704636</v>
          </cell>
          <cell r="Q16">
            <v>0.43876386579128734</v>
          </cell>
          <cell r="R16">
            <v>0.4383669540818147</v>
          </cell>
          <cell r="S16">
            <v>0.48751919977154046</v>
          </cell>
        </row>
        <row r="17">
          <cell r="D17" t="str">
            <v xml:space="preserve"> EWU</v>
          </cell>
          <cell r="E17" t="str">
            <v>-</v>
          </cell>
          <cell r="F17" t="str">
            <v>-</v>
          </cell>
          <cell r="G17" t="str">
            <v>-</v>
          </cell>
          <cell r="H17">
            <v>0.68818441957911602</v>
          </cell>
          <cell r="I17">
            <v>-0.25141175396127835</v>
          </cell>
          <cell r="J17">
            <v>-0.24983359858113374</v>
          </cell>
          <cell r="K17">
            <v>-1.4684125766989808</v>
          </cell>
          <cell r="L17">
            <v>-1.5481306400957635</v>
          </cell>
          <cell r="M17">
            <v>-0.56474266830011288</v>
          </cell>
          <cell r="N17">
            <v>0.1043591978146452</v>
          </cell>
          <cell r="O17">
            <v>0.2487966322581201</v>
          </cell>
          <cell r="P17">
            <v>0.28861202622896087</v>
          </cell>
          <cell r="Q17">
            <v>0.39367246110350607</v>
          </cell>
          <cell r="R17">
            <v>0.39396451206539496</v>
          </cell>
          <cell r="S17">
            <v>0.4819473897787816</v>
          </cell>
        </row>
        <row r="18">
          <cell r="D18" t="str">
            <v xml:space="preserve"> Japan</v>
          </cell>
          <cell r="E18" t="str">
            <v>-</v>
          </cell>
          <cell r="F18" t="str">
            <v>-</v>
          </cell>
          <cell r="G18" t="str">
            <v>-</v>
          </cell>
          <cell r="H18">
            <v>0.338381744057628</v>
          </cell>
          <cell r="I18">
            <v>-1.1514055328576802</v>
          </cell>
          <cell r="J18">
            <v>-0.35135402710977814</v>
          </cell>
          <cell r="K18">
            <v>-3.177124134421291</v>
          </cell>
          <cell r="L18">
            <v>-2.0181689322566996</v>
          </cell>
          <cell r="M18">
            <v>-0.74183376758224995</v>
          </cell>
          <cell r="N18">
            <v>0.11308122101532092</v>
          </cell>
          <cell r="O18">
            <v>0.30600101943292657</v>
          </cell>
          <cell r="P18">
            <v>0.25639570990445293</v>
          </cell>
          <cell r="Q18">
            <v>0.27393283027423365</v>
          </cell>
          <cell r="R18">
            <v>0.28088743938428706</v>
          </cell>
          <cell r="S18">
            <v>0.31810482269337115</v>
          </cell>
        </row>
        <row r="19">
          <cell r="D19" t="str">
            <v xml:space="preserve"> Deutschland</v>
          </cell>
          <cell r="E19" t="str">
            <v>-</v>
          </cell>
          <cell r="F19" t="str">
            <v>-</v>
          </cell>
          <cell r="G19" t="str">
            <v>-</v>
          </cell>
          <cell r="H19">
            <v>1.5243524600322189</v>
          </cell>
          <cell r="I19">
            <v>-0.50397600446430602</v>
          </cell>
          <cell r="J19">
            <v>-0.54158268337567961</v>
          </cell>
          <cell r="K19">
            <v>-2.1076375427342953</v>
          </cell>
          <cell r="L19">
            <v>-1.8993249324932577</v>
          </cell>
          <cell r="M19">
            <v>-0.10539878713476014</v>
          </cell>
          <cell r="N19">
            <v>0.10028608120191507</v>
          </cell>
          <cell r="O19">
            <v>0.39738733474897003</v>
          </cell>
          <cell r="P19">
            <v>0.32199620873554125</v>
          </cell>
          <cell r="Q19">
            <v>0.35875834407586638</v>
          </cell>
          <cell r="R19">
            <v>0.40182459426283401</v>
          </cell>
          <cell r="S19">
            <v>0.40317175777614978</v>
          </cell>
        </row>
        <row r="20">
          <cell r="D20" t="str">
            <v xml:space="preserve"> Großbritannien</v>
          </cell>
          <cell r="E20" t="str">
            <v>-</v>
          </cell>
          <cell r="F20" t="str">
            <v>-</v>
          </cell>
          <cell r="G20" t="str">
            <v>-</v>
          </cell>
          <cell r="H20">
            <v>0.4</v>
          </cell>
          <cell r="I20">
            <v>0</v>
          </cell>
          <cell r="J20">
            <v>-0.7</v>
          </cell>
          <cell r="K20">
            <v>-1.5</v>
          </cell>
          <cell r="L20">
            <v>-0.9</v>
          </cell>
          <cell r="M20">
            <v>-0.6</v>
          </cell>
          <cell r="N20">
            <v>-0.3</v>
          </cell>
          <cell r="O20">
            <v>0.1</v>
          </cell>
          <cell r="P20">
            <v>0.1</v>
          </cell>
          <cell r="Q20">
            <v>0.1</v>
          </cell>
          <cell r="R20">
            <v>0.2</v>
          </cell>
          <cell r="S20">
            <v>0.2</v>
          </cell>
        </row>
        <row r="21">
          <cell r="D21" t="str">
            <v xml:space="preserve"> Schweiz</v>
          </cell>
          <cell r="E21" t="str">
            <v>-</v>
          </cell>
          <cell r="F21" t="str">
            <v>-</v>
          </cell>
          <cell r="G21" t="str">
            <v>-</v>
          </cell>
          <cell r="H21">
            <v>0.13006210314701061</v>
          </cell>
          <cell r="I21">
            <v>0.11653056691678376</v>
          </cell>
          <cell r="J21">
            <v>-6.2846848866715543E-2</v>
          </cell>
          <cell r="K21">
            <v>-0.30604390859407804</v>
          </cell>
          <cell r="L21">
            <v>-1.8444687365275603</v>
          </cell>
          <cell r="M21">
            <v>-0.42158476913077836</v>
          </cell>
          <cell r="N21">
            <v>-9.2424118683454015E-2</v>
          </cell>
          <cell r="O21">
            <v>0.21120739210336303</v>
          </cell>
          <cell r="P21">
            <v>0.2415827800305026</v>
          </cell>
          <cell r="Q21">
            <v>0.36449201136365961</v>
          </cell>
          <cell r="R21">
            <v>0.38161773975957658</v>
          </cell>
          <cell r="S21">
            <v>0.38229157713236539</v>
          </cell>
        </row>
        <row r="22">
          <cell r="D22" t="str">
            <v xml:space="preserve"> Großbritannien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0.4</v>
          </cell>
          <cell r="I22">
            <v>0.1</v>
          </cell>
          <cell r="J22">
            <v>0.5</v>
          </cell>
          <cell r="K22">
            <v>-0.3</v>
          </cell>
          <cell r="L22">
            <v>0.2</v>
          </cell>
          <cell r="M22">
            <v>0.4</v>
          </cell>
          <cell r="N22">
            <v>0.5</v>
          </cell>
          <cell r="O22">
            <v>-0.1</v>
          </cell>
          <cell r="P22">
            <v>0</v>
          </cell>
          <cell r="Q22">
            <v>0.1</v>
          </cell>
          <cell r="R22">
            <v>0.2</v>
          </cell>
          <cell r="S22">
            <v>0.2</v>
          </cell>
        </row>
        <row r="23">
          <cell r="D23" t="str">
            <v>BIP-Zuwachs in % gegenüber Vorquartal, annualisiert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0.3909563251331738</v>
          </cell>
          <cell r="I23">
            <v>0.48419778302466465</v>
          </cell>
          <cell r="J23">
            <v>0.21767356399202686</v>
          </cell>
          <cell r="K23">
            <v>1.4868959383029789E-2</v>
          </cell>
          <cell r="L23">
            <v>0.16478546891964818</v>
          </cell>
          <cell r="M23">
            <v>0.37984205928942583</v>
          </cell>
          <cell r="N23">
            <v>0.49042667833634201</v>
          </cell>
          <cell r="O23">
            <v>0.43993813216540723</v>
          </cell>
          <cell r="P23">
            <v>0.36597168026875071</v>
          </cell>
          <cell r="Q23">
            <v>0.36594159220684208</v>
          </cell>
          <cell r="R23">
            <v>0.3659079769956497</v>
          </cell>
          <cell r="S23">
            <v>0.36587079187320182</v>
          </cell>
        </row>
        <row r="24">
          <cell r="D24" t="str">
            <v xml:space="preserve"> USA</v>
          </cell>
          <cell r="E24" t="str">
            <v>-</v>
          </cell>
          <cell r="F24" t="str">
            <v>-</v>
          </cell>
          <cell r="G24" t="str">
            <v>-</v>
          </cell>
          <cell r="H24">
            <v>0.87370787668128003</v>
          </cell>
          <cell r="I24">
            <v>2.8252586136575246</v>
          </cell>
          <cell r="J24">
            <v>-0.51064160084841603</v>
          </cell>
          <cell r="K24">
            <v>-6.2980839082123792</v>
          </cell>
          <cell r="L24">
            <v>-3.9792050797959888</v>
          </cell>
          <cell r="M24">
            <v>-1.5190119919864884</v>
          </cell>
          <cell r="N24">
            <v>0.88924934084442953</v>
          </cell>
          <cell r="O24">
            <v>1.5828342694395872</v>
          </cell>
          <cell r="P24">
            <v>1.6553021858276793</v>
          </cell>
          <cell r="Q24">
            <v>1.7666401112495009</v>
          </cell>
          <cell r="R24">
            <v>1.7650314840578432</v>
          </cell>
          <cell r="S24">
            <v>1.9643837022288153</v>
          </cell>
        </row>
        <row r="25">
          <cell r="D25" t="str">
            <v xml:space="preserve"> EWU</v>
          </cell>
          <cell r="E25" t="str">
            <v>-</v>
          </cell>
          <cell r="F25" t="str">
            <v>-</v>
          </cell>
          <cell r="G25" t="str">
            <v>-</v>
          </cell>
          <cell r="H25">
            <v>2.7812841393820094</v>
          </cell>
          <cell r="I25">
            <v>-1.0018608961286901</v>
          </cell>
          <cell r="J25">
            <v>-0.99559561833805788</v>
          </cell>
          <cell r="K25">
            <v>-5.7455380250478783</v>
          </cell>
          <cell r="L25">
            <v>-6.0501984745759074</v>
          </cell>
          <cell r="M25">
            <v>-2.2399065609162676</v>
          </cell>
          <cell r="N25">
            <v>0.41809069653109532</v>
          </cell>
          <cell r="O25">
            <v>0.9989066788985923</v>
          </cell>
          <cell r="P25">
            <v>1.1594555421503117</v>
          </cell>
          <cell r="Q25">
            <v>1.5840129530594282</v>
          </cell>
          <cell r="R25">
            <v>1.5851950131405204</v>
          </cell>
          <cell r="S25">
            <v>1.9417707876585553</v>
          </cell>
        </row>
        <row r="26">
          <cell r="D26" t="str">
            <v xml:space="preserve"> Japan</v>
          </cell>
          <cell r="E26" t="str">
            <v>-</v>
          </cell>
          <cell r="F26" t="str">
            <v>-</v>
          </cell>
          <cell r="G26" t="str">
            <v>-</v>
          </cell>
          <cell r="H26">
            <v>1.3604126198062403</v>
          </cell>
          <cell r="I26">
            <v>-4.5266868751005092</v>
          </cell>
          <cell r="J26">
            <v>-1.398026463870309</v>
          </cell>
          <cell r="K26">
            <v>-12.115575686607798</v>
          </cell>
          <cell r="L26">
            <v>-7.8315667948408532</v>
          </cell>
          <cell r="M26">
            <v>-2.9344790247501749</v>
          </cell>
          <cell r="N26">
            <v>0.45309270438180249</v>
          </cell>
          <cell r="O26">
            <v>1.2296337450941053</v>
          </cell>
          <cell r="P26">
            <v>1.0295339115972837</v>
          </cell>
          <cell r="Q26">
            <v>1.100241900737629</v>
          </cell>
          <cell r="R26">
            <v>1.1282924935333938</v>
          </cell>
          <cell r="S26">
            <v>1.2785036174033877</v>
          </cell>
        </row>
        <row r="27">
          <cell r="D27" t="str">
            <v xml:space="preserve"> Deutschland</v>
          </cell>
          <cell r="E27" t="str">
            <v>-</v>
          </cell>
          <cell r="F27" t="str">
            <v>-</v>
          </cell>
          <cell r="G27" t="str">
            <v>-</v>
          </cell>
          <cell r="H27">
            <v>6.2382510897195971</v>
          </cell>
          <cell r="I27">
            <v>-2.0007156468724503</v>
          </cell>
          <cell r="J27">
            <v>-2.1487954803322538</v>
          </cell>
          <cell r="K27">
            <v>-8.1677472427233937</v>
          </cell>
          <cell r="L27">
            <v>-7.3835812810793584</v>
          </cell>
          <cell r="M27">
            <v>-0.42092908250185701</v>
          </cell>
          <cell r="N27">
            <v>0.40174816623658671</v>
          </cell>
          <cell r="O27">
            <v>1.5990494672003024</v>
          </cell>
          <cell r="P27">
            <v>1.2942190932259621</v>
          </cell>
          <cell r="Q27">
            <v>1.4427743157986725</v>
          </cell>
          <cell r="R27">
            <v>1.617012135317438</v>
          </cell>
          <cell r="S27">
            <v>1.6224661193214871</v>
          </cell>
        </row>
        <row r="28">
          <cell r="D28" t="str">
            <v xml:space="preserve"> Großbritannien</v>
          </cell>
          <cell r="E28" t="str">
            <v>-</v>
          </cell>
          <cell r="F28" t="str">
            <v>-</v>
          </cell>
          <cell r="G28" t="str">
            <v>-</v>
          </cell>
          <cell r="H28">
            <v>1.6</v>
          </cell>
          <cell r="I28">
            <v>-0.1</v>
          </cell>
          <cell r="J28">
            <v>-2.8</v>
          </cell>
          <cell r="K28">
            <v>-6</v>
          </cell>
          <cell r="L28">
            <v>-3.6</v>
          </cell>
          <cell r="M28">
            <v>-2.5</v>
          </cell>
          <cell r="N28">
            <v>-1.1000000000000001</v>
          </cell>
          <cell r="O28">
            <v>0.3</v>
          </cell>
          <cell r="P28">
            <v>0.2</v>
          </cell>
          <cell r="Q28">
            <v>0.5</v>
          </cell>
          <cell r="R28">
            <v>0.9</v>
          </cell>
          <cell r="S28">
            <v>1</v>
          </cell>
        </row>
        <row r="29">
          <cell r="D29" t="str">
            <v xml:space="preserve"> Schweiz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0.52126426197476405</v>
          </cell>
          <cell r="I29">
            <v>0.46693766319789631</v>
          </cell>
          <cell r="J29">
            <v>-0.25115051115764686</v>
          </cell>
          <cell r="K29">
            <v>-1.2185673191451372</v>
          </cell>
          <cell r="L29">
            <v>-7.1762494778167252</v>
          </cell>
          <cell r="M29">
            <v>-1.6757049938113653</v>
          </cell>
          <cell r="N29">
            <v>-0.36918425740076088</v>
          </cell>
          <cell r="O29">
            <v>0.84750985281539215</v>
          </cell>
          <cell r="P29">
            <v>0.96983849762943919</v>
          </cell>
          <cell r="Q29">
            <v>1.4659586984366655</v>
          </cell>
          <cell r="R29">
            <v>1.5352311365220146</v>
          </cell>
          <cell r="S29">
            <v>1.5379574891690453</v>
          </cell>
        </row>
        <row r="30">
          <cell r="D30" t="str">
            <v xml:space="preserve"> Großbritannien</v>
          </cell>
          <cell r="E30" t="str">
            <v>-</v>
          </cell>
          <cell r="F30" t="str">
            <v>-</v>
          </cell>
          <cell r="G30" t="str">
            <v>-</v>
          </cell>
          <cell r="H30">
            <v>1.6</v>
          </cell>
          <cell r="I30">
            <v>0.4</v>
          </cell>
          <cell r="J30">
            <v>2</v>
          </cell>
          <cell r="K30">
            <v>-1.1000000000000001</v>
          </cell>
          <cell r="L30">
            <v>0.6</v>
          </cell>
          <cell r="M30">
            <v>1.6</v>
          </cell>
          <cell r="N30">
            <v>2.2000000000000002</v>
          </cell>
          <cell r="O30">
            <v>-0.5</v>
          </cell>
          <cell r="P30">
            <v>0</v>
          </cell>
          <cell r="Q30">
            <v>0.5</v>
          </cell>
          <cell r="R30">
            <v>0.8</v>
          </cell>
          <cell r="S30">
            <v>0.8</v>
          </cell>
        </row>
        <row r="31">
          <cell r="D31" t="str">
            <v>Inflationsrate</v>
          </cell>
          <cell r="E31" t="str">
            <v>-</v>
          </cell>
          <cell r="F31" t="str">
            <v>-</v>
          </cell>
          <cell r="G31" t="str">
            <v>-</v>
          </cell>
          <cell r="H31">
            <v>1.5730200373613883</v>
          </cell>
          <cell r="I31">
            <v>1.9509034442320115</v>
          </cell>
          <cell r="J31">
            <v>0.87354129054521934</v>
          </cell>
          <cell r="K31">
            <v>5.9489104004313731E-2</v>
          </cell>
          <cell r="L31">
            <v>0.66077292131237186</v>
          </cell>
          <cell r="M31">
            <v>1.528046978818125</v>
          </cell>
          <cell r="N31">
            <v>1.9761850534455192</v>
          </cell>
          <cell r="O31">
            <v>1.7713993589584049</v>
          </cell>
          <cell r="P31">
            <v>1.4719424618656092</v>
          </cell>
          <cell r="Q31">
            <v>1.4718207834655743</v>
          </cell>
          <cell r="R31">
            <v>1.4716848411361809</v>
          </cell>
          <cell r="S31">
            <v>1.4715344619883552</v>
          </cell>
        </row>
        <row r="32">
          <cell r="D32" t="str">
            <v xml:space="preserve"> USA</v>
          </cell>
          <cell r="E32">
            <v>3.8</v>
          </cell>
          <cell r="F32">
            <v>-0.2</v>
          </cell>
          <cell r="G32">
            <v>2.7</v>
          </cell>
          <cell r="H32">
            <v>4.1976001134883312</v>
          </cell>
          <cell r="I32">
            <v>4.2687109138592083</v>
          </cell>
          <cell r="J32">
            <v>5.2340992234131578</v>
          </cell>
          <cell r="K32">
            <v>1.533615173819225</v>
          </cell>
          <cell r="L32">
            <v>-8.0512016800671216E-2</v>
          </cell>
          <cell r="M32">
            <v>-0.61620489130707057</v>
          </cell>
          <cell r="N32">
            <v>-1.4284860393732335</v>
          </cell>
          <cell r="O32">
            <v>1.4963048900798359</v>
          </cell>
          <cell r="P32">
            <v>2.6762107457881434</v>
          </cell>
          <cell r="Q32">
            <v>2.7302620067517269</v>
          </cell>
          <cell r="R32">
            <v>2.6788930357115381</v>
          </cell>
          <cell r="S32">
            <v>2.545842021789313</v>
          </cell>
        </row>
        <row r="33">
          <cell r="D33" t="str">
            <v xml:space="preserve"> EWU</v>
          </cell>
          <cell r="E33">
            <v>3.3</v>
          </cell>
          <cell r="F33">
            <v>0.7</v>
          </cell>
          <cell r="G33">
            <v>1.9</v>
          </cell>
          <cell r="H33">
            <v>3.3547050061524475</v>
          </cell>
          <cell r="I33">
            <v>3.6320076665069312</v>
          </cell>
          <cell r="J33">
            <v>3.8433300347942678</v>
          </cell>
          <cell r="K33">
            <v>2.2856242118537207</v>
          </cell>
          <cell r="L33">
            <v>0.9637151050054138</v>
          </cell>
          <cell r="M33">
            <v>0.32940644502381655</v>
          </cell>
          <cell r="N33">
            <v>0.34802596370075989</v>
          </cell>
          <cell r="O33">
            <v>1.0460626650543592</v>
          </cell>
          <cell r="P33">
            <v>1.8456600320253091</v>
          </cell>
          <cell r="Q33">
            <v>1.8967800914370558</v>
          </cell>
          <cell r="R33">
            <v>1.8178699943705245</v>
          </cell>
          <cell r="S33">
            <v>1.9014891453151606</v>
          </cell>
        </row>
        <row r="34">
          <cell r="D34" t="str">
            <v xml:space="preserve"> Japan</v>
          </cell>
          <cell r="E34">
            <v>1.4</v>
          </cell>
          <cell r="F34">
            <v>-0.4</v>
          </cell>
          <cell r="G34">
            <v>0.1</v>
          </cell>
          <cell r="H34">
            <v>1</v>
          </cell>
          <cell r="I34">
            <v>1.4</v>
          </cell>
          <cell r="J34">
            <v>2.2000000000000002</v>
          </cell>
          <cell r="K34">
            <v>1</v>
          </cell>
          <cell r="L34">
            <v>-0.2</v>
          </cell>
          <cell r="M34">
            <v>-0.5</v>
          </cell>
          <cell r="N34">
            <v>-0.6</v>
          </cell>
          <cell r="O34">
            <v>-0.3</v>
          </cell>
          <cell r="P34">
            <v>-0.1</v>
          </cell>
          <cell r="Q34">
            <v>0.1</v>
          </cell>
          <cell r="R34">
            <v>0.2</v>
          </cell>
          <cell r="S34">
            <v>0</v>
          </cell>
        </row>
        <row r="35">
          <cell r="D35" t="str">
            <v xml:space="preserve"> Deutschland</v>
          </cell>
          <cell r="E35">
            <v>2.7542033626901663</v>
          </cell>
          <cell r="F35">
            <v>0.7</v>
          </cell>
          <cell r="G35">
            <v>1.6</v>
          </cell>
          <cell r="H35">
            <v>3.0774214447683912</v>
          </cell>
          <cell r="I35">
            <v>3.0195952457436892</v>
          </cell>
          <cell r="J35">
            <v>3.2567049808429172</v>
          </cell>
          <cell r="K35">
            <v>1.6782773907536574</v>
          </cell>
          <cell r="L35">
            <v>0.88221244500314988</v>
          </cell>
          <cell r="M35">
            <v>0.54828519313998569</v>
          </cell>
          <cell r="N35">
            <v>0.20763785535360402</v>
          </cell>
          <cell r="O35">
            <v>1.0864694057801882</v>
          </cell>
          <cell r="P35">
            <v>1.4635838167319504</v>
          </cell>
          <cell r="Q35">
            <v>1.627444998664429</v>
          </cell>
          <cell r="R35">
            <v>1.5869477737586068</v>
          </cell>
          <cell r="S35">
            <v>1.7560316848977076</v>
          </cell>
        </row>
        <row r="36">
          <cell r="D36" t="str">
            <v xml:space="preserve"> Großbritannien</v>
          </cell>
          <cell r="E36">
            <v>3.6</v>
          </cell>
          <cell r="F36">
            <v>1.8</v>
          </cell>
          <cell r="G36">
            <v>2.2000000000000002</v>
          </cell>
          <cell r="H36">
            <v>2.4</v>
          </cell>
          <cell r="I36">
            <v>3.4</v>
          </cell>
          <cell r="J36">
            <v>4.8</v>
          </cell>
          <cell r="K36">
            <v>3.9</v>
          </cell>
          <cell r="L36">
            <v>3.1</v>
          </cell>
          <cell r="M36">
            <v>2</v>
          </cell>
          <cell r="N36">
            <v>0.7</v>
          </cell>
          <cell r="O36">
            <v>1.3</v>
          </cell>
          <cell r="P36">
            <v>2.1</v>
          </cell>
          <cell r="Q36">
            <v>2.1</v>
          </cell>
          <cell r="R36">
            <v>2.2000000000000002</v>
          </cell>
          <cell r="S36">
            <v>2.2999999999999998</v>
          </cell>
        </row>
        <row r="37">
          <cell r="D37" t="str">
            <v xml:space="preserve"> Schweiz</v>
          </cell>
          <cell r="E37">
            <v>2.4</v>
          </cell>
          <cell r="F37">
            <v>-0.4</v>
          </cell>
          <cell r="G37">
            <v>0.7</v>
          </cell>
          <cell r="H37">
            <v>2.4650233177881509</v>
          </cell>
          <cell r="I37">
            <v>2.6592252133946337</v>
          </cell>
          <cell r="J37">
            <v>2.9353562005277167</v>
          </cell>
          <cell r="K37">
            <v>1.6291951775822655</v>
          </cell>
          <cell r="L37">
            <v>9.7529258777617756E-2</v>
          </cell>
          <cell r="M37">
            <v>-0.61592537966101979</v>
          </cell>
          <cell r="N37">
            <v>-0.75765431686862783</v>
          </cell>
          <cell r="O37">
            <v>-0.23034644445808494</v>
          </cell>
          <cell r="P37">
            <v>0.66104921818002094</v>
          </cell>
          <cell r="Q37">
            <v>0.56279572123654198</v>
          </cell>
          <cell r="R37">
            <v>0.76401066459275135</v>
          </cell>
          <cell r="S37">
            <v>0.89816130755697721</v>
          </cell>
        </row>
        <row r="65">
          <cell r="D65" t="str">
            <v>G 3- INFLATION AND GROWTH PROFILE</v>
          </cell>
          <cell r="E65">
            <v>2008</v>
          </cell>
          <cell r="F65">
            <v>2009</v>
          </cell>
          <cell r="G65">
            <v>2010</v>
          </cell>
          <cell r="H65">
            <v>2008</v>
          </cell>
          <cell r="L65">
            <v>2009</v>
          </cell>
          <cell r="P65">
            <v>2010</v>
          </cell>
        </row>
        <row r="66">
          <cell r="H66" t="str">
            <v>06 Q1</v>
          </cell>
          <cell r="I66" t="str">
            <v>Q2</v>
          </cell>
          <cell r="J66" t="str">
            <v>Q3</v>
          </cell>
          <cell r="K66" t="str">
            <v>Q4</v>
          </cell>
          <cell r="L66" t="str">
            <v>07 Q1</v>
          </cell>
          <cell r="M66" t="str">
            <v>Q2</v>
          </cell>
          <cell r="N66" t="str">
            <v>Q3</v>
          </cell>
          <cell r="O66" t="str">
            <v>Q4</v>
          </cell>
          <cell r="P66" t="str">
            <v>08 Q1</v>
          </cell>
          <cell r="Q66" t="str">
            <v>Q2</v>
          </cell>
          <cell r="R66" t="str">
            <v>Q3</v>
          </cell>
          <cell r="S66" t="str">
            <v>Q4</v>
          </cell>
        </row>
        <row r="68">
          <cell r="D68" t="str">
            <v>GDP growth, year-on-year</v>
          </cell>
          <cell r="E68">
            <v>2011</v>
          </cell>
          <cell r="F68">
            <v>2012</v>
          </cell>
          <cell r="G68">
            <v>2013</v>
          </cell>
          <cell r="H68">
            <v>2011</v>
          </cell>
          <cell r="L68">
            <v>2012</v>
          </cell>
          <cell r="P68">
            <v>2013</v>
          </cell>
        </row>
        <row r="69">
          <cell r="D69" t="str">
            <v xml:space="preserve"> USA</v>
          </cell>
          <cell r="E69">
            <v>1.1113859023421071</v>
          </cell>
          <cell r="F69">
            <v>-2.1460452330808977</v>
          </cell>
          <cell r="G69">
            <v>1.4024600465342303</v>
          </cell>
          <cell r="H69" t="str">
            <v>10 Q1</v>
          </cell>
          <cell r="I69" t="str">
            <v>Q2</v>
          </cell>
          <cell r="J69" t="str">
            <v>Q3</v>
          </cell>
          <cell r="K69" t="str">
            <v>Q4</v>
          </cell>
          <cell r="L69" t="str">
            <v>11 Q1</v>
          </cell>
          <cell r="M69" t="str">
            <v>Q2</v>
          </cell>
          <cell r="N69" t="str">
            <v>Q3</v>
          </cell>
          <cell r="O69" t="str">
            <v>Q4</v>
          </cell>
          <cell r="P69" t="str">
            <v>12 Q1</v>
          </cell>
          <cell r="Q69" t="str">
            <v>Q2</v>
          </cell>
          <cell r="R69" t="str">
            <v>Q3</v>
          </cell>
          <cell r="S69" t="str">
            <v>Q4</v>
          </cell>
        </row>
        <row r="70">
          <cell r="D70" t="str">
            <v xml:space="preserve"> EMU</v>
          </cell>
          <cell r="E70">
            <v>0.7</v>
          </cell>
          <cell r="F70">
            <v>-3.1</v>
          </cell>
          <cell r="G70">
            <v>1</v>
          </cell>
          <cell r="H70">
            <v>2.1377726979495293</v>
          </cell>
          <cell r="I70">
            <v>1.4295977498743895</v>
          </cell>
          <cell r="J70">
            <v>0.58267544189507703</v>
          </cell>
          <cell r="K70">
            <v>-1.2869942392129303</v>
          </cell>
          <cell r="L70">
            <v>-3.479439982883477</v>
          </cell>
          <cell r="M70">
            <v>-3.7826309939488567</v>
          </cell>
          <cell r="N70">
            <v>-3.4409824511990337</v>
          </cell>
          <cell r="O70">
            <v>-1.7581512040954408</v>
          </cell>
          <cell r="P70">
            <v>7.467326612784575E-2</v>
          </cell>
          <cell r="Q70">
            <v>1.0392514600417968</v>
          </cell>
          <cell r="R70">
            <v>1.3315614493892554</v>
          </cell>
          <cell r="S70">
            <v>1.5672304160636656</v>
          </cell>
        </row>
        <row r="71">
          <cell r="D71" t="str">
            <v xml:space="preserve"> Japan</v>
          </cell>
          <cell r="E71">
            <v>-0.74361233919537995</v>
          </cell>
          <cell r="F71">
            <v>-5.2</v>
          </cell>
          <cell r="G71">
            <v>0.8</v>
          </cell>
          <cell r="H71">
            <v>1.4103985657544484</v>
          </cell>
          <cell r="I71">
            <v>0.51532110203402226</v>
          </cell>
          <cell r="J71">
            <v>-0.19624558162098538</v>
          </cell>
          <cell r="K71">
            <v>-4.305501493754079</v>
          </cell>
          <cell r="L71">
            <v>-6.5529857690105899</v>
          </cell>
          <cell r="M71">
            <v>-6.1657950478412857</v>
          </cell>
          <cell r="N71">
            <v>-5.7284593285839094</v>
          </cell>
          <cell r="O71">
            <v>-2.3371164081250129</v>
          </cell>
          <cell r="P71">
            <v>-6.9955859594386993E-2</v>
          </cell>
          <cell r="Q71">
            <v>0.95268645602595825</v>
          </cell>
          <cell r="R71">
            <v>1.121899992776207</v>
          </cell>
          <cell r="S71">
            <v>1.134102249574326</v>
          </cell>
        </row>
        <row r="72">
          <cell r="D72" t="str">
            <v xml:space="preserve"> Germany</v>
          </cell>
          <cell r="E72">
            <v>1.2949067773285776</v>
          </cell>
          <cell r="F72">
            <v>-3.8488681494667389</v>
          </cell>
          <cell r="G72">
            <v>1.3797103089027161</v>
          </cell>
          <cell r="H72">
            <v>2.8389017413604591</v>
          </cell>
          <cell r="I72">
            <v>1.9622209911181585</v>
          </cell>
          <cell r="J72">
            <v>0.80650891778584821</v>
          </cell>
          <cell r="K72">
            <v>-1.651824442752698</v>
          </cell>
          <cell r="L72">
            <v>-4.9683925083705418</v>
          </cell>
          <cell r="M72">
            <v>-4.5876995705897627</v>
          </cell>
          <cell r="N72">
            <v>-3.9719429855320243</v>
          </cell>
          <cell r="O72">
            <v>-1.5146249096439846</v>
          </cell>
          <cell r="P72">
            <v>0.7154071022612527</v>
          </cell>
          <cell r="Q72">
            <v>1.1833780822912985</v>
          </cell>
          <cell r="R72">
            <v>1.4881792628659696</v>
          </cell>
          <cell r="S72">
            <v>1.4940265321694994</v>
          </cell>
        </row>
        <row r="73">
          <cell r="D73" t="str">
            <v xml:space="preserve"> UK</v>
          </cell>
          <cell r="E73">
            <v>0.7</v>
          </cell>
          <cell r="F73">
            <v>-3</v>
          </cell>
          <cell r="G73">
            <v>0</v>
          </cell>
          <cell r="H73">
            <v>2.6</v>
          </cell>
          <cell r="I73">
            <v>1.7</v>
          </cell>
          <cell r="J73">
            <v>0.2</v>
          </cell>
          <cell r="K73">
            <v>-1.9</v>
          </cell>
          <cell r="L73">
            <v>-3.1</v>
          </cell>
          <cell r="M73">
            <v>-3.7</v>
          </cell>
          <cell r="N73">
            <v>-3.3</v>
          </cell>
          <cell r="O73">
            <v>-1.7</v>
          </cell>
          <cell r="P73">
            <v>-0.8</v>
          </cell>
          <cell r="Q73">
            <v>0</v>
          </cell>
          <cell r="R73">
            <v>0.5</v>
          </cell>
          <cell r="S73">
            <v>0.6</v>
          </cell>
        </row>
        <row r="74">
          <cell r="D74" t="str">
            <v xml:space="preserve"> Switzerland</v>
          </cell>
          <cell r="E74">
            <v>1.6322572929694967</v>
          </cell>
          <cell r="F74">
            <v>-2.3754782244474915</v>
          </cell>
          <cell r="G74">
            <v>0.81034665397337058</v>
          </cell>
          <cell r="H74">
            <v>3.1476520102206251</v>
          </cell>
          <cell r="I74">
            <v>2.2741798465160779</v>
          </cell>
          <cell r="J74">
            <v>1.2833312297579891</v>
          </cell>
          <cell r="K74">
            <v>-0.12286392841992511</v>
          </cell>
          <cell r="L74">
            <v>-2.0924071525972643</v>
          </cell>
          <cell r="M74">
            <v>-2.6186496914502588</v>
          </cell>
          <cell r="N74">
            <v>-2.6474705491831063</v>
          </cell>
          <cell r="O74">
            <v>-2.1423674871835163</v>
          </cell>
          <cell r="P74">
            <v>-6.2647067126964107E-2</v>
          </cell>
          <cell r="Q74">
            <v>0.72626318478328233</v>
          </cell>
          <cell r="R74">
            <v>1.2041895539593339</v>
          </cell>
          <cell r="S74">
            <v>1.3769689939236773</v>
          </cell>
        </row>
        <row r="75">
          <cell r="D75" t="str">
            <v xml:space="preserve"> Germany</v>
          </cell>
          <cell r="E75">
            <v>3</v>
          </cell>
          <cell r="F75">
            <v>1.3533078829624685</v>
          </cell>
          <cell r="G75">
            <v>1.5499926645872506</v>
          </cell>
          <cell r="H75">
            <v>4.6349261211440478</v>
          </cell>
          <cell r="I75">
            <v>2.9172952723204588</v>
          </cell>
          <cell r="J75">
            <v>2.6236566373467411</v>
          </cell>
          <cell r="K75">
            <v>1.9231681180633444</v>
          </cell>
          <cell r="L75">
            <v>0.91876340400298773</v>
          </cell>
          <cell r="M75">
            <v>1.3675116549733275</v>
          </cell>
          <cell r="N75">
            <v>1.7438597538329788</v>
          </cell>
          <cell r="O75">
            <v>2.634399081252937</v>
          </cell>
          <cell r="P75">
            <v>2.4714674742376985</v>
          </cell>
          <cell r="Q75">
            <v>1.9390371021731312</v>
          </cell>
          <cell r="R75">
            <v>1.2587507589017548</v>
          </cell>
          <cell r="S75">
            <v>0.90184157825716227</v>
          </cell>
        </row>
        <row r="76">
          <cell r="D76" t="str">
            <v>GDP growth, quarter-on-quarter</v>
          </cell>
          <cell r="E76">
            <v>0.8</v>
          </cell>
          <cell r="F76">
            <v>0.8</v>
          </cell>
          <cell r="G76">
            <v>0.5</v>
          </cell>
          <cell r="H76">
            <v>1.6</v>
          </cell>
          <cell r="I76">
            <v>0.6</v>
          </cell>
          <cell r="J76">
            <v>0.5</v>
          </cell>
          <cell r="K76">
            <v>0.7</v>
          </cell>
          <cell r="L76">
            <v>0.5</v>
          </cell>
          <cell r="M76">
            <v>0.8</v>
          </cell>
          <cell r="N76">
            <v>0.8</v>
          </cell>
          <cell r="O76">
            <v>1</v>
          </cell>
          <cell r="P76">
            <v>0.8</v>
          </cell>
          <cell r="Q76">
            <v>0.6</v>
          </cell>
          <cell r="R76">
            <v>0.2</v>
          </cell>
          <cell r="S76">
            <v>0.5</v>
          </cell>
        </row>
        <row r="77">
          <cell r="D77" t="str">
            <v xml:space="preserve"> USA</v>
          </cell>
          <cell r="E77" t="str">
            <v>-</v>
          </cell>
          <cell r="F77" t="str">
            <v>-</v>
          </cell>
          <cell r="G77" t="str">
            <v>-</v>
          </cell>
          <cell r="H77">
            <v>0.21771493971962741</v>
          </cell>
          <cell r="I77">
            <v>0.69895243001889185</v>
          </cell>
          <cell r="J77">
            <v>-0.12790558862153034</v>
          </cell>
          <cell r="K77">
            <v>-1.6000136607356268</v>
          </cell>
          <cell r="L77">
            <v>-1.01</v>
          </cell>
          <cell r="M77">
            <v>-0.3819355533441211</v>
          </cell>
          <cell r="N77">
            <v>0.22157481579321825</v>
          </cell>
          <cell r="O77">
            <v>0.39338124182424394</v>
          </cell>
          <cell r="P77">
            <v>0.41128129779704636</v>
          </cell>
          <cell r="Q77">
            <v>0.43876386579128734</v>
          </cell>
          <cell r="R77">
            <v>0.4383669540818147</v>
          </cell>
          <cell r="S77">
            <v>0.48751919977154046</v>
          </cell>
        </row>
        <row r="78">
          <cell r="D78" t="str">
            <v xml:space="preserve"> EMU</v>
          </cell>
          <cell r="E78" t="str">
            <v>-</v>
          </cell>
          <cell r="F78" t="str">
            <v>-</v>
          </cell>
          <cell r="G78" t="str">
            <v>-</v>
          </cell>
          <cell r="H78">
            <v>0.68818441957911602</v>
          </cell>
          <cell r="I78">
            <v>-0.25141175396127835</v>
          </cell>
          <cell r="J78">
            <v>-0.24983359858113374</v>
          </cell>
          <cell r="K78">
            <v>-1.4684125766989808</v>
          </cell>
          <cell r="L78">
            <v>-1.5481306400957635</v>
          </cell>
          <cell r="M78">
            <v>-0.56474266830011288</v>
          </cell>
          <cell r="N78">
            <v>0.1043591978146452</v>
          </cell>
          <cell r="O78">
            <v>0.2487966322581201</v>
          </cell>
          <cell r="P78">
            <v>0.28861202622896087</v>
          </cell>
          <cell r="Q78">
            <v>0.39367246110350607</v>
          </cell>
          <cell r="R78">
            <v>0.39396451206539496</v>
          </cell>
          <cell r="S78">
            <v>0.4819473897787816</v>
          </cell>
        </row>
        <row r="79">
          <cell r="D79" t="str">
            <v xml:space="preserve"> Japan</v>
          </cell>
          <cell r="E79" t="str">
            <v>-</v>
          </cell>
          <cell r="F79" t="str">
            <v>-</v>
          </cell>
          <cell r="G79" t="str">
            <v>-</v>
          </cell>
          <cell r="H79">
            <v>0.338381744057628</v>
          </cell>
          <cell r="I79">
            <v>-1.1514055328576802</v>
          </cell>
          <cell r="J79">
            <v>-0.35135402710977814</v>
          </cell>
          <cell r="K79">
            <v>-3.177124134421291</v>
          </cell>
          <cell r="L79">
            <v>-2.0181689322566996</v>
          </cell>
          <cell r="M79">
            <v>-0.74183376758224995</v>
          </cell>
          <cell r="N79">
            <v>0.11308122101532092</v>
          </cell>
          <cell r="O79">
            <v>0.30600101943292657</v>
          </cell>
          <cell r="P79">
            <v>0.25639570990445293</v>
          </cell>
          <cell r="Q79">
            <v>0.27393283027423365</v>
          </cell>
          <cell r="R79">
            <v>0.28088743938428706</v>
          </cell>
          <cell r="S79">
            <v>0.31810482269337115</v>
          </cell>
        </row>
        <row r="80">
          <cell r="D80" t="str">
            <v xml:space="preserve"> Germany</v>
          </cell>
          <cell r="E80" t="str">
            <v>-</v>
          </cell>
          <cell r="F80" t="str">
            <v>-</v>
          </cell>
          <cell r="G80" t="str">
            <v>-</v>
          </cell>
          <cell r="H80">
            <v>1.5243524600322189</v>
          </cell>
          <cell r="I80">
            <v>-0.50397600446430602</v>
          </cell>
          <cell r="J80">
            <v>-0.54158268337567961</v>
          </cell>
          <cell r="K80">
            <v>-2.1076375427342953</v>
          </cell>
          <cell r="L80">
            <v>-1.8993249324932577</v>
          </cell>
          <cell r="M80">
            <v>-0.10539878713476014</v>
          </cell>
          <cell r="N80">
            <v>0.10028608120191507</v>
          </cell>
          <cell r="O80">
            <v>0.39738733474897003</v>
          </cell>
          <cell r="P80">
            <v>0.32199620873554125</v>
          </cell>
          <cell r="Q80">
            <v>0.35875834407586638</v>
          </cell>
          <cell r="R80">
            <v>0.40182459426283401</v>
          </cell>
          <cell r="S80">
            <v>0.40317175777614978</v>
          </cell>
        </row>
        <row r="81">
          <cell r="D81" t="str">
            <v xml:space="preserve"> UK</v>
          </cell>
          <cell r="E81" t="str">
            <v>-</v>
          </cell>
          <cell r="F81" t="str">
            <v>-</v>
          </cell>
          <cell r="G81" t="str">
            <v>-</v>
          </cell>
          <cell r="H81">
            <v>0.4</v>
          </cell>
          <cell r="I81">
            <v>0</v>
          </cell>
          <cell r="J81">
            <v>-0.7</v>
          </cell>
          <cell r="K81">
            <v>-1.5</v>
          </cell>
          <cell r="L81">
            <v>-0.9</v>
          </cell>
          <cell r="M81">
            <v>-0.6</v>
          </cell>
          <cell r="N81">
            <v>-0.3</v>
          </cell>
          <cell r="O81">
            <v>0.1</v>
          </cell>
          <cell r="P81">
            <v>0.1</v>
          </cell>
          <cell r="Q81">
            <v>0.1</v>
          </cell>
          <cell r="R81">
            <v>0.2</v>
          </cell>
          <cell r="S81">
            <v>0.2</v>
          </cell>
        </row>
        <row r="82">
          <cell r="D82" t="str">
            <v xml:space="preserve"> Switzerland</v>
          </cell>
          <cell r="E82" t="str">
            <v>-</v>
          </cell>
          <cell r="F82" t="str">
            <v>-</v>
          </cell>
          <cell r="G82" t="str">
            <v>-</v>
          </cell>
          <cell r="H82">
            <v>0.13006210314701061</v>
          </cell>
          <cell r="I82">
            <v>0.11653056691678376</v>
          </cell>
          <cell r="J82">
            <v>-6.2846848866715543E-2</v>
          </cell>
          <cell r="K82">
            <v>-0.30604390859407804</v>
          </cell>
          <cell r="L82">
            <v>-1.8444687365275603</v>
          </cell>
          <cell r="M82">
            <v>-0.42158476913077836</v>
          </cell>
          <cell r="N82">
            <v>-9.2424118683454015E-2</v>
          </cell>
          <cell r="O82">
            <v>0.21120739210336303</v>
          </cell>
          <cell r="P82">
            <v>0.2415827800305026</v>
          </cell>
          <cell r="Q82">
            <v>0.36449201136365961</v>
          </cell>
          <cell r="R82">
            <v>0.38161773975957658</v>
          </cell>
          <cell r="S82">
            <v>0.38229157713236539</v>
          </cell>
        </row>
        <row r="83">
          <cell r="D83" t="str">
            <v xml:space="preserve"> Germany</v>
          </cell>
          <cell r="E83" t="str">
            <v>-</v>
          </cell>
          <cell r="F83" t="str">
            <v>-</v>
          </cell>
          <cell r="G83" t="str">
            <v>-</v>
          </cell>
          <cell r="H83">
            <v>1.3474607478825646</v>
          </cell>
          <cell r="I83">
            <v>0.27581878540637206</v>
          </cell>
          <cell r="J83">
            <v>0.50235530520143357</v>
          </cell>
          <cell r="K83">
            <v>-0.20987053689277957</v>
          </cell>
          <cell r="L83">
            <v>0.34872935822140505</v>
          </cell>
          <cell r="M83">
            <v>0.72170810050262446</v>
          </cell>
          <cell r="N83">
            <v>0.87549133007271962</v>
          </cell>
          <cell r="O83">
            <v>0.66356826315117701</v>
          </cell>
          <cell r="P83">
            <v>0.18942624072249714</v>
          </cell>
          <cell r="Q83">
            <v>0.19836928394461495</v>
          </cell>
          <cell r="R83">
            <v>0.20230251964814272</v>
          </cell>
          <cell r="S83">
            <v>0.30875693671966076</v>
          </cell>
        </row>
        <row r="84">
          <cell r="D84" t="str">
            <v>GDP growth, quarter-on-quarter annualized</v>
          </cell>
          <cell r="E84" t="str">
            <v>-</v>
          </cell>
          <cell r="F84" t="str">
            <v>-</v>
          </cell>
          <cell r="G84" t="str">
            <v>-</v>
          </cell>
          <cell r="H84">
            <v>0.4</v>
          </cell>
          <cell r="I84">
            <v>0.1</v>
          </cell>
          <cell r="J84">
            <v>0.5</v>
          </cell>
          <cell r="K84">
            <v>-0.3</v>
          </cell>
          <cell r="L84">
            <v>0.2</v>
          </cell>
          <cell r="M84">
            <v>0.4</v>
          </cell>
          <cell r="N84">
            <v>0.5</v>
          </cell>
          <cell r="O84">
            <v>-0.1</v>
          </cell>
          <cell r="P84">
            <v>0</v>
          </cell>
          <cell r="Q84">
            <v>0.1</v>
          </cell>
          <cell r="R84">
            <v>0.2</v>
          </cell>
          <cell r="S84">
            <v>0.2</v>
          </cell>
        </row>
        <row r="85">
          <cell r="D85" t="str">
            <v xml:space="preserve"> USA</v>
          </cell>
          <cell r="E85" t="str">
            <v>-</v>
          </cell>
          <cell r="F85" t="str">
            <v>-</v>
          </cell>
          <cell r="G85" t="str">
            <v>-</v>
          </cell>
          <cell r="H85">
            <v>0.87370787668128003</v>
          </cell>
          <cell r="I85">
            <v>2.8252586136575246</v>
          </cell>
          <cell r="J85">
            <v>-0.51064160084841603</v>
          </cell>
          <cell r="K85">
            <v>-6.2980839082123792</v>
          </cell>
          <cell r="L85">
            <v>-3.9792050797959888</v>
          </cell>
          <cell r="M85">
            <v>-1.5190119919864884</v>
          </cell>
          <cell r="N85">
            <v>0.88924934084442953</v>
          </cell>
          <cell r="O85">
            <v>1.5828342694395872</v>
          </cell>
          <cell r="P85">
            <v>1.6553021858276793</v>
          </cell>
          <cell r="Q85">
            <v>1.7666401112495009</v>
          </cell>
          <cell r="R85">
            <v>1.7650314840578432</v>
          </cell>
          <cell r="S85">
            <v>1.9643837022288153</v>
          </cell>
        </row>
        <row r="86">
          <cell r="D86" t="str">
            <v xml:space="preserve"> EMU</v>
          </cell>
          <cell r="E86" t="str">
            <v>-</v>
          </cell>
          <cell r="F86" t="str">
            <v>-</v>
          </cell>
          <cell r="G86" t="str">
            <v>-</v>
          </cell>
          <cell r="H86">
            <v>2.7812841393820094</v>
          </cell>
          <cell r="I86">
            <v>-1.0018608961286901</v>
          </cell>
          <cell r="J86">
            <v>-0.99559561833805788</v>
          </cell>
          <cell r="K86">
            <v>-5.7455380250478783</v>
          </cell>
          <cell r="L86">
            <v>-6.0501984745759074</v>
          </cell>
          <cell r="M86">
            <v>-2.2399065609162676</v>
          </cell>
          <cell r="N86">
            <v>0.41809069653109532</v>
          </cell>
          <cell r="O86">
            <v>0.9989066788985923</v>
          </cell>
          <cell r="P86">
            <v>1.1594555421503117</v>
          </cell>
          <cell r="Q86">
            <v>1.5840129530594282</v>
          </cell>
          <cell r="R86">
            <v>1.5851950131405204</v>
          </cell>
          <cell r="S86">
            <v>1.9417707876585553</v>
          </cell>
        </row>
        <row r="87">
          <cell r="D87" t="str">
            <v xml:space="preserve"> Japan</v>
          </cell>
          <cell r="E87" t="str">
            <v>-</v>
          </cell>
          <cell r="F87" t="str">
            <v>-</v>
          </cell>
          <cell r="G87" t="str">
            <v>-</v>
          </cell>
          <cell r="H87">
            <v>1.3604126198062403</v>
          </cell>
          <cell r="I87">
            <v>-4.5266868751005092</v>
          </cell>
          <cell r="J87">
            <v>-1.398026463870309</v>
          </cell>
          <cell r="K87">
            <v>-12.115575686607798</v>
          </cell>
          <cell r="L87">
            <v>-7.8315667948408532</v>
          </cell>
          <cell r="M87">
            <v>-2.9344790247501749</v>
          </cell>
          <cell r="N87">
            <v>0.45309270438180249</v>
          </cell>
          <cell r="O87">
            <v>1.2296337450941053</v>
          </cell>
          <cell r="P87">
            <v>1.0295339115972837</v>
          </cell>
          <cell r="Q87">
            <v>1.100241900737629</v>
          </cell>
          <cell r="R87">
            <v>1.1282924935333938</v>
          </cell>
          <cell r="S87">
            <v>1.2785036174033877</v>
          </cell>
        </row>
        <row r="88">
          <cell r="D88" t="str">
            <v xml:space="preserve"> Germany</v>
          </cell>
          <cell r="E88" t="str">
            <v>-</v>
          </cell>
          <cell r="F88" t="str">
            <v>-</v>
          </cell>
          <cell r="G88" t="str">
            <v>-</v>
          </cell>
          <cell r="H88">
            <v>6.2382510897195971</v>
          </cell>
          <cell r="I88">
            <v>-2.0007156468724503</v>
          </cell>
          <cell r="J88">
            <v>-2.1487954803322538</v>
          </cell>
          <cell r="K88">
            <v>-8.1677472427233937</v>
          </cell>
          <cell r="L88">
            <v>-7.3835812810793584</v>
          </cell>
          <cell r="M88">
            <v>-0.42092908250185701</v>
          </cell>
          <cell r="N88">
            <v>0.40174816623658671</v>
          </cell>
          <cell r="O88">
            <v>1.5990494672003024</v>
          </cell>
          <cell r="P88">
            <v>1.2942190932259621</v>
          </cell>
          <cell r="Q88">
            <v>1.4427743157986725</v>
          </cell>
          <cell r="R88">
            <v>1.617012135317438</v>
          </cell>
          <cell r="S88">
            <v>1.6224661193214871</v>
          </cell>
        </row>
        <row r="89">
          <cell r="D89" t="str">
            <v xml:space="preserve"> UK</v>
          </cell>
          <cell r="E89" t="str">
            <v>-</v>
          </cell>
          <cell r="F89" t="str">
            <v>-</v>
          </cell>
          <cell r="G89" t="str">
            <v>-</v>
          </cell>
          <cell r="H89">
            <v>1.6</v>
          </cell>
          <cell r="I89">
            <v>-0.1</v>
          </cell>
          <cell r="J89">
            <v>-2.8</v>
          </cell>
          <cell r="K89">
            <v>-6</v>
          </cell>
          <cell r="L89">
            <v>-3.6</v>
          </cell>
          <cell r="M89">
            <v>-2.5</v>
          </cell>
          <cell r="N89">
            <v>-1.1000000000000001</v>
          </cell>
          <cell r="O89">
            <v>0.3</v>
          </cell>
          <cell r="P89">
            <v>0.2</v>
          </cell>
          <cell r="Q89">
            <v>0.5</v>
          </cell>
          <cell r="R89">
            <v>0.9</v>
          </cell>
          <cell r="S89">
            <v>1</v>
          </cell>
        </row>
        <row r="90">
          <cell r="D90" t="str">
            <v xml:space="preserve"> Switzerland</v>
          </cell>
          <cell r="E90" t="str">
            <v>-</v>
          </cell>
          <cell r="F90" t="str">
            <v>-</v>
          </cell>
          <cell r="G90" t="str">
            <v>-</v>
          </cell>
          <cell r="H90">
            <v>0.52126426197476405</v>
          </cell>
          <cell r="I90">
            <v>0.46693766319789631</v>
          </cell>
          <cell r="J90">
            <v>-0.25115051115764686</v>
          </cell>
          <cell r="K90">
            <v>-1.2185673191451372</v>
          </cell>
          <cell r="L90">
            <v>-7.1762494778167252</v>
          </cell>
          <cell r="M90">
            <v>-1.6757049938113653</v>
          </cell>
          <cell r="N90">
            <v>-0.36918425740076088</v>
          </cell>
          <cell r="O90">
            <v>0.84750985281539215</v>
          </cell>
          <cell r="P90">
            <v>0.96983849762943919</v>
          </cell>
          <cell r="Q90">
            <v>1.4659586984366655</v>
          </cell>
          <cell r="R90">
            <v>1.5352311365220146</v>
          </cell>
          <cell r="S90">
            <v>1.5379574891690453</v>
          </cell>
        </row>
        <row r="91">
          <cell r="D91" t="str">
            <v xml:space="preserve"> Germany</v>
          </cell>
          <cell r="E91" t="str">
            <v>-</v>
          </cell>
          <cell r="F91" t="str">
            <v>-</v>
          </cell>
          <cell r="G91" t="str">
            <v>-</v>
          </cell>
          <cell r="H91">
            <v>5.4997639232364719</v>
          </cell>
          <cell r="I91">
            <v>1.1078481008322143</v>
          </cell>
          <cell r="J91">
            <v>2.0246136455768635</v>
          </cell>
          <cell r="K91">
            <v>-0.83684310464877854</v>
          </cell>
          <cell r="L91">
            <v>1.4022311414852169</v>
          </cell>
          <cell r="M91">
            <v>2.9182347925461869</v>
          </cell>
          <cell r="N91">
            <v>3.5482234323452246</v>
          </cell>
          <cell r="O91">
            <v>2.6808094905854034</v>
          </cell>
          <cell r="P91">
            <v>0.7598606210377028</v>
          </cell>
          <cell r="Q91">
            <v>0.79584128205777915</v>
          </cell>
          <cell r="R91">
            <v>0.8116689706331357</v>
          </cell>
          <cell r="S91">
            <v>1.2407593803489334</v>
          </cell>
        </row>
        <row r="92">
          <cell r="D92" t="str">
            <v>Inflation rate</v>
          </cell>
          <cell r="E92" t="str">
            <v>-</v>
          </cell>
          <cell r="F92" t="str">
            <v>-</v>
          </cell>
          <cell r="G92" t="str">
            <v>-</v>
          </cell>
          <cell r="H92">
            <v>1.6</v>
          </cell>
          <cell r="I92">
            <v>0.4</v>
          </cell>
          <cell r="J92">
            <v>2</v>
          </cell>
          <cell r="K92">
            <v>-1.1000000000000001</v>
          </cell>
          <cell r="L92">
            <v>0.6</v>
          </cell>
          <cell r="M92">
            <v>1.6</v>
          </cell>
          <cell r="N92">
            <v>2.2000000000000002</v>
          </cell>
          <cell r="O92">
            <v>-0.5</v>
          </cell>
          <cell r="P92">
            <v>0</v>
          </cell>
          <cell r="Q92">
            <v>0.5</v>
          </cell>
          <cell r="R92">
            <v>0.8</v>
          </cell>
          <cell r="S92">
            <v>0.8</v>
          </cell>
        </row>
        <row r="93">
          <cell r="D93" t="str">
            <v xml:space="preserve"> USA</v>
          </cell>
          <cell r="E93">
            <v>3.8</v>
          </cell>
          <cell r="F93">
            <v>-0.2</v>
          </cell>
          <cell r="G93">
            <v>2.7</v>
          </cell>
          <cell r="H93">
            <v>4.1976001134883312</v>
          </cell>
          <cell r="I93">
            <v>4.2687109138592083</v>
          </cell>
          <cell r="J93">
            <v>5.2340992234131578</v>
          </cell>
          <cell r="K93">
            <v>1.533615173819225</v>
          </cell>
          <cell r="L93">
            <v>-8.0512016800671216E-2</v>
          </cell>
          <cell r="M93">
            <v>-0.61620489130707057</v>
          </cell>
          <cell r="N93">
            <v>-1.4284860393732335</v>
          </cell>
          <cell r="O93">
            <v>1.4963048900798359</v>
          </cell>
          <cell r="P93">
            <v>2.6762107457881434</v>
          </cell>
          <cell r="Q93">
            <v>2.7302620067517269</v>
          </cell>
          <cell r="R93">
            <v>2.6788930357115381</v>
          </cell>
          <cell r="S93">
            <v>2.545842021789313</v>
          </cell>
        </row>
        <row r="94">
          <cell r="D94" t="str">
            <v xml:space="preserve"> EMU</v>
          </cell>
          <cell r="E94">
            <v>3.3</v>
          </cell>
          <cell r="F94">
            <v>0.7</v>
          </cell>
          <cell r="G94">
            <v>1.9</v>
          </cell>
          <cell r="H94">
            <v>3.3547050061524475</v>
          </cell>
          <cell r="I94">
            <v>3.6320076665069312</v>
          </cell>
          <cell r="J94">
            <v>3.8433300347942678</v>
          </cell>
          <cell r="K94">
            <v>2.2856242118537207</v>
          </cell>
          <cell r="L94">
            <v>0.9637151050054138</v>
          </cell>
          <cell r="M94">
            <v>0.32940644502381655</v>
          </cell>
          <cell r="N94">
            <v>0.34802596370075989</v>
          </cell>
          <cell r="O94">
            <v>1.0460626650543592</v>
          </cell>
          <cell r="P94">
            <v>1.8456600320253091</v>
          </cell>
          <cell r="Q94">
            <v>1.8967800914370558</v>
          </cell>
          <cell r="R94">
            <v>1.8178699943705245</v>
          </cell>
          <cell r="S94">
            <v>1.9014891453151606</v>
          </cell>
        </row>
        <row r="95">
          <cell r="D95" t="str">
            <v xml:space="preserve"> Japan</v>
          </cell>
          <cell r="E95">
            <v>1.4</v>
          </cell>
          <cell r="F95">
            <v>-0.4</v>
          </cell>
          <cell r="G95">
            <v>0.1</v>
          </cell>
          <cell r="H95">
            <v>1</v>
          </cell>
          <cell r="I95">
            <v>1.4</v>
          </cell>
          <cell r="J95">
            <v>2.2000000000000002</v>
          </cell>
          <cell r="K95">
            <v>1</v>
          </cell>
          <cell r="L95">
            <v>-0.2</v>
          </cell>
          <cell r="M95">
            <v>-0.5</v>
          </cell>
          <cell r="N95">
            <v>-0.6</v>
          </cell>
          <cell r="O95">
            <v>-0.3</v>
          </cell>
          <cell r="P95">
            <v>-0.1</v>
          </cell>
          <cell r="Q95">
            <v>0.1</v>
          </cell>
          <cell r="R95">
            <v>0.2</v>
          </cell>
          <cell r="S95">
            <v>0</v>
          </cell>
        </row>
        <row r="96">
          <cell r="D96" t="str">
            <v xml:space="preserve"> Germany</v>
          </cell>
          <cell r="E96">
            <v>2.7542033626901663</v>
          </cell>
          <cell r="F96">
            <v>0.7</v>
          </cell>
          <cell r="G96">
            <v>1.6</v>
          </cell>
          <cell r="H96">
            <v>3.0774214447683912</v>
          </cell>
          <cell r="I96">
            <v>3.0195952457436892</v>
          </cell>
          <cell r="J96">
            <v>3.2567049808429172</v>
          </cell>
          <cell r="K96">
            <v>1.6782773907536574</v>
          </cell>
          <cell r="L96">
            <v>0.88221244500314988</v>
          </cell>
          <cell r="M96">
            <v>0.54828519313998569</v>
          </cell>
          <cell r="N96">
            <v>0.20763785535360402</v>
          </cell>
          <cell r="O96">
            <v>1.0864694057801882</v>
          </cell>
          <cell r="P96">
            <v>1.4635838167319504</v>
          </cell>
          <cell r="Q96">
            <v>1.627444998664429</v>
          </cell>
          <cell r="R96">
            <v>1.5869477737586068</v>
          </cell>
          <cell r="S96">
            <v>1.7560316848977076</v>
          </cell>
        </row>
        <row r="97">
          <cell r="D97" t="str">
            <v xml:space="preserve"> UK</v>
          </cell>
          <cell r="E97">
            <v>3.6</v>
          </cell>
          <cell r="F97">
            <v>1.8</v>
          </cell>
          <cell r="G97">
            <v>2.2000000000000002</v>
          </cell>
          <cell r="H97">
            <v>2.4</v>
          </cell>
          <cell r="I97">
            <v>3.4</v>
          </cell>
          <cell r="J97">
            <v>4.8</v>
          </cell>
          <cell r="K97">
            <v>3.9</v>
          </cell>
          <cell r="L97">
            <v>3.1</v>
          </cell>
          <cell r="M97">
            <v>2</v>
          </cell>
          <cell r="N97">
            <v>0.7</v>
          </cell>
          <cell r="O97">
            <v>1.3</v>
          </cell>
          <cell r="P97">
            <v>2.1</v>
          </cell>
          <cell r="Q97">
            <v>2.1</v>
          </cell>
          <cell r="R97">
            <v>2.2000000000000002</v>
          </cell>
          <cell r="S97">
            <v>2.2999999999999998</v>
          </cell>
        </row>
        <row r="98">
          <cell r="D98" t="str">
            <v xml:space="preserve"> Switzerland</v>
          </cell>
          <cell r="E98">
            <v>2.4</v>
          </cell>
          <cell r="F98">
            <v>-0.4</v>
          </cell>
          <cell r="G98">
            <v>0.7</v>
          </cell>
          <cell r="H98">
            <v>2.4650233177881509</v>
          </cell>
          <cell r="I98">
            <v>2.6592252133946337</v>
          </cell>
          <cell r="J98">
            <v>2.9353562005277167</v>
          </cell>
          <cell r="K98">
            <v>1.6291951775822655</v>
          </cell>
          <cell r="L98">
            <v>9.7529258777617756E-2</v>
          </cell>
          <cell r="M98">
            <v>-0.61592537966101979</v>
          </cell>
          <cell r="N98">
            <v>-0.75765431686862783</v>
          </cell>
          <cell r="O98">
            <v>-0.23034644445808494</v>
          </cell>
          <cell r="P98">
            <v>0.66104921818002094</v>
          </cell>
          <cell r="Q98">
            <v>0.56279572123654198</v>
          </cell>
          <cell r="R98">
            <v>0.76401066459275135</v>
          </cell>
          <cell r="S98">
            <v>0.89816130755697721</v>
          </cell>
        </row>
      </sheetData>
      <sheetData sheetId="18"/>
      <sheetData sheetId="19" refreshError="1">
        <row r="4">
          <cell r="B4" t="str">
            <v>Deutschland - Konjunkturprognose</v>
          </cell>
        </row>
        <row r="6">
          <cell r="D6">
            <v>2007</v>
          </cell>
          <cell r="E6">
            <v>2008</v>
          </cell>
          <cell r="F6">
            <v>2009</v>
          </cell>
          <cell r="G6">
            <v>2010</v>
          </cell>
        </row>
        <row r="7">
          <cell r="D7">
            <v>2010</v>
          </cell>
          <cell r="E7">
            <v>2011</v>
          </cell>
          <cell r="F7">
            <v>2012</v>
          </cell>
          <cell r="G7">
            <v>2013</v>
          </cell>
        </row>
        <row r="8">
          <cell r="B8" t="str">
            <v>Bruttoinlandsprodukt</v>
          </cell>
          <cell r="D8">
            <v>2.4603373382962559</v>
          </cell>
          <cell r="E8">
            <v>1.2949067773285776</v>
          </cell>
          <cell r="F8">
            <v>-3.8488681494667389</v>
          </cell>
          <cell r="G8">
            <v>1.3797103089027161</v>
          </cell>
        </row>
        <row r="9">
          <cell r="C9" t="str">
            <v>Privater Verbrauch</v>
          </cell>
          <cell r="D9">
            <v>-0.36837237110785281</v>
          </cell>
          <cell r="E9">
            <v>-8.1452529139554031E-2</v>
          </cell>
          <cell r="F9">
            <v>-0.65452128367624596</v>
          </cell>
          <cell r="G9">
            <v>0.60647158834792947</v>
          </cell>
        </row>
        <row r="10">
          <cell r="B10" t="str">
            <v>BRUTTOINLANDSPRODUKT*</v>
          </cell>
          <cell r="C10" t="str">
            <v>Staatsverbrauch</v>
          </cell>
          <cell r="D10">
            <v>2.1803820263792062</v>
          </cell>
          <cell r="E10">
            <v>2.1241011171870383</v>
          </cell>
          <cell r="F10">
            <v>3.0438750621522672</v>
          </cell>
          <cell r="G10">
            <v>2.481637343438706</v>
          </cell>
        </row>
        <row r="11">
          <cell r="C11" t="str">
            <v>Investitionen</v>
          </cell>
          <cell r="D11">
            <v>4.3354688087553797</v>
          </cell>
          <cell r="E11">
            <v>4.228267353581117</v>
          </cell>
          <cell r="F11">
            <v>-5.3975162483936288</v>
          </cell>
          <cell r="G11">
            <v>1.9781042347604654</v>
          </cell>
        </row>
        <row r="12">
          <cell r="C12" t="str">
            <v>Ausfuhren</v>
          </cell>
          <cell r="D12">
            <v>7.4694081356171864</v>
          </cell>
          <cell r="E12">
            <v>2.6812563374213312</v>
          </cell>
          <cell r="F12">
            <v>-15.323124024080073</v>
          </cell>
          <cell r="G12">
            <v>3.5227652214562397</v>
          </cell>
        </row>
        <row r="13">
          <cell r="C13" t="str">
            <v>Einfuhren</v>
          </cell>
          <cell r="D13">
            <v>5.0251020196336356</v>
          </cell>
          <cell r="E13">
            <v>3.9893339736054116</v>
          </cell>
          <cell r="F13">
            <v>-10.641622467567657</v>
          </cell>
          <cell r="G13">
            <v>3.0388274843835887</v>
          </cell>
        </row>
        <row r="14">
          <cell r="C14" t="str">
            <v>Ausfuhren</v>
          </cell>
          <cell r="D14">
            <v>13.734113352115912</v>
          </cell>
          <cell r="E14">
            <v>8.1999999999999993</v>
          </cell>
          <cell r="F14">
            <v>4.8163164346008642</v>
          </cell>
          <cell r="G14">
            <v>6.5145391291893304</v>
          </cell>
        </row>
        <row r="15">
          <cell r="B15" t="str">
            <v>Andere Indikatoren</v>
          </cell>
          <cell r="C15" t="str">
            <v>Einfuhren</v>
          </cell>
          <cell r="D15">
            <v>11.708312283973285</v>
          </cell>
          <cell r="E15">
            <v>7.2</v>
          </cell>
          <cell r="F15">
            <v>5.4755373801901612</v>
          </cell>
          <cell r="G15">
            <v>7.4166863833503101</v>
          </cell>
        </row>
        <row r="16">
          <cell r="C16" t="str">
            <v>Inflationsrate (HVPI)</v>
          </cell>
          <cell r="D16">
            <v>2.2999999999999998</v>
          </cell>
          <cell r="E16">
            <v>2.7542033626901663</v>
          </cell>
          <cell r="F16">
            <v>0.7</v>
          </cell>
          <cell r="G16">
            <v>1.6</v>
          </cell>
        </row>
        <row r="17">
          <cell r="B17" t="str">
            <v>ANDERE INDIKATOREN</v>
          </cell>
          <cell r="C17" t="str">
            <v>Arbeitslosenquote</v>
          </cell>
          <cell r="D17">
            <v>9</v>
          </cell>
          <cell r="E17">
            <v>7.8</v>
          </cell>
          <cell r="F17">
            <v>8.6999999999999993</v>
          </cell>
          <cell r="G17">
            <v>10</v>
          </cell>
        </row>
        <row r="18">
          <cell r="C18" t="str">
            <v>Leistungsbilanzsaldo *</v>
          </cell>
          <cell r="D18">
            <v>7.6</v>
          </cell>
          <cell r="E18">
            <v>6.9</v>
          </cell>
          <cell r="F18">
            <v>3.8</v>
          </cell>
          <cell r="G18">
            <v>4.4000000000000004</v>
          </cell>
        </row>
        <row r="19">
          <cell r="C19" t="str">
            <v>Budgetsaldo *</v>
          </cell>
          <cell r="D19">
            <v>-0.2</v>
          </cell>
          <cell r="E19">
            <v>-0.1</v>
          </cell>
          <cell r="F19">
            <v>-3.9</v>
          </cell>
          <cell r="G19">
            <v>-4.2</v>
          </cell>
        </row>
        <row r="20">
          <cell r="C20" t="str">
            <v>Leistungsbilanzsaldo **</v>
          </cell>
          <cell r="D20">
            <v>5.7</v>
          </cell>
          <cell r="E20">
            <v>5.0999999999999996</v>
          </cell>
          <cell r="F20">
            <v>4.7</v>
          </cell>
          <cell r="G20">
            <v>4.3</v>
          </cell>
        </row>
        <row r="21">
          <cell r="B21" t="str">
            <v>Nachrichtlich: Consensus-Prognosen</v>
          </cell>
          <cell r="C21" t="str">
            <v>Budgetsaldo **</v>
          </cell>
          <cell r="D21">
            <v>-4.3</v>
          </cell>
          <cell r="E21">
            <v>-1</v>
          </cell>
          <cell r="F21">
            <v>-1.5</v>
          </cell>
          <cell r="G21">
            <v>-1</v>
          </cell>
        </row>
        <row r="22">
          <cell r="C22" t="str">
            <v>Umfrage vom 09.03.09</v>
          </cell>
        </row>
        <row r="23">
          <cell r="B23" t="str">
            <v>NACHRICHTLICH: CONSENSUS-PROGNOSEN</v>
          </cell>
          <cell r="C23" t="str">
            <v>BIP-Wachstum</v>
          </cell>
          <cell r="D23">
            <v>2.9</v>
          </cell>
          <cell r="E23">
            <v>1.3</v>
          </cell>
          <cell r="F23">
            <v>-3.2</v>
          </cell>
          <cell r="G23">
            <v>0.7</v>
          </cell>
        </row>
        <row r="24">
          <cell r="C24" t="str">
            <v>Inflationsrate</v>
          </cell>
          <cell r="D24">
            <v>1.6</v>
          </cell>
          <cell r="E24">
            <v>2.6</v>
          </cell>
          <cell r="F24">
            <v>0.5</v>
          </cell>
          <cell r="G24">
            <v>1.2</v>
          </cell>
        </row>
        <row r="25">
          <cell r="C25" t="str">
            <v>BIP-Wachstum</v>
          </cell>
          <cell r="E25">
            <v>3</v>
          </cell>
          <cell r="F25">
            <v>0.5</v>
          </cell>
        </row>
        <row r="26">
          <cell r="C26" t="str">
            <v>Inflationsrate</v>
          </cell>
          <cell r="E26">
            <v>2.2999999999999998</v>
          </cell>
          <cell r="F26">
            <v>1.8</v>
          </cell>
        </row>
        <row r="27">
          <cell r="B27" t="str">
            <v>*) in Prozent des BIP</v>
          </cell>
        </row>
        <row r="34">
          <cell r="B34" t="str">
            <v>Frankreich - Konjunkturprognose</v>
          </cell>
        </row>
        <row r="36">
          <cell r="B36" t="str">
            <v>FRANKREICH – KONJUNKTURPROGNOSE</v>
          </cell>
          <cell r="D36">
            <v>2007</v>
          </cell>
          <cell r="E36">
            <v>2008</v>
          </cell>
          <cell r="F36">
            <v>2009</v>
          </cell>
          <cell r="G36">
            <v>2010</v>
          </cell>
        </row>
        <row r="38">
          <cell r="B38" t="str">
            <v>Bruttoinlandsprodukt</v>
          </cell>
          <cell r="D38">
            <v>2.1</v>
          </cell>
          <cell r="E38">
            <v>0.7</v>
          </cell>
          <cell r="F38">
            <v>-2</v>
          </cell>
          <cell r="G38">
            <v>1</v>
          </cell>
        </row>
        <row r="39">
          <cell r="C39" t="str">
            <v>Privater Verbrauch</v>
          </cell>
          <cell r="D39">
            <v>2010</v>
          </cell>
          <cell r="E39">
            <v>2011</v>
          </cell>
          <cell r="F39">
            <v>2012</v>
          </cell>
          <cell r="G39">
            <v>2013</v>
          </cell>
        </row>
        <row r="40">
          <cell r="C40" t="str">
            <v>Staatsverbrauch</v>
          </cell>
          <cell r="D40">
            <v>1.3</v>
          </cell>
          <cell r="E40">
            <v>1.6</v>
          </cell>
          <cell r="F40">
            <v>1.6</v>
          </cell>
          <cell r="G40">
            <v>2.1</v>
          </cell>
        </row>
        <row r="41">
          <cell r="C41" t="str">
            <v>Investitionen</v>
          </cell>
          <cell r="D41">
            <v>4.9000000000000004</v>
          </cell>
          <cell r="E41">
            <v>0.4</v>
          </cell>
          <cell r="F41">
            <v>-4</v>
          </cell>
          <cell r="G41">
            <v>0.6</v>
          </cell>
        </row>
        <row r="42">
          <cell r="B42" t="str">
            <v>BRUTTOINLANDSPRODUKT*</v>
          </cell>
          <cell r="C42" t="str">
            <v>Ausfuhren</v>
          </cell>
          <cell r="D42">
            <v>3.2</v>
          </cell>
          <cell r="E42">
            <v>1.1000000000000001</v>
          </cell>
          <cell r="F42">
            <v>-7.4</v>
          </cell>
          <cell r="G42">
            <v>1.2</v>
          </cell>
        </row>
        <row r="43">
          <cell r="C43" t="str">
            <v>Einfuhren</v>
          </cell>
          <cell r="D43">
            <v>5.9</v>
          </cell>
          <cell r="E43">
            <v>2</v>
          </cell>
          <cell r="F43">
            <v>-3.5</v>
          </cell>
          <cell r="G43">
            <v>1.8</v>
          </cell>
        </row>
        <row r="44">
          <cell r="C44" t="str">
            <v>Staatsverbrauch</v>
          </cell>
          <cell r="D44">
            <v>1.2</v>
          </cell>
          <cell r="E44">
            <v>0.8</v>
          </cell>
          <cell r="F44">
            <v>0.7</v>
          </cell>
          <cell r="G44">
            <v>0.2</v>
          </cell>
        </row>
        <row r="45">
          <cell r="B45" t="str">
            <v>Andere Indikatoren</v>
          </cell>
          <cell r="C45" t="str">
            <v>Investitionen</v>
          </cell>
          <cell r="D45">
            <v>-1.4</v>
          </cell>
          <cell r="E45">
            <v>2.9</v>
          </cell>
          <cell r="F45">
            <v>1.8</v>
          </cell>
          <cell r="G45">
            <v>2.6</v>
          </cell>
        </row>
        <row r="46">
          <cell r="C46" t="str">
            <v>Inflationsrate (HVPI)</v>
          </cell>
          <cell r="D46">
            <v>1.6</v>
          </cell>
          <cell r="E46">
            <v>3.2</v>
          </cell>
          <cell r="F46">
            <v>0.5</v>
          </cell>
          <cell r="G46">
            <v>1.8</v>
          </cell>
        </row>
        <row r="47">
          <cell r="C47" t="str">
            <v>Arbeitslosenquote</v>
          </cell>
          <cell r="D47">
            <v>8.3000000000000007</v>
          </cell>
          <cell r="E47">
            <v>8.1</v>
          </cell>
          <cell r="F47">
            <v>8.8000000000000007</v>
          </cell>
          <cell r="G47">
            <v>9.3000000000000007</v>
          </cell>
        </row>
        <row r="48">
          <cell r="C48" t="str">
            <v>Leistungsbilanzsaldo *</v>
          </cell>
          <cell r="D48">
            <v>-1.2</v>
          </cell>
          <cell r="E48">
            <v>-2.4</v>
          </cell>
          <cell r="F48">
            <v>-3.5</v>
          </cell>
          <cell r="G48">
            <v>-2.7</v>
          </cell>
        </row>
        <row r="49">
          <cell r="B49" t="str">
            <v>ANDERE INDIKATOREN</v>
          </cell>
          <cell r="C49" t="str">
            <v>Budgetsaldo *</v>
          </cell>
          <cell r="D49">
            <v>-2.7</v>
          </cell>
          <cell r="E49">
            <v>-2.9</v>
          </cell>
          <cell r="F49">
            <v>-5</v>
          </cell>
          <cell r="G49">
            <v>-5.2</v>
          </cell>
        </row>
        <row r="50">
          <cell r="C50" t="str">
            <v>Inflationsrate (HVPI)*</v>
          </cell>
          <cell r="D50">
            <v>1.7355320375941119</v>
          </cell>
          <cell r="E50">
            <v>2.2000000000000002</v>
          </cell>
          <cell r="F50">
            <v>2.1</v>
          </cell>
          <cell r="G50">
            <v>2.2000000000000002</v>
          </cell>
        </row>
        <row r="51">
          <cell r="B51" t="str">
            <v>Nachrichtlich: Consensus-Prognosen</v>
          </cell>
          <cell r="C51" t="str">
            <v>Arbeitslosenquote</v>
          </cell>
          <cell r="D51">
            <v>9.8000000000000007</v>
          </cell>
          <cell r="E51">
            <v>9.8000000000000007</v>
          </cell>
          <cell r="F51">
            <v>9.6999999999999993</v>
          </cell>
          <cell r="G51">
            <v>9.6</v>
          </cell>
        </row>
        <row r="52">
          <cell r="C52" t="str">
            <v>Umfrage vom 09.03.09</v>
          </cell>
          <cell r="D52">
            <v>-1.8</v>
          </cell>
          <cell r="E52">
            <v>-2.2000000000000002</v>
          </cell>
          <cell r="F52">
            <v>-2.2999999999999998</v>
          </cell>
          <cell r="G52">
            <v>-2</v>
          </cell>
        </row>
        <row r="53">
          <cell r="C53" t="str">
            <v>BIP-Wachstum</v>
          </cell>
          <cell r="D53">
            <v>2.4</v>
          </cell>
          <cell r="E53">
            <v>0.7</v>
          </cell>
          <cell r="F53">
            <v>-2</v>
          </cell>
          <cell r="G53">
            <v>0.6</v>
          </cell>
        </row>
        <row r="54">
          <cell r="C54" t="str">
            <v>Inflationsrate</v>
          </cell>
          <cell r="D54">
            <v>1.7</v>
          </cell>
          <cell r="E54">
            <v>2.8</v>
          </cell>
          <cell r="F54">
            <v>0.4</v>
          </cell>
          <cell r="G54">
            <v>1.4</v>
          </cell>
        </row>
        <row r="55">
          <cell r="B55" t="str">
            <v>NACHRICHTLICH: CONSENSUS-PROGNOSEN</v>
          </cell>
        </row>
        <row r="56">
          <cell r="C56" t="str">
            <v>Umfrage vom 09.01.12</v>
          </cell>
        </row>
        <row r="57">
          <cell r="B57" t="str">
            <v>*) in Prozent des BIP</v>
          </cell>
          <cell r="C57" t="str">
            <v>BIP-Wachstum</v>
          </cell>
          <cell r="E57">
            <v>1.6</v>
          </cell>
          <cell r="F57">
            <v>0</v>
          </cell>
        </row>
        <row r="64">
          <cell r="B64" t="str">
            <v>Italien - Konjunkturprognose</v>
          </cell>
        </row>
        <row r="66">
          <cell r="D66">
            <v>2007</v>
          </cell>
          <cell r="E66">
            <v>2008</v>
          </cell>
          <cell r="F66">
            <v>2009</v>
          </cell>
          <cell r="G66">
            <v>2010</v>
          </cell>
        </row>
        <row r="68">
          <cell r="B68" t="str">
            <v>Bruttoinlandsprodukt</v>
          </cell>
          <cell r="D68">
            <v>1.4645151241982433</v>
          </cell>
          <cell r="E68">
            <v>-1.0430330601321458</v>
          </cell>
          <cell r="F68">
            <v>-3.6355034156631945</v>
          </cell>
          <cell r="G68">
            <v>0.94931158320309805</v>
          </cell>
        </row>
        <row r="69">
          <cell r="C69" t="str">
            <v>Privater Verbrauch</v>
          </cell>
          <cell r="D69">
            <v>1.1898919523399627</v>
          </cell>
          <cell r="E69">
            <v>-0.87390811177542105</v>
          </cell>
          <cell r="F69">
            <v>-1.1922958788328799</v>
          </cell>
          <cell r="G69">
            <v>1.1806193095010258</v>
          </cell>
        </row>
        <row r="70">
          <cell r="C70" t="str">
            <v>Staatsverbrauch</v>
          </cell>
          <cell r="D70">
            <v>1.0215155232613284</v>
          </cell>
          <cell r="E70">
            <v>0.64648965071651787</v>
          </cell>
          <cell r="F70">
            <v>1.617092980331222</v>
          </cell>
          <cell r="G70">
            <v>2.0648284310574354</v>
          </cell>
        </row>
        <row r="71">
          <cell r="C71" t="str">
            <v>Investitionen</v>
          </cell>
          <cell r="D71">
            <v>2010</v>
          </cell>
          <cell r="E71">
            <v>2011</v>
          </cell>
          <cell r="F71">
            <v>2012</v>
          </cell>
          <cell r="G71">
            <v>2013</v>
          </cell>
        </row>
        <row r="72">
          <cell r="C72" t="str">
            <v>Ausfuhren</v>
          </cell>
          <cell r="D72">
            <v>4.0139586634748241</v>
          </cell>
          <cell r="E72">
            <v>-3.7137284775009931</v>
          </cell>
          <cell r="F72">
            <v>-11.801977766550891</v>
          </cell>
          <cell r="G72">
            <v>2.5431162163721979</v>
          </cell>
        </row>
        <row r="73">
          <cell r="C73" t="str">
            <v>Einfuhren</v>
          </cell>
          <cell r="D73">
            <v>3.3246968026460877</v>
          </cell>
          <cell r="E73">
            <v>-4.4704451238055611</v>
          </cell>
          <cell r="F73">
            <v>-7.8589297109535323</v>
          </cell>
          <cell r="G73">
            <v>3.8549272854530443</v>
          </cell>
        </row>
        <row r="74">
          <cell r="B74" t="str">
            <v>BRUTTOINLANDSPRODUKT*</v>
          </cell>
          <cell r="D74">
            <v>1.2490043146366077</v>
          </cell>
          <cell r="E74">
            <v>0.83059460756595627</v>
          </cell>
          <cell r="F74">
            <v>-0.5</v>
          </cell>
          <cell r="G74">
            <v>0</v>
          </cell>
        </row>
        <row r="75">
          <cell r="B75" t="str">
            <v>Andere Indikatoren</v>
          </cell>
          <cell r="C75" t="str">
            <v>Privater Verbrauch</v>
          </cell>
          <cell r="D75">
            <v>0.96037548761084679</v>
          </cell>
          <cell r="E75">
            <v>0.8</v>
          </cell>
          <cell r="F75">
            <v>-0.9</v>
          </cell>
          <cell r="G75">
            <v>-0.1</v>
          </cell>
        </row>
        <row r="76">
          <cell r="C76" t="str">
            <v>Inflationsrate (HVPI)</v>
          </cell>
          <cell r="D76">
            <v>2</v>
          </cell>
          <cell r="E76">
            <v>3.4931193151728746</v>
          </cell>
          <cell r="F76">
            <v>0.8</v>
          </cell>
          <cell r="G76">
            <v>1.8252046209949284</v>
          </cell>
        </row>
        <row r="77">
          <cell r="C77" t="str">
            <v>Arbeitslosenquote</v>
          </cell>
          <cell r="D77">
            <v>6.2</v>
          </cell>
          <cell r="E77">
            <v>6.8</v>
          </cell>
          <cell r="F77">
            <v>7.9</v>
          </cell>
          <cell r="G77">
            <v>8.5</v>
          </cell>
        </row>
        <row r="78">
          <cell r="C78" t="str">
            <v>Leistungsbilanzsaldo *</v>
          </cell>
          <cell r="D78">
            <v>-2.4</v>
          </cell>
          <cell r="E78">
            <v>-3.1</v>
          </cell>
          <cell r="F78">
            <v>-3.5</v>
          </cell>
          <cell r="G78">
            <v>-3.8</v>
          </cell>
        </row>
        <row r="79">
          <cell r="C79" t="str">
            <v>Budgetsaldo *</v>
          </cell>
          <cell r="D79">
            <v>-1.5</v>
          </cell>
          <cell r="E79">
            <v>-2.5</v>
          </cell>
          <cell r="F79">
            <v>-4.4000000000000004</v>
          </cell>
          <cell r="G79">
            <v>-3.6</v>
          </cell>
        </row>
        <row r="81">
          <cell r="B81" t="str">
            <v>Nachrichtlich: Consensus-Prognosen</v>
          </cell>
        </row>
        <row r="82">
          <cell r="C82" t="str">
            <v>Umfrage vom 09.03.09</v>
          </cell>
          <cell r="D82">
            <v>1.6376498669738317</v>
          </cell>
          <cell r="E82">
            <v>2.9</v>
          </cell>
          <cell r="F82">
            <v>2.2000000000000002</v>
          </cell>
          <cell r="G82">
            <v>2.2999999999999998</v>
          </cell>
        </row>
        <row r="83">
          <cell r="C83" t="str">
            <v>BIP-Wachstum</v>
          </cell>
          <cell r="D83">
            <v>1.9</v>
          </cell>
          <cell r="E83">
            <v>-1</v>
          </cell>
          <cell r="F83">
            <v>-2.8</v>
          </cell>
          <cell r="G83">
            <v>0.3</v>
          </cell>
        </row>
        <row r="84">
          <cell r="C84" t="str">
            <v>Inflationsrate</v>
          </cell>
          <cell r="D84">
            <v>2.1</v>
          </cell>
          <cell r="E84">
            <v>3.3</v>
          </cell>
          <cell r="F84">
            <v>0.9</v>
          </cell>
          <cell r="G84">
            <v>1.6</v>
          </cell>
        </row>
        <row r="85">
          <cell r="C85" t="str">
            <v>Budgetsaldo **</v>
          </cell>
          <cell r="D85">
            <v>-4.5999999999999996</v>
          </cell>
          <cell r="E85">
            <v>-4.4000000000000004</v>
          </cell>
          <cell r="F85">
            <v>-2.5</v>
          </cell>
          <cell r="G85">
            <v>-1.5</v>
          </cell>
        </row>
        <row r="87">
          <cell r="B87" t="str">
            <v>*) in Prozent des BIP</v>
          </cell>
        </row>
        <row r="94">
          <cell r="B94" t="str">
            <v>Spanien - Konjunkturprognose</v>
          </cell>
        </row>
        <row r="96">
          <cell r="D96">
            <v>2007</v>
          </cell>
          <cell r="E96">
            <v>2008</v>
          </cell>
          <cell r="F96">
            <v>2009</v>
          </cell>
          <cell r="G96">
            <v>2010</v>
          </cell>
        </row>
        <row r="98">
          <cell r="B98" t="str">
            <v>Bruttoinlandsprodukt</v>
          </cell>
          <cell r="D98">
            <v>3.6619022226846454</v>
          </cell>
          <cell r="E98">
            <v>1.1585278641383212</v>
          </cell>
          <cell r="F98">
            <v>-2.604869584469057</v>
          </cell>
          <cell r="G98">
            <v>0.54124731986152597</v>
          </cell>
        </row>
        <row r="99">
          <cell r="C99" t="str">
            <v>Privater Verbrauch</v>
          </cell>
          <cell r="D99">
            <v>3.4582784195157359</v>
          </cell>
          <cell r="E99">
            <v>0.11531504528299763</v>
          </cell>
          <cell r="F99">
            <v>-2.7859910754021513</v>
          </cell>
          <cell r="G99">
            <v>0.26481073609193118</v>
          </cell>
        </row>
        <row r="100">
          <cell r="B100" t="str">
            <v>SPANIEN – KONJUNKTURPROGNOSE</v>
          </cell>
          <cell r="C100" t="str">
            <v>Staatsverbrauch</v>
          </cell>
          <cell r="D100">
            <v>4.8555912974300526</v>
          </cell>
          <cell r="E100">
            <v>5.2812487629804536</v>
          </cell>
          <cell r="F100">
            <v>8.0118420623202127</v>
          </cell>
          <cell r="G100">
            <v>7.3854987767007003</v>
          </cell>
        </row>
        <row r="101">
          <cell r="C101" t="str">
            <v>Investitionen</v>
          </cell>
          <cell r="D101">
            <v>5.3410919565777704</v>
          </cell>
          <cell r="E101">
            <v>-2.992374530001797</v>
          </cell>
          <cell r="F101">
            <v>-12.790952575854178</v>
          </cell>
          <cell r="G101">
            <v>-2.3961873831854774</v>
          </cell>
        </row>
        <row r="102">
          <cell r="C102" t="str">
            <v>Ausfuhren</v>
          </cell>
          <cell r="D102">
            <v>4.856021170285004</v>
          </cell>
          <cell r="E102">
            <v>0.65376297667621941</v>
          </cell>
          <cell r="F102">
            <v>-13.893489474943095</v>
          </cell>
          <cell r="G102">
            <v>2.5927536958089092</v>
          </cell>
        </row>
        <row r="103">
          <cell r="C103" t="str">
            <v>Einfuhren</v>
          </cell>
          <cell r="D103">
            <v>2010</v>
          </cell>
          <cell r="E103">
            <v>2011</v>
          </cell>
          <cell r="F103">
            <v>2012</v>
          </cell>
          <cell r="G103">
            <v>2013</v>
          </cell>
        </row>
        <row r="105">
          <cell r="B105" t="str">
            <v>Andere Indikatoren</v>
          </cell>
        </row>
        <row r="106">
          <cell r="B106" t="str">
            <v>BRUTTOINLANDSPRODUKT*</v>
          </cell>
          <cell r="C106" t="str">
            <v>Inflationsrate (HVPI)</v>
          </cell>
          <cell r="D106">
            <v>2.8</v>
          </cell>
          <cell r="E106">
            <v>4.0999999999999996</v>
          </cell>
          <cell r="F106">
            <v>0.5</v>
          </cell>
          <cell r="G106">
            <v>2.5</v>
          </cell>
        </row>
        <row r="107">
          <cell r="C107" t="str">
            <v>Arbeitslosenquote</v>
          </cell>
          <cell r="D107">
            <v>8.3000000000000007</v>
          </cell>
          <cell r="E107">
            <v>11.3</v>
          </cell>
          <cell r="F107">
            <v>16</v>
          </cell>
          <cell r="G107">
            <v>18</v>
          </cell>
        </row>
        <row r="108">
          <cell r="C108" t="str">
            <v>Leistungsbilanzsaldo *</v>
          </cell>
          <cell r="D108">
            <v>-10.1</v>
          </cell>
          <cell r="E108">
            <v>-9.6</v>
          </cell>
          <cell r="F108">
            <v>-7.6201507265813717</v>
          </cell>
          <cell r="G108">
            <v>-6.6676318857587002</v>
          </cell>
        </row>
        <row r="109">
          <cell r="C109" t="str">
            <v>Budgetsaldo *</v>
          </cell>
          <cell r="D109">
            <v>2.2000000000000002</v>
          </cell>
          <cell r="E109">
            <v>-1.5</v>
          </cell>
          <cell r="F109">
            <v>-6.5</v>
          </cell>
          <cell r="G109">
            <v>-5.5</v>
          </cell>
        </row>
        <row r="110">
          <cell r="C110" t="str">
            <v>Ausfuhren</v>
          </cell>
          <cell r="D110">
            <v>13.5</v>
          </cell>
          <cell r="E110">
            <v>9.3000000000000007</v>
          </cell>
          <cell r="F110">
            <v>4.9000000000000004</v>
          </cell>
          <cell r="G110">
            <v>3.5</v>
          </cell>
        </row>
        <row r="111">
          <cell r="B111" t="str">
            <v>Nachrichtlich: Consensus-Prognosen</v>
          </cell>
          <cell r="C111" t="str">
            <v>Einfuhren</v>
          </cell>
          <cell r="D111">
            <v>8.9</v>
          </cell>
          <cell r="E111">
            <v>2.2000000000000002</v>
          </cell>
          <cell r="F111">
            <v>3.2</v>
          </cell>
          <cell r="G111">
            <v>3.8</v>
          </cell>
        </row>
        <row r="112">
          <cell r="C112" t="str">
            <v>Umfrage vom 09.03.09</v>
          </cell>
        </row>
        <row r="113">
          <cell r="B113" t="str">
            <v>ANDERE INDIKATOREN</v>
          </cell>
          <cell r="C113" t="str">
            <v>BIP-Wachstum</v>
          </cell>
          <cell r="D113">
            <v>3.9</v>
          </cell>
          <cell r="E113">
            <v>1.2</v>
          </cell>
          <cell r="F113">
            <v>-2.5</v>
          </cell>
          <cell r="G113">
            <v>-0.1</v>
          </cell>
        </row>
        <row r="114">
          <cell r="C114" t="str">
            <v>Inflationsrate</v>
          </cell>
          <cell r="D114">
            <v>3.5</v>
          </cell>
          <cell r="E114">
            <v>4.0999999999999996</v>
          </cell>
          <cell r="F114">
            <v>0.6</v>
          </cell>
          <cell r="G114">
            <v>1.9</v>
          </cell>
        </row>
        <row r="115">
          <cell r="C115" t="str">
            <v>Arbeitslosenquote</v>
          </cell>
          <cell r="D115">
            <v>20.100000000000001</v>
          </cell>
          <cell r="E115">
            <v>21.5</v>
          </cell>
          <cell r="F115">
            <v>23.2</v>
          </cell>
          <cell r="G115">
            <v>23.4</v>
          </cell>
        </row>
        <row r="116">
          <cell r="C116" t="str">
            <v>Leistungsbilanzsaldo **</v>
          </cell>
          <cell r="D116">
            <v>-4.5999999999999996</v>
          </cell>
          <cell r="E116">
            <v>-4.7</v>
          </cell>
          <cell r="F116">
            <v>-4.7</v>
          </cell>
          <cell r="G116">
            <v>-4.8</v>
          </cell>
        </row>
        <row r="117">
          <cell r="B117" t="str">
            <v>*) in Prozent des BIP</v>
          </cell>
          <cell r="C117" t="str">
            <v>Budgetsaldo **</v>
          </cell>
          <cell r="D117">
            <v>-9.3000000000000007</v>
          </cell>
          <cell r="E117">
            <v>-7</v>
          </cell>
          <cell r="F117">
            <v>-4.4000000000000004</v>
          </cell>
          <cell r="G117">
            <v>-3</v>
          </cell>
        </row>
        <row r="124">
          <cell r="B124" t="str">
            <v>Großbritannien - Konjunkturprognose</v>
          </cell>
        </row>
        <row r="125">
          <cell r="B125" t="str">
            <v>*) in Prozent gegenüber Vorjahr   **) in Prozent des BIP</v>
          </cell>
        </row>
        <row r="126">
          <cell r="D126">
            <v>2007</v>
          </cell>
          <cell r="E126">
            <v>2008</v>
          </cell>
          <cell r="F126">
            <v>2009</v>
          </cell>
          <cell r="G126">
            <v>2010</v>
          </cell>
        </row>
        <row r="128">
          <cell r="B128" t="str">
            <v>Bruttoinlandsprodukt</v>
          </cell>
          <cell r="D128">
            <v>3</v>
          </cell>
          <cell r="E128">
            <v>0.7</v>
          </cell>
          <cell r="F128">
            <v>-3</v>
          </cell>
          <cell r="G128">
            <v>0</v>
          </cell>
        </row>
        <row r="129">
          <cell r="C129" t="str">
            <v>Privater Verbrauch</v>
          </cell>
          <cell r="D129">
            <v>3.1</v>
          </cell>
          <cell r="E129">
            <v>1.7</v>
          </cell>
          <cell r="F129">
            <v>-2.7</v>
          </cell>
          <cell r="G129">
            <v>-1.4</v>
          </cell>
        </row>
        <row r="130">
          <cell r="C130" t="str">
            <v>Staatsverbrauch</v>
          </cell>
          <cell r="D130">
            <v>1.7</v>
          </cell>
          <cell r="E130">
            <v>3.5</v>
          </cell>
          <cell r="F130">
            <v>3.5</v>
          </cell>
          <cell r="G130">
            <v>2</v>
          </cell>
        </row>
        <row r="131">
          <cell r="C131" t="str">
            <v>Investitionen</v>
          </cell>
          <cell r="D131">
            <v>7.2</v>
          </cell>
          <cell r="E131">
            <v>-4.3</v>
          </cell>
          <cell r="F131">
            <v>-7.4</v>
          </cell>
          <cell r="G131">
            <v>-0.6</v>
          </cell>
        </row>
        <row r="132">
          <cell r="B132" t="str">
            <v>GROSSBRITANNIEN – KONJUNKTURPROGNOSE</v>
          </cell>
          <cell r="C132" t="str">
            <v>Ausfuhren</v>
          </cell>
          <cell r="D132">
            <v>-4.2</v>
          </cell>
          <cell r="E132">
            <v>-0.1</v>
          </cell>
          <cell r="F132">
            <v>-8.9</v>
          </cell>
          <cell r="G132">
            <v>1</v>
          </cell>
        </row>
        <row r="133">
          <cell r="C133" t="str">
            <v>Einfuhren</v>
          </cell>
          <cell r="D133">
            <v>-1.6</v>
          </cell>
          <cell r="E133">
            <v>-0.5</v>
          </cell>
          <cell r="F133">
            <v>-7.9</v>
          </cell>
          <cell r="G133">
            <v>-0.1</v>
          </cell>
        </row>
        <row r="135">
          <cell r="B135" t="str">
            <v>Andere Indikatoren</v>
          </cell>
          <cell r="D135">
            <v>2010</v>
          </cell>
          <cell r="E135">
            <v>2011</v>
          </cell>
          <cell r="F135">
            <v>2012</v>
          </cell>
          <cell r="G135">
            <v>2013</v>
          </cell>
        </row>
        <row r="136">
          <cell r="C136" t="str">
            <v>Inflationsrate (HVPI)</v>
          </cell>
          <cell r="D136">
            <v>2.2999999999999998</v>
          </cell>
          <cell r="E136">
            <v>3.6</v>
          </cell>
          <cell r="F136">
            <v>1.8</v>
          </cell>
          <cell r="G136">
            <v>2.2000000000000002</v>
          </cell>
        </row>
        <row r="137">
          <cell r="C137" t="str">
            <v>Arbeitslosenquote</v>
          </cell>
          <cell r="D137">
            <v>5.4</v>
          </cell>
          <cell r="E137">
            <v>5.7</v>
          </cell>
          <cell r="F137">
            <v>7.5</v>
          </cell>
          <cell r="G137">
            <v>8.1</v>
          </cell>
        </row>
        <row r="138">
          <cell r="B138" t="str">
            <v>BRUTTOINLANDSPRODUKT*</v>
          </cell>
          <cell r="C138" t="str">
            <v>Leistungsbilanzsaldo *</v>
          </cell>
          <cell r="D138">
            <v>-2.8</v>
          </cell>
          <cell r="E138">
            <v>-1.9</v>
          </cell>
          <cell r="F138">
            <v>-1.8</v>
          </cell>
          <cell r="G138">
            <v>-1.8</v>
          </cell>
        </row>
        <row r="139">
          <cell r="C139" t="str">
            <v>Budgetsaldo *</v>
          </cell>
          <cell r="D139">
            <v>-2.8</v>
          </cell>
          <cell r="E139">
            <v>-4.3</v>
          </cell>
          <cell r="F139">
            <v>-9.5</v>
          </cell>
          <cell r="G139">
            <v>-8.5</v>
          </cell>
        </row>
        <row r="140">
          <cell r="C140" t="str">
            <v>Staatsverbrauch</v>
          </cell>
          <cell r="D140">
            <v>1.5</v>
          </cell>
          <cell r="E140">
            <v>2.1</v>
          </cell>
          <cell r="F140">
            <v>0.8</v>
          </cell>
          <cell r="G140">
            <v>0</v>
          </cell>
        </row>
        <row r="141">
          <cell r="B141" t="str">
            <v>Nachrichtlich: Consensus-Prognosen</v>
          </cell>
          <cell r="C141" t="str">
            <v>Investitionen</v>
          </cell>
          <cell r="D141">
            <v>2.6</v>
          </cell>
          <cell r="E141">
            <v>-1.6</v>
          </cell>
          <cell r="F141">
            <v>3.1</v>
          </cell>
          <cell r="G141">
            <v>0.2</v>
          </cell>
        </row>
        <row r="142">
          <cell r="C142" t="str">
            <v>Umfrage vom 09.03.09</v>
          </cell>
          <cell r="D142">
            <v>6.2</v>
          </cell>
          <cell r="E142">
            <v>3.9</v>
          </cell>
          <cell r="F142">
            <v>1.9</v>
          </cell>
          <cell r="G142">
            <v>4</v>
          </cell>
        </row>
        <row r="143">
          <cell r="C143" t="str">
            <v>BIP-Wachstum</v>
          </cell>
          <cell r="D143">
            <v>2.9</v>
          </cell>
          <cell r="E143">
            <v>0.7</v>
          </cell>
          <cell r="F143">
            <v>-3</v>
          </cell>
          <cell r="G143">
            <v>0.5</v>
          </cell>
        </row>
        <row r="144">
          <cell r="C144" t="str">
            <v>Inflationsrate</v>
          </cell>
          <cell r="D144">
            <v>2.2999999999999998</v>
          </cell>
          <cell r="E144">
            <v>3.6</v>
          </cell>
          <cell r="F144">
            <v>1</v>
          </cell>
          <cell r="G144">
            <v>1.8</v>
          </cell>
        </row>
        <row r="145">
          <cell r="B145" t="str">
            <v>ANDERE INDIKATOREN</v>
          </cell>
        </row>
        <row r="146">
          <cell r="C146" t="str">
            <v>Inflationsrate (HVPI)*</v>
          </cell>
          <cell r="D146">
            <v>3.3</v>
          </cell>
          <cell r="E146">
            <v>4.5</v>
          </cell>
          <cell r="F146">
            <v>2.4</v>
          </cell>
          <cell r="G146">
            <v>2.2999999999999998</v>
          </cell>
        </row>
        <row r="147">
          <cell r="B147" t="str">
            <v>*) in Prozent des BIP</v>
          </cell>
          <cell r="C147" t="str">
            <v>Arbeitslosenquote</v>
          </cell>
          <cell r="D147">
            <v>7.9</v>
          </cell>
          <cell r="E147">
            <v>8.1</v>
          </cell>
          <cell r="F147">
            <v>8.1</v>
          </cell>
          <cell r="G147">
            <v>8</v>
          </cell>
        </row>
        <row r="154">
          <cell r="B154" t="str">
            <v>Schweiz - Konjunkturprognose</v>
          </cell>
          <cell r="C154" t="str">
            <v>Inflationsrate</v>
          </cell>
          <cell r="E154">
            <v>4.4000000000000004</v>
          </cell>
          <cell r="F154">
            <v>2.7</v>
          </cell>
        </row>
        <row r="156">
          <cell r="D156">
            <v>2007</v>
          </cell>
          <cell r="E156">
            <v>2008</v>
          </cell>
          <cell r="F156">
            <v>2009</v>
          </cell>
          <cell r="G156">
            <v>2010</v>
          </cell>
        </row>
        <row r="157">
          <cell r="B157" t="str">
            <v>*) in Prozent gegenüber Vorjahr   **) in Prozent des BIP</v>
          </cell>
        </row>
        <row r="158">
          <cell r="B158" t="str">
            <v>Bruttoinlandsprodukt</v>
          </cell>
          <cell r="D158">
            <v>3.3259622327499683</v>
          </cell>
          <cell r="E158">
            <v>1.6322572929694967</v>
          </cell>
          <cell r="F158">
            <v>-2.3754782244474915</v>
          </cell>
          <cell r="G158">
            <v>0.81034665397337058</v>
          </cell>
        </row>
        <row r="159">
          <cell r="C159" t="str">
            <v>Privater Verbrauch</v>
          </cell>
          <cell r="D159">
            <v>2.1226461339792113</v>
          </cell>
          <cell r="E159">
            <v>1.7265884419623845</v>
          </cell>
          <cell r="F159">
            <v>0.31194918747614597</v>
          </cell>
          <cell r="G159">
            <v>0.82784873035230966</v>
          </cell>
        </row>
        <row r="160">
          <cell r="C160" t="str">
            <v>Staatsverbrauch</v>
          </cell>
          <cell r="D160">
            <v>-1.0991998754137144</v>
          </cell>
          <cell r="E160">
            <v>1.987193108716756E-2</v>
          </cell>
          <cell r="F160">
            <v>3.7611544798018537</v>
          </cell>
          <cell r="G160">
            <v>1.731453770584257</v>
          </cell>
        </row>
        <row r="161">
          <cell r="C161" t="str">
            <v>Investitionen</v>
          </cell>
          <cell r="D161">
            <v>5.3720042965236914</v>
          </cell>
          <cell r="E161">
            <v>-1.6899742216178293</v>
          </cell>
          <cell r="F161">
            <v>-6.8244994154444178</v>
          </cell>
          <cell r="G161">
            <v>0.52341111770934923</v>
          </cell>
        </row>
        <row r="162">
          <cell r="C162" t="str">
            <v>Ausfuhren</v>
          </cell>
          <cell r="D162">
            <v>9.4190391930794917</v>
          </cell>
          <cell r="E162">
            <v>2.345079469641731</v>
          </cell>
          <cell r="F162">
            <v>-11.685765310678576</v>
          </cell>
          <cell r="G162">
            <v>2.4146470306420253</v>
          </cell>
        </row>
        <row r="163">
          <cell r="C163" t="str">
            <v>Einfuhren</v>
          </cell>
          <cell r="D163">
            <v>5.9141878045813279</v>
          </cell>
          <cell r="E163">
            <v>-0.21345224144142527</v>
          </cell>
          <cell r="F163">
            <v>-8.8407614292947976</v>
          </cell>
          <cell r="G163">
            <v>2.8493697013133312</v>
          </cell>
        </row>
        <row r="164">
          <cell r="B164" t="str">
            <v>SCHWEIZ – KONJUNKTURPROGNOSE</v>
          </cell>
        </row>
        <row r="165">
          <cell r="B165" t="str">
            <v>Andere Indikatoren</v>
          </cell>
        </row>
        <row r="166">
          <cell r="C166" t="str">
            <v>Inflationsrate</v>
          </cell>
          <cell r="D166">
            <v>0.7</v>
          </cell>
          <cell r="E166">
            <v>2.4</v>
          </cell>
          <cell r="F166">
            <v>-0.4</v>
          </cell>
          <cell r="G166">
            <v>0.7</v>
          </cell>
        </row>
        <row r="167">
          <cell r="C167" t="str">
            <v>Arbeitslosenquote</v>
          </cell>
          <cell r="D167">
            <v>2010</v>
          </cell>
          <cell r="E167">
            <v>2011</v>
          </cell>
          <cell r="F167">
            <v>2012</v>
          </cell>
          <cell r="G167">
            <v>2013</v>
          </cell>
        </row>
        <row r="168">
          <cell r="C168" t="str">
            <v>Leistungsbilanzsaldo *</v>
          </cell>
          <cell r="D168">
            <v>15.8</v>
          </cell>
          <cell r="E168">
            <v>15</v>
          </cell>
          <cell r="F168">
            <v>14</v>
          </cell>
          <cell r="G168">
            <v>14.5</v>
          </cell>
        </row>
        <row r="169">
          <cell r="C169" t="str">
            <v>Budgetsaldo *</v>
          </cell>
          <cell r="D169">
            <v>-0.1</v>
          </cell>
          <cell r="E169">
            <v>-0.9</v>
          </cell>
          <cell r="F169">
            <v>-3</v>
          </cell>
          <cell r="G169">
            <v>-2.2000000000000002</v>
          </cell>
        </row>
        <row r="170">
          <cell r="B170" t="str">
            <v>BRUTTOINLANDSPRODUKT*</v>
          </cell>
          <cell r="D170">
            <v>2.7140447254496269</v>
          </cell>
          <cell r="E170">
            <v>1.8033582348498056</v>
          </cell>
          <cell r="F170">
            <v>1.050254102987247</v>
          </cell>
          <cell r="G170">
            <v>1.5939896065803483</v>
          </cell>
        </row>
        <row r="171">
          <cell r="B171" t="str">
            <v>Nachrichtlich: Consensus-Prognosen</v>
          </cell>
          <cell r="C171" t="str">
            <v>Privater Verbrauch</v>
          </cell>
          <cell r="D171">
            <v>1.7152660794982788</v>
          </cell>
          <cell r="E171">
            <v>0.9113641281618845</v>
          </cell>
          <cell r="F171">
            <v>0.96073001799199531</v>
          </cell>
          <cell r="G171">
            <v>1.2054108080999937</v>
          </cell>
        </row>
        <row r="172">
          <cell r="C172" t="str">
            <v>Umfrage vom 09.03.09</v>
          </cell>
          <cell r="D172">
            <v>0.82043676858578607</v>
          </cell>
          <cell r="E172">
            <v>1.5634847031125165</v>
          </cell>
          <cell r="F172">
            <v>1.5655209059902031</v>
          </cell>
          <cell r="G172">
            <v>0.80240320160001044</v>
          </cell>
        </row>
        <row r="173">
          <cell r="C173" t="str">
            <v>BIP-Wachstum</v>
          </cell>
          <cell r="D173">
            <v>3.2</v>
          </cell>
          <cell r="E173">
            <v>1.6</v>
          </cell>
          <cell r="F173">
            <v>-1.6</v>
          </cell>
          <cell r="G173">
            <v>0.6</v>
          </cell>
        </row>
        <row r="174">
          <cell r="C174" t="str">
            <v>Inflationsrate</v>
          </cell>
          <cell r="D174">
            <v>1.1000000000000001</v>
          </cell>
          <cell r="E174">
            <v>2.4</v>
          </cell>
          <cell r="F174">
            <v>0</v>
          </cell>
          <cell r="G174">
            <v>0.8</v>
          </cell>
        </row>
        <row r="175">
          <cell r="C175" t="str">
            <v>Einfuhren</v>
          </cell>
          <cell r="D175">
            <v>7.3228916362763963</v>
          </cell>
          <cell r="E175">
            <v>2.3927502069936324</v>
          </cell>
          <cell r="F175">
            <v>2.4738789091402147</v>
          </cell>
          <cell r="G175">
            <v>4.6241596928455531</v>
          </cell>
        </row>
        <row r="177">
          <cell r="B177" t="str">
            <v>*) in Prozent des BIP</v>
          </cell>
        </row>
        <row r="184">
          <cell r="B184" t="str">
            <v>USA - Konjunkturprognose</v>
          </cell>
          <cell r="C184" t="str">
            <v>Umfrage vom 09.01.12</v>
          </cell>
        </row>
        <row r="185">
          <cell r="C185" t="str">
            <v>BIP-Wachstum</v>
          </cell>
          <cell r="E185">
            <v>1.7</v>
          </cell>
          <cell r="F185">
            <v>0.2</v>
          </cell>
        </row>
        <row r="186">
          <cell r="C186" t="str">
            <v>Inflationsrate</v>
          </cell>
          <cell r="D186">
            <v>2007</v>
          </cell>
          <cell r="E186">
            <v>2008</v>
          </cell>
          <cell r="F186">
            <v>2009</v>
          </cell>
          <cell r="G186">
            <v>2010</v>
          </cell>
        </row>
        <row r="188">
          <cell r="B188" t="str">
            <v>Bruttoinlandsprodukt</v>
          </cell>
          <cell r="D188">
            <v>2.027689549463787</v>
          </cell>
          <cell r="E188">
            <v>1.1113859023421071</v>
          </cell>
          <cell r="F188">
            <v>-2.1460452330808977</v>
          </cell>
          <cell r="G188">
            <v>1.4024600465342303</v>
          </cell>
        </row>
        <row r="189">
          <cell r="B189" t="str">
            <v>*) in Prozent gegenüber Vorjahr   **) in Prozent des BIP</v>
          </cell>
          <cell r="C189" t="str">
            <v>Privater Verbrauch</v>
          </cell>
          <cell r="D189">
            <v>2.7883558508766697</v>
          </cell>
          <cell r="E189">
            <v>0.23416295075611515</v>
          </cell>
          <cell r="F189">
            <v>-2.6416932357571881</v>
          </cell>
          <cell r="G189">
            <v>0.83943973636769442</v>
          </cell>
        </row>
        <row r="190">
          <cell r="C190" t="str">
            <v>Staatsverbrauch</v>
          </cell>
          <cell r="D190">
            <v>1.8781231145283783</v>
          </cell>
          <cell r="E190">
            <v>2.7986576162057872</v>
          </cell>
          <cell r="F190">
            <v>4.9893272459632811</v>
          </cell>
          <cell r="G190">
            <v>3.4545013067526469</v>
          </cell>
        </row>
        <row r="191">
          <cell r="C191" t="str">
            <v>Investitionen</v>
          </cell>
          <cell r="D191">
            <v>-2.0937345387487198</v>
          </cell>
          <cell r="E191">
            <v>-3.4478006201906624</v>
          </cell>
          <cell r="F191">
            <v>-8.397302677960198</v>
          </cell>
          <cell r="G191">
            <v>1.7030690189245234</v>
          </cell>
        </row>
        <row r="192">
          <cell r="C192" t="str">
            <v>Ausfuhren</v>
          </cell>
          <cell r="D192">
            <v>8.4477316804198495</v>
          </cell>
          <cell r="E192">
            <v>6.1819520662026122</v>
          </cell>
          <cell r="F192">
            <v>-5.5438042498469571</v>
          </cell>
          <cell r="G192">
            <v>2.4760966987043957</v>
          </cell>
        </row>
        <row r="193">
          <cell r="C193" t="str">
            <v>Einfuhren</v>
          </cell>
          <cell r="D193">
            <v>2.1703940637909369</v>
          </cell>
          <cell r="E193">
            <v>-3.4551377111930748</v>
          </cell>
          <cell r="F193">
            <v>-7.6775467198265801</v>
          </cell>
          <cell r="G193">
            <v>2.1203908815373325</v>
          </cell>
        </row>
        <row r="195">
          <cell r="B195" t="str">
            <v>Andere Indikatoren</v>
          </cell>
        </row>
        <row r="196">
          <cell r="B196" t="str">
            <v>USA – KONJUNKTURPROGNOSE</v>
          </cell>
          <cell r="C196" t="str">
            <v>Inflationsrate</v>
          </cell>
          <cell r="D196">
            <v>2.9</v>
          </cell>
          <cell r="E196">
            <v>3.8</v>
          </cell>
          <cell r="F196">
            <v>-0.2</v>
          </cell>
          <cell r="G196">
            <v>2.7</v>
          </cell>
        </row>
        <row r="197">
          <cell r="C197" t="str">
            <v>Arbeitslosenquote</v>
          </cell>
          <cell r="D197">
            <v>4.5999999999999996</v>
          </cell>
          <cell r="E197">
            <v>5.8</v>
          </cell>
          <cell r="F197">
            <v>9.1999999999999993</v>
          </cell>
          <cell r="G197">
            <v>9.6</v>
          </cell>
        </row>
        <row r="198">
          <cell r="C198" t="str">
            <v>Leistungsbilanzsaldo *</v>
          </cell>
          <cell r="D198">
            <v>-5.3</v>
          </cell>
          <cell r="E198">
            <v>-4.7</v>
          </cell>
          <cell r="F198">
            <v>-3.6</v>
          </cell>
          <cell r="G198">
            <v>-3.5</v>
          </cell>
        </row>
        <row r="199">
          <cell r="C199" t="str">
            <v>Budgetsaldo *</v>
          </cell>
          <cell r="D199">
            <v>2010</v>
          </cell>
          <cell r="E199">
            <v>2011</v>
          </cell>
          <cell r="F199">
            <v>2012</v>
          </cell>
          <cell r="G199">
            <v>2013</v>
          </cell>
        </row>
        <row r="201">
          <cell r="B201" t="str">
            <v>Nachrichtlich: Consensus-Prognosen</v>
          </cell>
        </row>
        <row r="202">
          <cell r="B202" t="str">
            <v>BRUTTOINLANDSPRODUKT*</v>
          </cell>
          <cell r="C202" t="str">
            <v>Umfrage vom 09.03.09</v>
          </cell>
          <cell r="D202">
            <v>3.0295694956949575</v>
          </cell>
          <cell r="E202">
            <v>1.7</v>
          </cell>
          <cell r="F202">
            <v>2</v>
          </cell>
          <cell r="G202">
            <v>2</v>
          </cell>
        </row>
        <row r="203">
          <cell r="C203" t="str">
            <v>BIP-Wachstum</v>
          </cell>
          <cell r="D203">
            <v>2.9</v>
          </cell>
          <cell r="E203">
            <v>1.1000000000000001</v>
          </cell>
          <cell r="F203">
            <v>-2.8</v>
          </cell>
          <cell r="G203">
            <v>1.7</v>
          </cell>
        </row>
        <row r="204">
          <cell r="C204" t="str">
            <v>Inflationsrate</v>
          </cell>
          <cell r="D204">
            <v>3.2</v>
          </cell>
          <cell r="E204">
            <v>3.8</v>
          </cell>
          <cell r="F204">
            <v>-0.9</v>
          </cell>
          <cell r="G204">
            <v>1.5</v>
          </cell>
        </row>
        <row r="205">
          <cell r="C205" t="str">
            <v>Investitionen</v>
          </cell>
          <cell r="D205">
            <v>2.0913222988618543</v>
          </cell>
          <cell r="E205">
            <v>4.1552094083763365</v>
          </cell>
          <cell r="F205">
            <v>5.6605900915063501</v>
          </cell>
          <cell r="G205">
            <v>5.3081023212234868</v>
          </cell>
        </row>
        <row r="206">
          <cell r="C206" t="str">
            <v>Ausfuhren</v>
          </cell>
          <cell r="D206">
            <v>11.323438362811856</v>
          </cell>
          <cell r="E206">
            <v>6.6575156325156257</v>
          </cell>
          <cell r="F206">
            <v>5.5149308316063212</v>
          </cell>
          <cell r="G206">
            <v>8.5732028845167747</v>
          </cell>
        </row>
        <row r="207">
          <cell r="B207" t="str">
            <v>*) in Prozent des BIP</v>
          </cell>
          <cell r="C207" t="str">
            <v>Einfuhren</v>
          </cell>
          <cell r="D207">
            <v>12.527997409396335</v>
          </cell>
          <cell r="E207">
            <v>4.8874596817707783</v>
          </cell>
          <cell r="F207">
            <v>4.9729227016293294</v>
          </cell>
          <cell r="G207">
            <v>7.3361186012524229</v>
          </cell>
        </row>
        <row r="214">
          <cell r="B214" t="str">
            <v>Japan - Konjunkturprognose</v>
          </cell>
        </row>
        <row r="215">
          <cell r="B215" t="str">
            <v>NACHRICHTLICH: CONSENSUS-PROGNOSEN</v>
          </cell>
        </row>
        <row r="216">
          <cell r="C216" t="str">
            <v>Umfrage vom 09.01.12</v>
          </cell>
          <cell r="D216">
            <v>2007</v>
          </cell>
          <cell r="E216">
            <v>2008</v>
          </cell>
          <cell r="F216">
            <v>2009</v>
          </cell>
          <cell r="G216">
            <v>2010</v>
          </cell>
        </row>
        <row r="217">
          <cell r="C217" t="str">
            <v>BIP-Wachstum</v>
          </cell>
          <cell r="E217">
            <v>1.8</v>
          </cell>
          <cell r="F217">
            <v>2.2000000000000002</v>
          </cell>
        </row>
        <row r="218">
          <cell r="B218" t="str">
            <v>Bruttoinlandsprodukt</v>
          </cell>
          <cell r="C218" t="str">
            <v>Inflationsrate</v>
          </cell>
          <cell r="D218">
            <v>2.3577945693686075</v>
          </cell>
          <cell r="E218">
            <v>-0.74361233919537995</v>
          </cell>
          <cell r="F218">
            <v>-5.2</v>
          </cell>
          <cell r="G218">
            <v>0.8</v>
          </cell>
        </row>
        <row r="219">
          <cell r="C219" t="str">
            <v>Privater Verbrauch</v>
          </cell>
          <cell r="D219">
            <v>0.65673450611093642</v>
          </cell>
          <cell r="E219">
            <v>0.54433647574472843</v>
          </cell>
          <cell r="F219">
            <v>-0.9</v>
          </cell>
          <cell r="G219">
            <v>0.4</v>
          </cell>
        </row>
        <row r="220">
          <cell r="C220" t="str">
            <v>Staatsverbrauch</v>
          </cell>
          <cell r="D220">
            <v>1.993515979529235</v>
          </cell>
          <cell r="E220">
            <v>0.9</v>
          </cell>
          <cell r="F220">
            <v>3.6</v>
          </cell>
          <cell r="G220">
            <v>2.1</v>
          </cell>
        </row>
        <row r="221">
          <cell r="B221" t="str">
            <v>*) in Prozent gegenüber Vorjahr   **) in Prozent des BIP</v>
          </cell>
          <cell r="C221" t="str">
            <v>Investitionen</v>
          </cell>
          <cell r="D221">
            <v>1.2001417552969116</v>
          </cell>
          <cell r="E221">
            <v>-4.7</v>
          </cell>
          <cell r="F221">
            <v>-8.4</v>
          </cell>
          <cell r="G221">
            <v>0.7</v>
          </cell>
        </row>
        <row r="222">
          <cell r="C222" t="str">
            <v>Ausfuhren</v>
          </cell>
          <cell r="D222">
            <v>8.407256790071429</v>
          </cell>
          <cell r="E222">
            <v>1.8688981549975665</v>
          </cell>
          <cell r="F222">
            <v>-20.399999999999999</v>
          </cell>
          <cell r="G222">
            <v>1.6</v>
          </cell>
        </row>
        <row r="223">
          <cell r="C223" t="str">
            <v>Einfuhren</v>
          </cell>
          <cell r="D223">
            <v>1.4904290910537696</v>
          </cell>
          <cell r="E223">
            <v>1.0921767085067557</v>
          </cell>
          <cell r="F223">
            <v>2.5</v>
          </cell>
          <cell r="G223">
            <v>1.7509764221271098</v>
          </cell>
        </row>
        <row r="225">
          <cell r="B225" t="str">
            <v>Andere Indikatoren</v>
          </cell>
        </row>
        <row r="226">
          <cell r="C226" t="str">
            <v>Inflationsrate</v>
          </cell>
          <cell r="D226">
            <v>0</v>
          </cell>
          <cell r="E226">
            <v>1.4</v>
          </cell>
          <cell r="F226">
            <v>-0.4</v>
          </cell>
          <cell r="G226">
            <v>0.1</v>
          </cell>
        </row>
        <row r="227">
          <cell r="C227" t="str">
            <v>Arbeitslosenquote</v>
          </cell>
          <cell r="D227">
            <v>3.9</v>
          </cell>
          <cell r="E227">
            <v>4</v>
          </cell>
          <cell r="F227">
            <v>5</v>
          </cell>
          <cell r="G227">
            <v>5</v>
          </cell>
        </row>
        <row r="228">
          <cell r="B228" t="str">
            <v>JAPAN – KONJUNKTURPROGNOSE</v>
          </cell>
          <cell r="C228" t="str">
            <v>Leistungsbilanzsaldo *</v>
          </cell>
          <cell r="D228">
            <v>4.9000000000000004</v>
          </cell>
          <cell r="E228">
            <v>3.2</v>
          </cell>
          <cell r="F228">
            <v>1.8</v>
          </cell>
          <cell r="G228">
            <v>2.5</v>
          </cell>
        </row>
        <row r="229">
          <cell r="C229" t="str">
            <v>Budgetsaldo *</v>
          </cell>
          <cell r="D229">
            <v>-2.4</v>
          </cell>
          <cell r="E229">
            <v>-3.7</v>
          </cell>
          <cell r="F229">
            <v>-5</v>
          </cell>
          <cell r="G229">
            <v>-3.3</v>
          </cell>
        </row>
        <row r="231">
          <cell r="B231" t="str">
            <v>Nachrichtlich: Consensus-Prognosen</v>
          </cell>
          <cell r="D231">
            <v>2010</v>
          </cell>
          <cell r="E231">
            <v>2011</v>
          </cell>
          <cell r="F231">
            <v>2012</v>
          </cell>
          <cell r="G231">
            <v>2013</v>
          </cell>
        </row>
        <row r="232">
          <cell r="C232" t="str">
            <v>Umfrage vom 09.03.09</v>
          </cell>
        </row>
        <row r="233">
          <cell r="C233" t="str">
            <v>BIP-Wachstum</v>
          </cell>
          <cell r="D233">
            <v>2.4</v>
          </cell>
          <cell r="E233">
            <v>-0.7</v>
          </cell>
          <cell r="F233">
            <v>-5.8</v>
          </cell>
          <cell r="G233">
            <v>0.7</v>
          </cell>
        </row>
        <row r="234">
          <cell r="B234" t="str">
            <v>BRUTTOINLANDSPRODUKT*</v>
          </cell>
          <cell r="C234" t="str">
            <v>Inflationsrate</v>
          </cell>
          <cell r="D234">
            <v>0.2</v>
          </cell>
          <cell r="E234">
            <v>1.4</v>
          </cell>
          <cell r="F234">
            <v>-1.1000000000000001</v>
          </cell>
          <cell r="G234">
            <v>-0.4</v>
          </cell>
        </row>
        <row r="235">
          <cell r="C235" t="str">
            <v>Privater Verbrauch</v>
          </cell>
          <cell r="D235">
            <v>2.6351462530641019</v>
          </cell>
          <cell r="E235">
            <v>-7.4327200360670531E-2</v>
          </cell>
          <cell r="F235">
            <v>1.6208180175476201</v>
          </cell>
          <cell r="G235">
            <v>1.5266736642422956</v>
          </cell>
        </row>
        <row r="236">
          <cell r="C236" t="str">
            <v>Staatsverbrauch</v>
          </cell>
          <cell r="D236">
            <v>2.1063953232640813</v>
          </cell>
          <cell r="E236">
            <v>2.0686854016597493</v>
          </cell>
          <cell r="F236">
            <v>2.1356082688561031</v>
          </cell>
          <cell r="G236">
            <v>1.5979067852711637</v>
          </cell>
        </row>
        <row r="237">
          <cell r="B237" t="str">
            <v>*) in Prozent des BIP</v>
          </cell>
          <cell r="C237" t="str">
            <v>Investitionen</v>
          </cell>
          <cell r="D237">
            <v>-0.1026104004352959</v>
          </cell>
          <cell r="E237">
            <v>-7.2003009052664879E-2</v>
          </cell>
          <cell r="F237">
            <v>3.0522135246052216</v>
          </cell>
          <cell r="G237">
            <v>2.5688677625714433</v>
          </cell>
        </row>
        <row r="244">
          <cell r="B244" t="str">
            <v>Niederlande - Konjunkturprognose</v>
          </cell>
          <cell r="C244" t="str">
            <v>Leistungsbilanzsaldo **</v>
          </cell>
          <cell r="D244">
            <v>3.6</v>
          </cell>
          <cell r="E244">
            <v>2</v>
          </cell>
          <cell r="F244">
            <v>2.5</v>
          </cell>
          <cell r="G244">
            <v>2.8</v>
          </cell>
        </row>
        <row r="245">
          <cell r="C245" t="str">
            <v>Budgetsaldo **</v>
          </cell>
          <cell r="D245">
            <v>-8.4</v>
          </cell>
          <cell r="E245">
            <v>-9.8000000000000007</v>
          </cell>
          <cell r="F245">
            <v>-8</v>
          </cell>
          <cell r="G245">
            <v>-8</v>
          </cell>
        </row>
        <row r="246">
          <cell r="D246">
            <v>2007</v>
          </cell>
          <cell r="E246">
            <v>2008</v>
          </cell>
          <cell r="F246">
            <v>2009</v>
          </cell>
          <cell r="G246">
            <v>2010</v>
          </cell>
        </row>
        <row r="247">
          <cell r="B247" t="str">
            <v>NACHRICHTLICH: CONSENSUS-PROGNOSEN</v>
          </cell>
        </row>
        <row r="248">
          <cell r="B248" t="str">
            <v>Bruttoinlandsprodukt</v>
          </cell>
          <cell r="C248" t="str">
            <v>Umfrage vom 09.01.12</v>
          </cell>
          <cell r="D248">
            <v>3.5</v>
          </cell>
          <cell r="E248">
            <v>2</v>
          </cell>
          <cell r="F248">
            <v>-3.1</v>
          </cell>
          <cell r="G248">
            <v>0.3</v>
          </cell>
        </row>
        <row r="249">
          <cell r="C249" t="str">
            <v>Privater Verbrauch</v>
          </cell>
          <cell r="D249">
            <v>2.1</v>
          </cell>
          <cell r="E249">
            <v>-0.8</v>
          </cell>
          <cell r="F249">
            <v>1.9</v>
          </cell>
          <cell r="G249">
            <v>1.1000000000000001</v>
          </cell>
        </row>
        <row r="250">
          <cell r="C250" t="str">
            <v>Staatsverbrauch</v>
          </cell>
          <cell r="D250">
            <v>3</v>
          </cell>
          <cell r="E250">
            <v>-0.3</v>
          </cell>
          <cell r="F250">
            <v>-0.3</v>
          </cell>
          <cell r="G250">
            <v>1.5</v>
          </cell>
        </row>
        <row r="251">
          <cell r="C251" t="str">
            <v>Investitionen</v>
          </cell>
          <cell r="D251">
            <v>5.2</v>
          </cell>
          <cell r="E251">
            <v>6.5</v>
          </cell>
          <cell r="F251">
            <v>-5.7</v>
          </cell>
          <cell r="G251">
            <v>0.9</v>
          </cell>
        </row>
        <row r="252">
          <cell r="C252" t="str">
            <v>Ausfuhren</v>
          </cell>
          <cell r="D252">
            <v>6.5</v>
          </cell>
          <cell r="E252">
            <v>3</v>
          </cell>
          <cell r="F252">
            <v>-5</v>
          </cell>
          <cell r="G252">
            <v>2.1</v>
          </cell>
        </row>
        <row r="253">
          <cell r="B253" t="str">
            <v>*) in Prozent gegenüber Vorjahr   **) in Prozent des BIP</v>
          </cell>
          <cell r="C253" t="str">
            <v>Einfuhren</v>
          </cell>
          <cell r="D253">
            <v>5.7</v>
          </cell>
          <cell r="E253">
            <v>4.4000000000000004</v>
          </cell>
          <cell r="F253">
            <v>-4</v>
          </cell>
          <cell r="G253">
            <v>2.2999999999999998</v>
          </cell>
        </row>
        <row r="255">
          <cell r="B255" t="str">
            <v>Andere Indikatoren</v>
          </cell>
        </row>
        <row r="256">
          <cell r="C256" t="str">
            <v>Inflationsrate</v>
          </cell>
          <cell r="D256">
            <v>1.6</v>
          </cell>
          <cell r="E256">
            <v>2.2000000000000002</v>
          </cell>
          <cell r="F256">
            <v>1.1000000000000001</v>
          </cell>
          <cell r="G256">
            <v>2.2000000000000002</v>
          </cell>
        </row>
        <row r="257">
          <cell r="C257" t="str">
            <v>Arbeitslosenquote</v>
          </cell>
          <cell r="D257">
            <v>3.2</v>
          </cell>
          <cell r="E257">
            <v>2.8</v>
          </cell>
          <cell r="F257">
            <v>4.0999999999999996</v>
          </cell>
          <cell r="G257">
            <v>4.8</v>
          </cell>
        </row>
        <row r="258">
          <cell r="C258" t="str">
            <v>Leistungsbilanzsaldo *</v>
          </cell>
          <cell r="D258">
            <v>7.7</v>
          </cell>
          <cell r="E258">
            <v>5</v>
          </cell>
          <cell r="F258">
            <v>2.8</v>
          </cell>
          <cell r="G258">
            <v>4.5</v>
          </cell>
        </row>
        <row r="259">
          <cell r="C259" t="str">
            <v>Budgetsaldo *</v>
          </cell>
          <cell r="D259">
            <v>0.3</v>
          </cell>
          <cell r="E259">
            <v>0.5</v>
          </cell>
          <cell r="F259">
            <v>-2.2000000000000002</v>
          </cell>
          <cell r="G259">
            <v>-2.4</v>
          </cell>
        </row>
        <row r="260">
          <cell r="B260" t="str">
            <v>NIEDERLANDE – KONJUNKTURPROGNOSE</v>
          </cell>
        </row>
        <row r="261">
          <cell r="B261" t="str">
            <v>Nachrichtlich: Consensus-Prognosen</v>
          </cell>
        </row>
        <row r="262">
          <cell r="C262" t="str">
            <v>Umfrage vom 09.03.09</v>
          </cell>
        </row>
        <row r="263">
          <cell r="C263" t="str">
            <v>BIP-Wachstum</v>
          </cell>
          <cell r="D263">
            <v>2010</v>
          </cell>
          <cell r="E263">
            <v>2011</v>
          </cell>
          <cell r="F263">
            <v>2012</v>
          </cell>
          <cell r="G263">
            <v>2013</v>
          </cell>
        </row>
        <row r="264">
          <cell r="C264" t="str">
            <v>Inflationsrate</v>
          </cell>
          <cell r="D264">
            <v>1.4</v>
          </cell>
          <cell r="E264">
            <v>2.5</v>
          </cell>
          <cell r="F264">
            <v>1.1000000000000001</v>
          </cell>
          <cell r="G264">
            <v>1.1000000000000001</v>
          </cell>
        </row>
        <row r="266">
          <cell r="B266" t="str">
            <v>BRUTTOINLANDSPRODUKT*</v>
          </cell>
          <cell r="D266">
            <v>1.6</v>
          </cell>
          <cell r="E266">
            <v>1.4</v>
          </cell>
          <cell r="F266">
            <v>0.7</v>
          </cell>
          <cell r="G266">
            <v>1.3</v>
          </cell>
        </row>
        <row r="267">
          <cell r="B267" t="str">
            <v>*) in Prozent des BIP</v>
          </cell>
          <cell r="C267" t="str">
            <v>Privater Verbrauch</v>
          </cell>
          <cell r="D267">
            <v>0.4</v>
          </cell>
          <cell r="E267">
            <v>-0.6</v>
          </cell>
          <cell r="F267">
            <v>0.3</v>
          </cell>
          <cell r="G267">
            <v>1.1000000000000001</v>
          </cell>
        </row>
        <row r="271">
          <cell r="B271" t="str">
            <v>China - Konjunkturprognose</v>
          </cell>
          <cell r="C271" t="str">
            <v>Einfuhren</v>
          </cell>
          <cell r="D271">
            <v>10.6</v>
          </cell>
          <cell r="E271">
            <v>4.4000000000000004</v>
          </cell>
          <cell r="F271">
            <v>1.9</v>
          </cell>
          <cell r="G271">
            <v>4.7</v>
          </cell>
        </row>
        <row r="273">
          <cell r="B273" t="str">
            <v>ANDERE INDIKATOREN</v>
          </cell>
          <cell r="D273">
            <v>2007</v>
          </cell>
          <cell r="E273">
            <v>2008</v>
          </cell>
          <cell r="F273">
            <v>2009</v>
          </cell>
          <cell r="G273">
            <v>2010</v>
          </cell>
        </row>
        <row r="274">
          <cell r="C274" t="str">
            <v>Inflationsrate*</v>
          </cell>
          <cell r="D274">
            <v>0.9</v>
          </cell>
          <cell r="E274">
            <v>2.5</v>
          </cell>
          <cell r="F274">
            <v>2.2000000000000002</v>
          </cell>
          <cell r="G274">
            <v>2</v>
          </cell>
        </row>
        <row r="275">
          <cell r="B275" t="str">
            <v>Bruttoinlandsprodukt</v>
          </cell>
          <cell r="C275" t="str">
            <v>Arbeitslosenquote</v>
          </cell>
          <cell r="D275">
            <v>13</v>
          </cell>
          <cell r="E275">
            <v>9</v>
          </cell>
          <cell r="F275">
            <v>6</v>
          </cell>
          <cell r="G275">
            <v>8</v>
          </cell>
        </row>
        <row r="276">
          <cell r="C276" t="str">
            <v>Inflationsrate</v>
          </cell>
          <cell r="D276">
            <v>4.8</v>
          </cell>
          <cell r="E276">
            <v>5.9</v>
          </cell>
          <cell r="F276">
            <v>-0.1</v>
          </cell>
          <cell r="G276">
            <v>1.5</v>
          </cell>
        </row>
        <row r="277">
          <cell r="C277" t="str">
            <v>Arbeitslosenquote</v>
          </cell>
          <cell r="D277">
            <v>4</v>
          </cell>
          <cell r="E277">
            <v>4.2</v>
          </cell>
          <cell r="F277">
            <v>4.7</v>
          </cell>
          <cell r="G277">
            <v>4.5</v>
          </cell>
        </row>
        <row r="278">
          <cell r="C278" t="str">
            <v>Leistungsbilanzsaldo *</v>
          </cell>
          <cell r="D278">
            <v>11</v>
          </cell>
          <cell r="E278">
            <v>10.199999999999999</v>
          </cell>
          <cell r="F278">
            <v>9.6999999999999993</v>
          </cell>
          <cell r="G278">
            <v>9.3000000000000007</v>
          </cell>
        </row>
        <row r="279">
          <cell r="B279" t="str">
            <v>NACHRICHTLICH: CONSENSUS-PROGNOSEN</v>
          </cell>
          <cell r="C279" t="str">
            <v>Budgetsaldo *</v>
          </cell>
          <cell r="D279">
            <v>0.6</v>
          </cell>
          <cell r="E279">
            <v>-0.7</v>
          </cell>
          <cell r="F279">
            <v>-3</v>
          </cell>
          <cell r="G279">
            <v>-2</v>
          </cell>
        </row>
        <row r="280">
          <cell r="C280" t="str">
            <v>Umfrage vom 09.01.12</v>
          </cell>
        </row>
        <row r="281">
          <cell r="C281" t="str">
            <v>BIP-Wachstum</v>
          </cell>
          <cell r="E281">
            <v>1.5</v>
          </cell>
          <cell r="F281">
            <v>-0.3</v>
          </cell>
        </row>
        <row r="282">
          <cell r="B282" t="str">
            <v>*) in Prozent des BIP</v>
          </cell>
          <cell r="C282" t="str">
            <v>Inflationsrate</v>
          </cell>
          <cell r="E282">
            <v>2.2999999999999998</v>
          </cell>
          <cell r="F282">
            <v>1.7</v>
          </cell>
        </row>
        <row r="286">
          <cell r="B286" t="str">
            <v>Germany - Macroeconomic Forecast</v>
          </cell>
          <cell r="C286" t="str">
            <v>Germany - Macroeconomic Forecast</v>
          </cell>
        </row>
        <row r="288">
          <cell r="D288">
            <v>2007</v>
          </cell>
          <cell r="E288">
            <v>2008</v>
          </cell>
          <cell r="F288">
            <v>2009</v>
          </cell>
          <cell r="G288">
            <v>2010</v>
          </cell>
        </row>
        <row r="289">
          <cell r="B289" t="str">
            <v>CHINA – KONJUNKTURPROGNOSE</v>
          </cell>
        </row>
        <row r="290">
          <cell r="B290" t="str">
            <v>Real GDP growth</v>
          </cell>
          <cell r="D290">
            <v>2.4603373382962559</v>
          </cell>
          <cell r="E290">
            <v>1.2949067773285776</v>
          </cell>
          <cell r="F290">
            <v>-3.8488681494667389</v>
          </cell>
          <cell r="G290">
            <v>1.3797103089027161</v>
          </cell>
        </row>
        <row r="291">
          <cell r="C291" t="str">
            <v>Private consumption</v>
          </cell>
          <cell r="D291">
            <v>-0.36837237110785281</v>
          </cell>
          <cell r="E291">
            <v>-8.1452529139554031E-2</v>
          </cell>
          <cell r="F291">
            <v>-0.65452128367624596</v>
          </cell>
          <cell r="G291">
            <v>0.60647158834792947</v>
          </cell>
        </row>
        <row r="292">
          <cell r="C292" t="str">
            <v>Public consumption</v>
          </cell>
          <cell r="D292">
            <v>2010</v>
          </cell>
          <cell r="E292">
            <v>2011</v>
          </cell>
          <cell r="F292">
            <v>2012</v>
          </cell>
          <cell r="G292">
            <v>2013</v>
          </cell>
        </row>
        <row r="293">
          <cell r="C293" t="str">
            <v>Investment</v>
          </cell>
          <cell r="D293">
            <v>4.3354688087553797</v>
          </cell>
          <cell r="E293">
            <v>4.228267353581117</v>
          </cell>
          <cell r="F293">
            <v>-5.3975162483936288</v>
          </cell>
          <cell r="G293">
            <v>1.9781042347604654</v>
          </cell>
        </row>
        <row r="294">
          <cell r="C294" t="str">
            <v>Exports</v>
          </cell>
          <cell r="D294">
            <v>7.4694081356171864</v>
          </cell>
          <cell r="E294">
            <v>2.6812563374213312</v>
          </cell>
          <cell r="F294">
            <v>-15.323124024080073</v>
          </cell>
          <cell r="G294">
            <v>3.5227652214562397</v>
          </cell>
        </row>
        <row r="295">
          <cell r="B295" t="str">
            <v>BRUTTOINLANDSPRODUKT*</v>
          </cell>
          <cell r="C295" t="str">
            <v>Imports</v>
          </cell>
          <cell r="D295">
            <v>5.0251020196336356</v>
          </cell>
          <cell r="E295">
            <v>3.9893339736054116</v>
          </cell>
          <cell r="F295">
            <v>-10.641622467567657</v>
          </cell>
          <cell r="G295">
            <v>3.0388274843835887</v>
          </cell>
        </row>
        <row r="296">
          <cell r="C296" t="str">
            <v>Inflationsrate*</v>
          </cell>
          <cell r="D296">
            <v>3.3</v>
          </cell>
          <cell r="E296">
            <v>5.4</v>
          </cell>
          <cell r="F296">
            <v>3</v>
          </cell>
          <cell r="G296">
            <v>3.4</v>
          </cell>
        </row>
        <row r="297">
          <cell r="B297" t="str">
            <v>Other Indicators</v>
          </cell>
          <cell r="C297" t="str">
            <v>Arbeitslosenquote</v>
          </cell>
          <cell r="D297">
            <v>4.0999999999999996</v>
          </cell>
          <cell r="E297">
            <v>4.2</v>
          </cell>
          <cell r="F297">
            <v>4.4000000000000004</v>
          </cell>
          <cell r="G297">
            <v>4.4000000000000004</v>
          </cell>
        </row>
        <row r="298">
          <cell r="C298" t="str">
            <v>Inflation rate (HICP)</v>
          </cell>
          <cell r="D298">
            <v>2.2999999999999998</v>
          </cell>
          <cell r="E298">
            <v>2.7542033626901663</v>
          </cell>
          <cell r="F298">
            <v>0.7</v>
          </cell>
          <cell r="G298">
            <v>1.6</v>
          </cell>
        </row>
        <row r="299">
          <cell r="C299" t="str">
            <v>Unemployment rate</v>
          </cell>
          <cell r="D299">
            <v>9</v>
          </cell>
          <cell r="E299">
            <v>7.8</v>
          </cell>
          <cell r="F299">
            <v>8.6999999999999993</v>
          </cell>
          <cell r="G299">
            <v>10</v>
          </cell>
        </row>
        <row r="300">
          <cell r="C300" t="str">
            <v>Curr. account balance*</v>
          </cell>
          <cell r="D300">
            <v>7.6</v>
          </cell>
          <cell r="E300">
            <v>6.9</v>
          </cell>
          <cell r="F300">
            <v>3.8</v>
          </cell>
          <cell r="G300">
            <v>4.4000000000000004</v>
          </cell>
        </row>
        <row r="301">
          <cell r="B301" t="str">
            <v>NACHRICHTLICH: CONSENSUS-PROGNOSEN</v>
          </cell>
          <cell r="C301" t="str">
            <v>Public budget balance*</v>
          </cell>
          <cell r="D301">
            <v>-0.2</v>
          </cell>
          <cell r="E301">
            <v>-0.1</v>
          </cell>
          <cell r="F301">
            <v>-3.9</v>
          </cell>
          <cell r="G301">
            <v>-4.2</v>
          </cell>
        </row>
        <row r="302">
          <cell r="C302" t="str">
            <v>Umfrage vom Januar 2012</v>
          </cell>
        </row>
        <row r="303">
          <cell r="B303" t="str">
            <v>Consensus forecasts</v>
          </cell>
          <cell r="C303" t="str">
            <v>BIP-Wachstum</v>
          </cell>
          <cell r="E303">
            <v>9.1</v>
          </cell>
          <cell r="F303">
            <v>8.5</v>
          </cell>
          <cell r="G303">
            <v>8.6</v>
          </cell>
        </row>
        <row r="304">
          <cell r="C304" t="str">
            <v>Date of survey: March 9, 09</v>
          </cell>
          <cell r="E304">
            <v>5.4</v>
          </cell>
          <cell r="F304">
            <v>3.7</v>
          </cell>
          <cell r="G304">
            <v>3.6</v>
          </cell>
        </row>
        <row r="305">
          <cell r="C305" t="str">
            <v>Real GDP growth</v>
          </cell>
          <cell r="D305">
            <v>2.9</v>
          </cell>
          <cell r="E305">
            <v>1.3</v>
          </cell>
          <cell r="F305">
            <v>-3.2</v>
          </cell>
          <cell r="G305">
            <v>0.7</v>
          </cell>
        </row>
        <row r="306">
          <cell r="C306" t="str">
            <v>Inflation rate</v>
          </cell>
          <cell r="D306">
            <v>1.6</v>
          </cell>
          <cell r="E306">
            <v>2.6</v>
          </cell>
          <cell r="F306">
            <v>0.5</v>
          </cell>
          <cell r="G306">
            <v>1.2</v>
          </cell>
        </row>
        <row r="307">
          <cell r="B307" t="str">
            <v>*) in Prozent gegenüber Vorjahr   **) in Prozent des BIP</v>
          </cell>
        </row>
        <row r="309">
          <cell r="B309" t="str">
            <v>*) percent of GDP</v>
          </cell>
        </row>
        <row r="316">
          <cell r="B316" t="str">
            <v>France - Macroeconomic Forecast</v>
          </cell>
        </row>
        <row r="317">
          <cell r="B317" t="str">
            <v>REAL GDP GROWTH</v>
          </cell>
          <cell r="D317">
            <v>3.6928734022062457</v>
          </cell>
          <cell r="E317">
            <v>3</v>
          </cell>
          <cell r="F317">
            <v>1.3533078829624685</v>
          </cell>
          <cell r="G317">
            <v>1.5499926645872506</v>
          </cell>
        </row>
        <row r="318">
          <cell r="C318" t="str">
            <v>Private consumption</v>
          </cell>
          <cell r="D318">
            <v>2007</v>
          </cell>
          <cell r="E318">
            <v>2008</v>
          </cell>
          <cell r="F318">
            <v>2009</v>
          </cell>
          <cell r="G318">
            <v>2010</v>
          </cell>
        </row>
        <row r="319">
          <cell r="C319" t="str">
            <v>Public consumption</v>
          </cell>
          <cell r="D319">
            <v>1.734259665117122</v>
          </cell>
          <cell r="E319">
            <v>1.2</v>
          </cell>
          <cell r="F319">
            <v>1.1854322056001507</v>
          </cell>
          <cell r="G319">
            <v>0.75553076369071448</v>
          </cell>
        </row>
        <row r="320">
          <cell r="B320" t="str">
            <v>Real GDP growth</v>
          </cell>
          <cell r="C320" t="str">
            <v>Investment</v>
          </cell>
          <cell r="D320">
            <v>2.1</v>
          </cell>
          <cell r="E320">
            <v>0.7</v>
          </cell>
          <cell r="F320">
            <v>-2</v>
          </cell>
          <cell r="G320">
            <v>1</v>
          </cell>
        </row>
        <row r="321">
          <cell r="C321" t="str">
            <v>Private consumption</v>
          </cell>
          <cell r="D321">
            <v>2.4</v>
          </cell>
          <cell r="E321">
            <v>1.3</v>
          </cell>
          <cell r="F321">
            <v>0.4</v>
          </cell>
          <cell r="G321">
            <v>1</v>
          </cell>
        </row>
        <row r="322">
          <cell r="C322" t="str">
            <v>Public consumption</v>
          </cell>
          <cell r="D322">
            <v>1.3</v>
          </cell>
          <cell r="E322">
            <v>1.6</v>
          </cell>
          <cell r="F322">
            <v>1.6</v>
          </cell>
          <cell r="G322">
            <v>2.1</v>
          </cell>
        </row>
        <row r="323">
          <cell r="C323" t="str">
            <v>Investment</v>
          </cell>
          <cell r="D323">
            <v>4.9000000000000004</v>
          </cell>
          <cell r="E323">
            <v>0.4</v>
          </cell>
          <cell r="F323">
            <v>-4</v>
          </cell>
          <cell r="G323">
            <v>0.6</v>
          </cell>
        </row>
        <row r="324">
          <cell r="B324" t="str">
            <v>OTHER INDICATORS</v>
          </cell>
          <cell r="C324" t="str">
            <v>Exports</v>
          </cell>
          <cell r="D324">
            <v>3.2</v>
          </cell>
          <cell r="E324">
            <v>1.1000000000000001</v>
          </cell>
          <cell r="F324">
            <v>-7.4</v>
          </cell>
          <cell r="G324">
            <v>1.2</v>
          </cell>
        </row>
        <row r="325">
          <cell r="C325" t="str">
            <v>Imports</v>
          </cell>
          <cell r="D325">
            <v>5.9</v>
          </cell>
          <cell r="E325">
            <v>2</v>
          </cell>
          <cell r="F325">
            <v>-3.5</v>
          </cell>
          <cell r="G325">
            <v>1.8</v>
          </cell>
        </row>
        <row r="326">
          <cell r="C326" t="str">
            <v>Unemployment rate</v>
          </cell>
          <cell r="D326">
            <v>7.7</v>
          </cell>
          <cell r="E326">
            <v>7.1</v>
          </cell>
          <cell r="F326">
            <v>6.9</v>
          </cell>
          <cell r="G326">
            <v>6.4</v>
          </cell>
        </row>
        <row r="327">
          <cell r="B327" t="str">
            <v>Other Indicators</v>
          </cell>
          <cell r="C327" t="str">
            <v>Curr. account balance*</v>
          </cell>
          <cell r="D327">
            <v>5.7</v>
          </cell>
          <cell r="E327">
            <v>5.0999999999999996</v>
          </cell>
          <cell r="F327">
            <v>4.7</v>
          </cell>
          <cell r="G327">
            <v>4.3</v>
          </cell>
        </row>
        <row r="328">
          <cell r="C328" t="str">
            <v>Inflation rate (HICP)</v>
          </cell>
          <cell r="D328">
            <v>1.6</v>
          </cell>
          <cell r="E328">
            <v>3.2</v>
          </cell>
          <cell r="F328">
            <v>0.5</v>
          </cell>
          <cell r="G328">
            <v>1.8</v>
          </cell>
        </row>
        <row r="329">
          <cell r="C329" t="str">
            <v>Unemployment rate</v>
          </cell>
          <cell r="D329">
            <v>8.3000000000000007</v>
          </cell>
          <cell r="E329">
            <v>8.1</v>
          </cell>
          <cell r="F329">
            <v>8.8000000000000007</v>
          </cell>
          <cell r="G329">
            <v>9.3000000000000007</v>
          </cell>
        </row>
        <row r="330">
          <cell r="B330" t="str">
            <v>CONSENSUS FORECASTS</v>
          </cell>
          <cell r="C330" t="str">
            <v>Curr. account balance*</v>
          </cell>
          <cell r="D330">
            <v>-1.2</v>
          </cell>
          <cell r="E330">
            <v>-2.4</v>
          </cell>
          <cell r="F330">
            <v>-3.5</v>
          </cell>
          <cell r="G330">
            <v>-2.7</v>
          </cell>
        </row>
        <row r="331">
          <cell r="C331" t="str">
            <v>Public budget balance*</v>
          </cell>
          <cell r="D331">
            <v>-2.7</v>
          </cell>
          <cell r="E331">
            <v>-2.9</v>
          </cell>
          <cell r="F331">
            <v>-5</v>
          </cell>
          <cell r="G331">
            <v>-5.2</v>
          </cell>
        </row>
        <row r="332">
          <cell r="C332" t="str">
            <v>Real GDP growth</v>
          </cell>
          <cell r="E332">
            <v>3</v>
          </cell>
          <cell r="F332">
            <v>0.5</v>
          </cell>
        </row>
        <row r="333">
          <cell r="B333" t="str">
            <v>Consensus forecasts</v>
          </cell>
          <cell r="C333" t="str">
            <v>Inflation rate</v>
          </cell>
          <cell r="E333">
            <v>2.2999999999999998</v>
          </cell>
          <cell r="F333">
            <v>1.8</v>
          </cell>
        </row>
        <row r="334">
          <cell r="C334" t="str">
            <v>Date of survey: March 9, 09</v>
          </cell>
        </row>
        <row r="335">
          <cell r="C335" t="str">
            <v>Real GDP-growth</v>
          </cell>
          <cell r="D335">
            <v>2.4</v>
          </cell>
          <cell r="E335">
            <v>0.7</v>
          </cell>
          <cell r="F335">
            <v>-2</v>
          </cell>
          <cell r="G335">
            <v>0.6</v>
          </cell>
        </row>
        <row r="336">
          <cell r="B336" t="str">
            <v>*) percent of GDP</v>
          </cell>
          <cell r="C336" t="str">
            <v>Inflation rate</v>
          </cell>
          <cell r="D336">
            <v>1.7</v>
          </cell>
          <cell r="E336">
            <v>2.8</v>
          </cell>
          <cell r="F336">
            <v>0.4</v>
          </cell>
          <cell r="G336">
            <v>1.4</v>
          </cell>
        </row>
        <row r="339">
          <cell r="B339" t="str">
            <v>*) percent of GDP</v>
          </cell>
        </row>
        <row r="346">
          <cell r="B346" t="str">
            <v>Italy - Macroeconomic Forecast</v>
          </cell>
          <cell r="D346">
            <v>2010</v>
          </cell>
          <cell r="E346">
            <v>2011</v>
          </cell>
          <cell r="F346">
            <v>2012</v>
          </cell>
          <cell r="G346">
            <v>2013</v>
          </cell>
        </row>
        <row r="348">
          <cell r="D348">
            <v>2007</v>
          </cell>
          <cell r="E348">
            <v>2008</v>
          </cell>
          <cell r="F348">
            <v>2009</v>
          </cell>
          <cell r="G348">
            <v>2010</v>
          </cell>
        </row>
        <row r="349">
          <cell r="B349" t="str">
            <v>REAL GDP GROWTH</v>
          </cell>
          <cell r="D349">
            <v>1.4</v>
          </cell>
          <cell r="E349">
            <v>1.7</v>
          </cell>
          <cell r="F349">
            <v>0.7</v>
          </cell>
          <cell r="G349">
            <v>1.1000000000000001</v>
          </cell>
        </row>
        <row r="350">
          <cell r="B350" t="str">
            <v>Real GDP growth</v>
          </cell>
          <cell r="C350" t="str">
            <v>Private consumption</v>
          </cell>
          <cell r="D350">
            <v>1.4645151241982433</v>
          </cell>
          <cell r="E350">
            <v>-1.0430330601321458</v>
          </cell>
          <cell r="F350">
            <v>-3.6355034156631945</v>
          </cell>
          <cell r="G350">
            <v>0.94931158320309805</v>
          </cell>
        </row>
        <row r="351">
          <cell r="C351" t="str">
            <v>Private consumption</v>
          </cell>
          <cell r="D351">
            <v>1.1898919523399627</v>
          </cell>
          <cell r="E351">
            <v>-0.87390811177542105</v>
          </cell>
          <cell r="F351">
            <v>-1.1922958788328799</v>
          </cell>
          <cell r="G351">
            <v>1.1806193095010258</v>
          </cell>
        </row>
        <row r="352">
          <cell r="C352" t="str">
            <v>Public consumption</v>
          </cell>
          <cell r="D352">
            <v>1.0215155232613284</v>
          </cell>
          <cell r="E352">
            <v>0.64648965071651787</v>
          </cell>
          <cell r="F352">
            <v>1.617092980331222</v>
          </cell>
          <cell r="G352">
            <v>2.0648284310574354</v>
          </cell>
        </row>
        <row r="353">
          <cell r="C353" t="str">
            <v>Investment</v>
          </cell>
          <cell r="D353">
            <v>1.5885717235708228</v>
          </cell>
          <cell r="E353">
            <v>-2.9434291003466484</v>
          </cell>
          <cell r="F353">
            <v>-11.100395242110366</v>
          </cell>
          <cell r="G353">
            <v>0.94630647322222217</v>
          </cell>
        </row>
        <row r="354">
          <cell r="C354" t="str">
            <v>Exports</v>
          </cell>
          <cell r="D354">
            <v>4.0139586634748241</v>
          </cell>
          <cell r="E354">
            <v>-3.7137284775009931</v>
          </cell>
          <cell r="F354">
            <v>-11.801977766550891</v>
          </cell>
          <cell r="G354">
            <v>2.5431162163721979</v>
          </cell>
        </row>
        <row r="355">
          <cell r="C355" t="str">
            <v>Imports</v>
          </cell>
          <cell r="D355">
            <v>3.3246968026460877</v>
          </cell>
          <cell r="E355">
            <v>-4.4704451238055611</v>
          </cell>
          <cell r="F355">
            <v>-7.8589297109535323</v>
          </cell>
          <cell r="G355">
            <v>3.8549272854530443</v>
          </cell>
        </row>
        <row r="356">
          <cell r="B356" t="str">
            <v>OTHER INDICATORS</v>
          </cell>
        </row>
        <row r="357">
          <cell r="B357" t="str">
            <v>Other Indicators</v>
          </cell>
          <cell r="C357" t="str">
            <v>Inflation rate (HICP)</v>
          </cell>
          <cell r="D357">
            <v>1.7355320375941119</v>
          </cell>
          <cell r="E357">
            <v>2.2000000000000002</v>
          </cell>
          <cell r="F357">
            <v>2.1</v>
          </cell>
          <cell r="G357">
            <v>2.2000000000000002</v>
          </cell>
        </row>
        <row r="358">
          <cell r="C358" t="str">
            <v>Inflation rate (HICP)</v>
          </cell>
          <cell r="D358">
            <v>2</v>
          </cell>
          <cell r="E358">
            <v>3.4931193151728746</v>
          </cell>
          <cell r="F358">
            <v>0.8</v>
          </cell>
          <cell r="G358">
            <v>1.8252046209949284</v>
          </cell>
        </row>
        <row r="359">
          <cell r="C359" t="str">
            <v>Unemployment rate</v>
          </cell>
          <cell r="D359">
            <v>6.2</v>
          </cell>
          <cell r="E359">
            <v>6.8</v>
          </cell>
          <cell r="F359">
            <v>7.9</v>
          </cell>
          <cell r="G359">
            <v>8.5</v>
          </cell>
        </row>
        <row r="360">
          <cell r="C360" t="str">
            <v>Curr. account balance*</v>
          </cell>
          <cell r="D360">
            <v>-2.4</v>
          </cell>
          <cell r="E360">
            <v>-3.1</v>
          </cell>
          <cell r="F360">
            <v>-3.5</v>
          </cell>
          <cell r="G360">
            <v>-3.8</v>
          </cell>
        </row>
        <row r="361">
          <cell r="C361" t="str">
            <v>Public budget balance*</v>
          </cell>
          <cell r="D361">
            <v>-1.5</v>
          </cell>
          <cell r="E361">
            <v>-2.5</v>
          </cell>
          <cell r="F361">
            <v>-4.4000000000000004</v>
          </cell>
          <cell r="G361">
            <v>-3.6</v>
          </cell>
        </row>
        <row r="362">
          <cell r="B362" t="str">
            <v>CONSENSUS FORECASTS</v>
          </cell>
        </row>
        <row r="363">
          <cell r="B363" t="str">
            <v>Consensus forecasts</v>
          </cell>
          <cell r="C363" t="str">
            <v>Date of survey: Jan 09, 2012</v>
          </cell>
        </row>
        <row r="364">
          <cell r="C364" t="str">
            <v>Date of survey: March 9, 09</v>
          </cell>
          <cell r="E364">
            <v>1.6</v>
          </cell>
          <cell r="F364">
            <v>0</v>
          </cell>
        </row>
        <row r="365">
          <cell r="C365" t="str">
            <v>Real GDP-growth</v>
          </cell>
          <cell r="D365">
            <v>1.9</v>
          </cell>
          <cell r="E365">
            <v>2.1</v>
          </cell>
          <cell r="F365">
            <v>1.7</v>
          </cell>
          <cell r="G365">
            <v>0.3</v>
          </cell>
        </row>
        <row r="366">
          <cell r="C366" t="str">
            <v>Inflation rate</v>
          </cell>
          <cell r="D366">
            <v>2.1</v>
          </cell>
          <cell r="E366">
            <v>3.3</v>
          </cell>
          <cell r="F366">
            <v>0.9</v>
          </cell>
          <cell r="G366">
            <v>1.6</v>
          </cell>
        </row>
        <row r="368">
          <cell r="B368" t="str">
            <v>*) percent of GDP</v>
          </cell>
        </row>
        <row r="369">
          <cell r="B369" t="str">
            <v>*) percent of GDP</v>
          </cell>
        </row>
        <row r="376">
          <cell r="B376" t="str">
            <v>Spain - Macroeconomic Forecast</v>
          </cell>
        </row>
        <row r="378">
          <cell r="D378">
            <v>2007</v>
          </cell>
          <cell r="E378">
            <v>2008</v>
          </cell>
          <cell r="F378">
            <v>2009</v>
          </cell>
          <cell r="G378">
            <v>2010</v>
          </cell>
        </row>
        <row r="380">
          <cell r="B380" t="str">
            <v>Real GDP growth</v>
          </cell>
          <cell r="D380">
            <v>3.6619022226846454</v>
          </cell>
          <cell r="E380">
            <v>1.1585278641383212</v>
          </cell>
          <cell r="F380">
            <v>-2.604869584469057</v>
          </cell>
          <cell r="G380">
            <v>0.54124731986152597</v>
          </cell>
        </row>
        <row r="381">
          <cell r="B381" t="str">
            <v>REAL GDP GROWTH</v>
          </cell>
          <cell r="C381" t="str">
            <v>Private consumption</v>
          </cell>
          <cell r="D381">
            <v>3.4582784195157359</v>
          </cell>
          <cell r="E381">
            <v>0.11531504528299763</v>
          </cell>
          <cell r="F381">
            <v>-2.7859910754021513</v>
          </cell>
          <cell r="G381">
            <v>0.26481073609193118</v>
          </cell>
        </row>
        <row r="382">
          <cell r="C382" t="str">
            <v>Public consumption</v>
          </cell>
          <cell r="D382">
            <v>4.8555912974300526</v>
          </cell>
          <cell r="E382">
            <v>5.2812487629804536</v>
          </cell>
          <cell r="F382">
            <v>8.0118420623202127</v>
          </cell>
          <cell r="G382">
            <v>7.3854987767007003</v>
          </cell>
        </row>
        <row r="383">
          <cell r="C383" t="str">
            <v>Investment</v>
          </cell>
          <cell r="D383">
            <v>5.3410919565777704</v>
          </cell>
          <cell r="E383">
            <v>-2.992374530001797</v>
          </cell>
          <cell r="F383">
            <v>-12.790952575854178</v>
          </cell>
          <cell r="G383">
            <v>-2.3961873831854774</v>
          </cell>
        </row>
        <row r="384">
          <cell r="C384" t="str">
            <v>Exports</v>
          </cell>
          <cell r="D384">
            <v>4.856021170285004</v>
          </cell>
          <cell r="E384">
            <v>0.65376297667621941</v>
          </cell>
          <cell r="F384">
            <v>-13.893489474943095</v>
          </cell>
          <cell r="G384">
            <v>2.5927536958089092</v>
          </cell>
        </row>
        <row r="385">
          <cell r="C385" t="str">
            <v>Imports</v>
          </cell>
          <cell r="D385">
            <v>6.2163744228568447</v>
          </cell>
          <cell r="E385">
            <v>-2.5245598120048385</v>
          </cell>
          <cell r="F385">
            <v>-14.895785093929774</v>
          </cell>
          <cell r="G385">
            <v>3.8545497164515439</v>
          </cell>
        </row>
        <row r="386">
          <cell r="C386" t="str">
            <v>Imports</v>
          </cell>
          <cell r="D386">
            <v>10.290254538866662</v>
          </cell>
          <cell r="E386">
            <v>4.2</v>
          </cell>
          <cell r="F386">
            <v>2.2999999999999998</v>
          </cell>
          <cell r="G386">
            <v>1.9</v>
          </cell>
        </row>
        <row r="387">
          <cell r="B387" t="str">
            <v>Other Indicators</v>
          </cell>
        </row>
        <row r="388">
          <cell r="B388" t="str">
            <v>OTHER INDICATORS</v>
          </cell>
          <cell r="C388" t="str">
            <v>Inflation rate (HICP)</v>
          </cell>
          <cell r="D388">
            <v>2.8</v>
          </cell>
          <cell r="E388">
            <v>4.0999999999999996</v>
          </cell>
          <cell r="F388">
            <v>0.5</v>
          </cell>
          <cell r="G388">
            <v>2.5</v>
          </cell>
        </row>
        <row r="389">
          <cell r="C389" t="str">
            <v>Unemployment rate</v>
          </cell>
          <cell r="D389">
            <v>8.3000000000000007</v>
          </cell>
          <cell r="E389">
            <v>11.3</v>
          </cell>
          <cell r="F389">
            <v>16</v>
          </cell>
          <cell r="G389">
            <v>18</v>
          </cell>
        </row>
        <row r="390">
          <cell r="C390" t="str">
            <v>Curr. account balance*</v>
          </cell>
          <cell r="D390">
            <v>-10.1</v>
          </cell>
          <cell r="E390">
            <v>-9.6</v>
          </cell>
          <cell r="F390">
            <v>-7.6201507265813717</v>
          </cell>
          <cell r="G390">
            <v>-6.6676318857587002</v>
          </cell>
        </row>
        <row r="391">
          <cell r="C391" t="str">
            <v>Public budget balance*</v>
          </cell>
          <cell r="D391">
            <v>2.2000000000000002</v>
          </cell>
          <cell r="E391">
            <v>-1.5</v>
          </cell>
          <cell r="F391">
            <v>-6.5</v>
          </cell>
          <cell r="G391">
            <v>-5.5</v>
          </cell>
        </row>
        <row r="392">
          <cell r="C392" t="str">
            <v>Public budget balance*</v>
          </cell>
          <cell r="D392">
            <v>-4.5999999999999996</v>
          </cell>
          <cell r="E392">
            <v>-4.4000000000000004</v>
          </cell>
          <cell r="F392">
            <v>-2.5</v>
          </cell>
          <cell r="G392">
            <v>-1.5</v>
          </cell>
        </row>
        <row r="393">
          <cell r="B393" t="str">
            <v>Consensus forecasts</v>
          </cell>
        </row>
        <row r="394">
          <cell r="B394" t="str">
            <v>CONSENSUS FORECASTS</v>
          </cell>
          <cell r="C394" t="str">
            <v>Date of survey: March 9, 09</v>
          </cell>
        </row>
        <row r="395">
          <cell r="C395" t="str">
            <v>Real GDP-growth</v>
          </cell>
          <cell r="D395">
            <v>3.9</v>
          </cell>
          <cell r="E395">
            <v>1.2</v>
          </cell>
          <cell r="F395">
            <v>-2.5</v>
          </cell>
          <cell r="G395">
            <v>-0.1</v>
          </cell>
        </row>
        <row r="396">
          <cell r="C396" t="str">
            <v>Inflation rate</v>
          </cell>
          <cell r="D396">
            <v>3.5</v>
          </cell>
          <cell r="E396">
            <v>0.6</v>
          </cell>
          <cell r="F396">
            <v>-1.3</v>
          </cell>
          <cell r="G396">
            <v>1.9</v>
          </cell>
        </row>
        <row r="397">
          <cell r="C397" t="str">
            <v>Inflation rate</v>
          </cell>
          <cell r="E397">
            <v>2.7</v>
          </cell>
          <cell r="F397">
            <v>2.2999999999999998</v>
          </cell>
        </row>
        <row r="399">
          <cell r="B399" t="str">
            <v>*) percent of GDP</v>
          </cell>
        </row>
        <row r="406">
          <cell r="B406" t="str">
            <v>United Kingdom - Macroeconomic Forecast</v>
          </cell>
        </row>
        <row r="407">
          <cell r="B407" t="str">
            <v>SPAIN – MACROECONOMIC FORECAST</v>
          </cell>
        </row>
        <row r="408">
          <cell r="D408">
            <v>2007</v>
          </cell>
          <cell r="E408">
            <v>2008</v>
          </cell>
          <cell r="F408">
            <v>2009</v>
          </cell>
          <cell r="G408">
            <v>2010</v>
          </cell>
        </row>
        <row r="410">
          <cell r="B410" t="str">
            <v>Real GDP growth</v>
          </cell>
          <cell r="D410">
            <v>3</v>
          </cell>
          <cell r="E410">
            <v>0.7</v>
          </cell>
          <cell r="F410">
            <v>-3</v>
          </cell>
          <cell r="G410">
            <v>0</v>
          </cell>
        </row>
        <row r="411">
          <cell r="C411" t="str">
            <v>Private consumption</v>
          </cell>
          <cell r="D411">
            <v>3.1</v>
          </cell>
          <cell r="E411">
            <v>1.7</v>
          </cell>
          <cell r="F411">
            <v>-2.7</v>
          </cell>
          <cell r="G411">
            <v>-1.4</v>
          </cell>
        </row>
        <row r="412">
          <cell r="C412" t="str">
            <v>Public consumption</v>
          </cell>
          <cell r="D412">
            <v>1.7</v>
          </cell>
          <cell r="E412">
            <v>3.5</v>
          </cell>
          <cell r="F412">
            <v>3.5</v>
          </cell>
          <cell r="G412">
            <v>2</v>
          </cell>
        </row>
        <row r="413">
          <cell r="B413" t="str">
            <v>REAL GDP GROWTH</v>
          </cell>
          <cell r="C413" t="str">
            <v>Investment</v>
          </cell>
          <cell r="D413">
            <v>7.2</v>
          </cell>
          <cell r="E413">
            <v>-4.3</v>
          </cell>
          <cell r="F413">
            <v>-7.4</v>
          </cell>
          <cell r="G413">
            <v>-0.6</v>
          </cell>
        </row>
        <row r="414">
          <cell r="C414" t="str">
            <v>Exports</v>
          </cell>
          <cell r="D414">
            <v>-4.2</v>
          </cell>
          <cell r="E414">
            <v>-0.1</v>
          </cell>
          <cell r="F414">
            <v>-8.9</v>
          </cell>
          <cell r="G414">
            <v>1</v>
          </cell>
        </row>
        <row r="415">
          <cell r="C415" t="str">
            <v>Imports</v>
          </cell>
          <cell r="D415">
            <v>-1.6</v>
          </cell>
          <cell r="E415">
            <v>-0.5</v>
          </cell>
          <cell r="F415">
            <v>-7.9</v>
          </cell>
          <cell r="G415">
            <v>-0.1</v>
          </cell>
        </row>
        <row r="416">
          <cell r="C416" t="str">
            <v>Investment</v>
          </cell>
          <cell r="D416">
            <v>-6.3</v>
          </cell>
          <cell r="E416">
            <v>-4.2</v>
          </cell>
          <cell r="F416">
            <v>0.4</v>
          </cell>
          <cell r="G416">
            <v>1.8</v>
          </cell>
        </row>
        <row r="417">
          <cell r="B417" t="str">
            <v>Other Indicators</v>
          </cell>
          <cell r="C417" t="str">
            <v>Exports</v>
          </cell>
          <cell r="D417">
            <v>13.5</v>
          </cell>
          <cell r="E417">
            <v>9.3000000000000007</v>
          </cell>
          <cell r="F417">
            <v>4.9000000000000004</v>
          </cell>
          <cell r="G417">
            <v>3.5</v>
          </cell>
        </row>
        <row r="418">
          <cell r="C418" t="str">
            <v>Inflation rate (HICP)</v>
          </cell>
          <cell r="D418">
            <v>2.2999999999999998</v>
          </cell>
          <cell r="E418">
            <v>3.6</v>
          </cell>
          <cell r="F418">
            <v>1.8</v>
          </cell>
          <cell r="G418">
            <v>2.2000000000000002</v>
          </cell>
        </row>
        <row r="419">
          <cell r="C419" t="str">
            <v>Unemployment rate</v>
          </cell>
          <cell r="D419">
            <v>5.4</v>
          </cell>
          <cell r="E419">
            <v>5.7</v>
          </cell>
          <cell r="F419">
            <v>7.5</v>
          </cell>
          <cell r="G419">
            <v>8.1</v>
          </cell>
        </row>
        <row r="420">
          <cell r="B420" t="str">
            <v>OTHER INDICATORS</v>
          </cell>
          <cell r="C420" t="str">
            <v>Curr. account balance*</v>
          </cell>
          <cell r="D420">
            <v>-2.8</v>
          </cell>
          <cell r="E420">
            <v>-1.9</v>
          </cell>
          <cell r="F420">
            <v>-1.8</v>
          </cell>
          <cell r="G420">
            <v>-1.8</v>
          </cell>
        </row>
        <row r="421">
          <cell r="C421" t="str">
            <v>Public budget balance*</v>
          </cell>
          <cell r="D421">
            <v>-2.8</v>
          </cell>
          <cell r="E421">
            <v>-4.3</v>
          </cell>
          <cell r="F421">
            <v>-9.5</v>
          </cell>
          <cell r="G421">
            <v>-8.5</v>
          </cell>
        </row>
        <row r="422">
          <cell r="C422" t="str">
            <v>Unemployment rate</v>
          </cell>
          <cell r="D422">
            <v>20.100000000000001</v>
          </cell>
          <cell r="E422">
            <v>21.5</v>
          </cell>
          <cell r="F422">
            <v>23.2</v>
          </cell>
          <cell r="G422">
            <v>23.4</v>
          </cell>
        </row>
        <row r="423">
          <cell r="B423" t="str">
            <v>Consensus forecasts</v>
          </cell>
          <cell r="C423" t="str">
            <v>Curr. account balance*</v>
          </cell>
          <cell r="D423">
            <v>-4.5999999999999996</v>
          </cell>
          <cell r="E423">
            <v>-4.7</v>
          </cell>
          <cell r="F423">
            <v>-4.7</v>
          </cell>
          <cell r="G423">
            <v>-4.8</v>
          </cell>
        </row>
        <row r="424">
          <cell r="C424" t="str">
            <v>Date of survey: March 9, 09</v>
          </cell>
          <cell r="D424">
            <v>-9.3000000000000007</v>
          </cell>
          <cell r="E424">
            <v>-7</v>
          </cell>
          <cell r="F424">
            <v>-4.4000000000000004</v>
          </cell>
          <cell r="G424">
            <v>-3</v>
          </cell>
        </row>
        <row r="425">
          <cell r="C425" t="str">
            <v>Real GDP-growth</v>
          </cell>
          <cell r="D425">
            <v>2.9</v>
          </cell>
          <cell r="E425">
            <v>0.7</v>
          </cell>
          <cell r="F425">
            <v>-3</v>
          </cell>
          <cell r="G425">
            <v>0.5</v>
          </cell>
        </row>
        <row r="426">
          <cell r="B426" t="str">
            <v>CONSENSUS FORECASTS</v>
          </cell>
          <cell r="C426" t="str">
            <v>Inflation rate</v>
          </cell>
          <cell r="D426">
            <v>2.2999999999999998</v>
          </cell>
          <cell r="E426">
            <v>3.6</v>
          </cell>
          <cell r="F426">
            <v>1</v>
          </cell>
          <cell r="G426">
            <v>1.8</v>
          </cell>
        </row>
        <row r="427">
          <cell r="C427" t="str">
            <v>Date of survey: Jan 09, 2012</v>
          </cell>
        </row>
        <row r="428">
          <cell r="C428" t="str">
            <v>Real GDP-growth</v>
          </cell>
          <cell r="E428">
            <v>0.7</v>
          </cell>
          <cell r="F428">
            <v>-0.4</v>
          </cell>
        </row>
        <row r="429">
          <cell r="B429" t="str">
            <v>*) percent of GDP</v>
          </cell>
          <cell r="C429" t="str">
            <v>Inflation rate</v>
          </cell>
          <cell r="E429">
            <v>3.1</v>
          </cell>
          <cell r="F429">
            <v>1.6</v>
          </cell>
        </row>
        <row r="436">
          <cell r="B436" t="str">
            <v>Switzerland - Macroeconomic Forecast</v>
          </cell>
        </row>
        <row r="438">
          <cell r="D438">
            <v>2007</v>
          </cell>
          <cell r="E438">
            <v>2008</v>
          </cell>
          <cell r="F438">
            <v>2009</v>
          </cell>
          <cell r="G438">
            <v>2010</v>
          </cell>
        </row>
        <row r="439">
          <cell r="B439" t="str">
            <v>UNITED KINGDOM – MACROECONOMIC FORECAST</v>
          </cell>
        </row>
        <row r="440">
          <cell r="B440" t="str">
            <v>Real GDP growth</v>
          </cell>
          <cell r="D440">
            <v>3.3259622327499683</v>
          </cell>
          <cell r="E440">
            <v>1.6322572929694967</v>
          </cell>
          <cell r="F440">
            <v>-2.3754782244474915</v>
          </cell>
          <cell r="G440">
            <v>0.81034665397337058</v>
          </cell>
        </row>
        <row r="441">
          <cell r="C441" t="str">
            <v>Private consumption</v>
          </cell>
          <cell r="D441">
            <v>2.1226461339792113</v>
          </cell>
          <cell r="E441">
            <v>1.7265884419623845</v>
          </cell>
          <cell r="F441">
            <v>0.31194918747614597</v>
          </cell>
          <cell r="G441">
            <v>0.82784873035230966</v>
          </cell>
        </row>
        <row r="442">
          <cell r="C442" t="str">
            <v>Public consumption</v>
          </cell>
          <cell r="D442">
            <v>2010</v>
          </cell>
          <cell r="E442">
            <v>2011</v>
          </cell>
          <cell r="F442">
            <v>2012</v>
          </cell>
          <cell r="G442">
            <v>2013</v>
          </cell>
        </row>
        <row r="443">
          <cell r="C443" t="str">
            <v>Investment</v>
          </cell>
          <cell r="D443">
            <v>5.3720042965236914</v>
          </cell>
          <cell r="E443">
            <v>-1.6899742216178293</v>
          </cell>
          <cell r="F443">
            <v>-6.8244994154444178</v>
          </cell>
          <cell r="G443">
            <v>0.52341111770934923</v>
          </cell>
        </row>
        <row r="444">
          <cell r="C444" t="str">
            <v>Exports</v>
          </cell>
          <cell r="D444">
            <v>9.4190391930794917</v>
          </cell>
          <cell r="E444">
            <v>2.345079469641731</v>
          </cell>
          <cell r="F444">
            <v>-11.685765310678576</v>
          </cell>
          <cell r="G444">
            <v>2.4146470306420253</v>
          </cell>
        </row>
        <row r="445">
          <cell r="B445" t="str">
            <v>REAL GDP GROWTH</v>
          </cell>
          <cell r="C445" t="str">
            <v>Imports</v>
          </cell>
          <cell r="D445">
            <v>5.9141878045813279</v>
          </cell>
          <cell r="E445">
            <v>-0.21345224144142527</v>
          </cell>
          <cell r="F445">
            <v>-8.8407614292947976</v>
          </cell>
          <cell r="G445">
            <v>2.8493697013133312</v>
          </cell>
        </row>
        <row r="446">
          <cell r="C446" t="str">
            <v>Private consumption</v>
          </cell>
          <cell r="D446">
            <v>1.1000000000000001</v>
          </cell>
          <cell r="E446">
            <v>-1</v>
          </cell>
          <cell r="F446">
            <v>0.4</v>
          </cell>
          <cell r="G446">
            <v>0.2</v>
          </cell>
        </row>
        <row r="447">
          <cell r="B447" t="str">
            <v>Other Indicators</v>
          </cell>
          <cell r="C447" t="str">
            <v>Public consumption</v>
          </cell>
          <cell r="D447">
            <v>1.5</v>
          </cell>
          <cell r="E447">
            <v>2.1</v>
          </cell>
          <cell r="F447">
            <v>0.8</v>
          </cell>
          <cell r="G447">
            <v>0</v>
          </cell>
        </row>
        <row r="448">
          <cell r="C448" t="str">
            <v>Inflation rate</v>
          </cell>
          <cell r="D448">
            <v>0.7</v>
          </cell>
          <cell r="E448">
            <v>2.4</v>
          </cell>
          <cell r="F448">
            <v>-0.4</v>
          </cell>
          <cell r="G448">
            <v>0.7</v>
          </cell>
        </row>
        <row r="449">
          <cell r="C449" t="str">
            <v>Unemployment rate</v>
          </cell>
          <cell r="D449">
            <v>2.8</v>
          </cell>
          <cell r="E449">
            <v>2.6</v>
          </cell>
          <cell r="F449">
            <v>3.9</v>
          </cell>
          <cell r="G449">
            <v>4.8</v>
          </cell>
        </row>
        <row r="450">
          <cell r="C450" t="str">
            <v>Curr. account balance*</v>
          </cell>
          <cell r="D450">
            <v>15.8</v>
          </cell>
          <cell r="E450">
            <v>15</v>
          </cell>
          <cell r="F450">
            <v>14</v>
          </cell>
          <cell r="G450">
            <v>14.5</v>
          </cell>
        </row>
        <row r="451">
          <cell r="C451" t="str">
            <v>Public budget balance*</v>
          </cell>
          <cell r="D451">
            <v>-0.1</v>
          </cell>
          <cell r="E451">
            <v>-0.9</v>
          </cell>
          <cell r="F451">
            <v>-3</v>
          </cell>
          <cell r="G451">
            <v>-2.2000000000000002</v>
          </cell>
        </row>
        <row r="452">
          <cell r="B452" t="str">
            <v>OTHER INDICATORS</v>
          </cell>
        </row>
        <row r="453">
          <cell r="B453" t="str">
            <v>Consensus forecasts</v>
          </cell>
          <cell r="C453" t="str">
            <v>Inflation rate (HICP)</v>
          </cell>
          <cell r="D453">
            <v>3.3</v>
          </cell>
          <cell r="E453">
            <v>4.5</v>
          </cell>
          <cell r="F453">
            <v>2.4</v>
          </cell>
          <cell r="G453">
            <v>2.2999999999999998</v>
          </cell>
        </row>
        <row r="454">
          <cell r="C454" t="str">
            <v>Date of survey: March 9, 09</v>
          </cell>
          <cell r="D454">
            <v>7.9</v>
          </cell>
          <cell r="E454">
            <v>8.1</v>
          </cell>
          <cell r="F454">
            <v>8.1</v>
          </cell>
          <cell r="G454">
            <v>8</v>
          </cell>
        </row>
        <row r="455">
          <cell r="C455" t="str">
            <v>Real GDP-growth</v>
          </cell>
          <cell r="D455">
            <v>3.2</v>
          </cell>
          <cell r="E455">
            <v>1.6</v>
          </cell>
          <cell r="F455">
            <v>-1.6</v>
          </cell>
          <cell r="G455">
            <v>0.6</v>
          </cell>
        </row>
        <row r="456">
          <cell r="C456" t="str">
            <v>Inflation rate</v>
          </cell>
          <cell r="D456">
            <v>1.1000000000000001</v>
          </cell>
          <cell r="E456">
            <v>2.4</v>
          </cell>
          <cell r="F456">
            <v>0</v>
          </cell>
          <cell r="G456">
            <v>0.8</v>
          </cell>
        </row>
        <row r="458">
          <cell r="B458" t="str">
            <v>CONSENSUS FORECASTS</v>
          </cell>
        </row>
        <row r="459">
          <cell r="B459" t="str">
            <v>*) percent of GDP</v>
          </cell>
          <cell r="C459" t="str">
            <v>Date of survey: Jan 09, 2012</v>
          </cell>
        </row>
        <row r="466">
          <cell r="B466" t="str">
            <v>USA - Macroeconomic Forecast</v>
          </cell>
        </row>
        <row r="468">
          <cell r="D468">
            <v>2007</v>
          </cell>
          <cell r="E468">
            <v>2008</v>
          </cell>
          <cell r="F468">
            <v>2009</v>
          </cell>
          <cell r="G468">
            <v>2010</v>
          </cell>
        </row>
        <row r="470">
          <cell r="B470" t="str">
            <v>Real GDP growth</v>
          </cell>
          <cell r="D470">
            <v>2.027689549463787</v>
          </cell>
          <cell r="E470">
            <v>1.1113859023421071</v>
          </cell>
          <cell r="F470">
            <v>-2.1460452330808977</v>
          </cell>
          <cell r="G470">
            <v>1.4024600465342303</v>
          </cell>
        </row>
        <row r="471">
          <cell r="B471" t="str">
            <v>SWITZERLAND – MACROECONOMIC FORECAST</v>
          </cell>
          <cell r="C471" t="str">
            <v>Private consumption</v>
          </cell>
          <cell r="D471">
            <v>2.7883558508766697</v>
          </cell>
          <cell r="E471">
            <v>0.23416295075611515</v>
          </cell>
          <cell r="F471">
            <v>-2.6416932357571881</v>
          </cell>
          <cell r="G471">
            <v>0.83943973636769442</v>
          </cell>
        </row>
        <row r="472">
          <cell r="C472" t="str">
            <v>Public consumption</v>
          </cell>
          <cell r="D472">
            <v>1.8781231145283783</v>
          </cell>
          <cell r="E472">
            <v>2.7986576162057872</v>
          </cell>
          <cell r="F472">
            <v>4.9893272459632811</v>
          </cell>
          <cell r="G472">
            <v>3.4545013067526469</v>
          </cell>
        </row>
        <row r="473">
          <cell r="C473" t="str">
            <v>Investment</v>
          </cell>
          <cell r="D473">
            <v>-2.0937345387487198</v>
          </cell>
          <cell r="E473">
            <v>-3.4478006201906624</v>
          </cell>
          <cell r="F473">
            <v>-8.397302677960198</v>
          </cell>
          <cell r="G473">
            <v>1.7030690189245234</v>
          </cell>
        </row>
        <row r="474">
          <cell r="C474" t="str">
            <v>Exports</v>
          </cell>
          <cell r="D474">
            <v>2010</v>
          </cell>
          <cell r="E474">
            <v>2011</v>
          </cell>
          <cell r="F474">
            <v>2012</v>
          </cell>
          <cell r="G474">
            <v>2013</v>
          </cell>
        </row>
        <row r="475">
          <cell r="C475" t="str">
            <v>Imports</v>
          </cell>
          <cell r="D475">
            <v>2.1703940637909369</v>
          </cell>
          <cell r="E475">
            <v>-3.4551377111930748</v>
          </cell>
          <cell r="F475">
            <v>-7.6775467198265801</v>
          </cell>
          <cell r="G475">
            <v>2.1203908815373325</v>
          </cell>
        </row>
        <row r="477">
          <cell r="B477" t="str">
            <v>Other Indicators</v>
          </cell>
          <cell r="D477">
            <v>2.7140447254496269</v>
          </cell>
          <cell r="E477">
            <v>1.8033582348498056</v>
          </cell>
          <cell r="F477">
            <v>1.050254102987247</v>
          </cell>
          <cell r="G477">
            <v>1.5939896065803483</v>
          </cell>
        </row>
        <row r="478">
          <cell r="C478" t="str">
            <v>Inflation rate</v>
          </cell>
          <cell r="D478">
            <v>2.9</v>
          </cell>
          <cell r="E478">
            <v>3.8</v>
          </cell>
          <cell r="F478">
            <v>-0.2</v>
          </cell>
          <cell r="G478">
            <v>2.7</v>
          </cell>
        </row>
        <row r="479">
          <cell r="C479" t="str">
            <v>Unemployment rate</v>
          </cell>
          <cell r="D479">
            <v>4.5999999999999996</v>
          </cell>
          <cell r="E479">
            <v>5.8</v>
          </cell>
          <cell r="F479">
            <v>9.1999999999999993</v>
          </cell>
          <cell r="G479">
            <v>9.6</v>
          </cell>
        </row>
        <row r="480">
          <cell r="C480" t="str">
            <v>Curr. account balance*</v>
          </cell>
          <cell r="D480">
            <v>-5.3</v>
          </cell>
          <cell r="E480">
            <v>-4.7</v>
          </cell>
          <cell r="F480">
            <v>-3.6</v>
          </cell>
          <cell r="G480">
            <v>-3.5</v>
          </cell>
        </row>
        <row r="481">
          <cell r="C481" t="str">
            <v>Public budget balance*</v>
          </cell>
          <cell r="D481">
            <v>-1.2</v>
          </cell>
          <cell r="E481">
            <v>-3.2</v>
          </cell>
          <cell r="F481">
            <v>-12.5</v>
          </cell>
          <cell r="G481">
            <v>-8</v>
          </cell>
        </row>
        <row r="482">
          <cell r="C482" t="str">
            <v>Imports</v>
          </cell>
          <cell r="D482">
            <v>7.3228916362763963</v>
          </cell>
          <cell r="E482">
            <v>2.3927502069936324</v>
          </cell>
          <cell r="F482">
            <v>2.4738789091402147</v>
          </cell>
          <cell r="G482">
            <v>4.6241596928455531</v>
          </cell>
        </row>
        <row r="483">
          <cell r="B483" t="str">
            <v>Consensus forecasts</v>
          </cell>
        </row>
        <row r="484">
          <cell r="B484" t="str">
            <v>OTHER INDICATORS</v>
          </cell>
          <cell r="C484" t="str">
            <v>Date of survey: March 9, 09</v>
          </cell>
        </row>
        <row r="485">
          <cell r="C485" t="str">
            <v>Real GDP-growth</v>
          </cell>
          <cell r="D485">
            <v>2.9</v>
          </cell>
          <cell r="E485">
            <v>1.1000000000000001</v>
          </cell>
          <cell r="F485">
            <v>-2.8</v>
          </cell>
          <cell r="G485">
            <v>1.7</v>
          </cell>
        </row>
        <row r="486">
          <cell r="C486" t="str">
            <v>Inflation rate</v>
          </cell>
          <cell r="D486">
            <v>3.2</v>
          </cell>
          <cell r="E486">
            <v>3.8</v>
          </cell>
          <cell r="F486">
            <v>-0.9</v>
          </cell>
          <cell r="G486">
            <v>1.5</v>
          </cell>
        </row>
        <row r="487">
          <cell r="C487" t="str">
            <v>Curr. account balance*</v>
          </cell>
          <cell r="D487">
            <v>12.6</v>
          </cell>
          <cell r="E487">
            <v>10.5</v>
          </cell>
          <cell r="F487">
            <v>9</v>
          </cell>
          <cell r="G487">
            <v>8</v>
          </cell>
        </row>
        <row r="488">
          <cell r="C488" t="str">
            <v>Public budget balance*</v>
          </cell>
          <cell r="D488">
            <v>0.4</v>
          </cell>
          <cell r="E488">
            <v>0.8</v>
          </cell>
          <cell r="F488">
            <v>0</v>
          </cell>
          <cell r="G488">
            <v>0.3</v>
          </cell>
        </row>
        <row r="489">
          <cell r="B489" t="str">
            <v>*) percent of GDP</v>
          </cell>
        </row>
        <row r="496">
          <cell r="B496" t="str">
            <v>Japan - Macroeconomic Forecast</v>
          </cell>
        </row>
        <row r="498">
          <cell r="D498">
            <v>2007</v>
          </cell>
          <cell r="E498">
            <v>2008</v>
          </cell>
          <cell r="F498">
            <v>2009</v>
          </cell>
          <cell r="G498">
            <v>2010</v>
          </cell>
        </row>
        <row r="500">
          <cell r="B500" t="str">
            <v>Real GDP growth</v>
          </cell>
          <cell r="D500">
            <v>2.3577945693686075</v>
          </cell>
          <cell r="E500">
            <v>-0.74361233919537995</v>
          </cell>
          <cell r="F500">
            <v>-5.2</v>
          </cell>
          <cell r="G500">
            <v>0.8</v>
          </cell>
        </row>
        <row r="501">
          <cell r="C501" t="str">
            <v>Private consumption</v>
          </cell>
          <cell r="D501">
            <v>0.65673450611093642</v>
          </cell>
          <cell r="E501">
            <v>0.54433647574472843</v>
          </cell>
          <cell r="F501">
            <v>-0.9</v>
          </cell>
          <cell r="G501">
            <v>0.4</v>
          </cell>
        </row>
        <row r="502">
          <cell r="C502" t="str">
            <v>Public consumption</v>
          </cell>
          <cell r="D502">
            <v>1.993515979529235</v>
          </cell>
          <cell r="E502">
            <v>0.9</v>
          </cell>
          <cell r="F502">
            <v>3.6</v>
          </cell>
          <cell r="G502">
            <v>2.1</v>
          </cell>
        </row>
        <row r="503">
          <cell r="B503" t="str">
            <v>USA – MACROECONOMIC FORECAST</v>
          </cell>
          <cell r="C503" t="str">
            <v>Investment</v>
          </cell>
          <cell r="D503">
            <v>1.2001417552969116</v>
          </cell>
          <cell r="E503">
            <v>-4.7</v>
          </cell>
          <cell r="F503">
            <v>-8.4</v>
          </cell>
          <cell r="G503">
            <v>0.7</v>
          </cell>
        </row>
        <row r="504">
          <cell r="C504" t="str">
            <v>Exports</v>
          </cell>
          <cell r="D504">
            <v>8.407256790071429</v>
          </cell>
          <cell r="E504">
            <v>1.8688981549975665</v>
          </cell>
          <cell r="F504">
            <v>-20.399999999999999</v>
          </cell>
          <cell r="G504">
            <v>1.6</v>
          </cell>
        </row>
        <row r="505">
          <cell r="C505" t="str">
            <v>Imports</v>
          </cell>
          <cell r="D505">
            <v>1.4904290910537696</v>
          </cell>
          <cell r="E505">
            <v>1.0921767085067557</v>
          </cell>
          <cell r="F505">
            <v>2.5</v>
          </cell>
          <cell r="G505">
            <v>1.7509764221271098</v>
          </cell>
        </row>
        <row r="506">
          <cell r="D506">
            <v>2010</v>
          </cell>
          <cell r="E506">
            <v>2011</v>
          </cell>
          <cell r="F506">
            <v>2012</v>
          </cell>
          <cell r="G506">
            <v>2013</v>
          </cell>
        </row>
        <row r="507">
          <cell r="B507" t="str">
            <v>Other Indicators</v>
          </cell>
        </row>
        <row r="508">
          <cell r="C508" t="str">
            <v>Inflation rate</v>
          </cell>
          <cell r="D508">
            <v>0</v>
          </cell>
          <cell r="E508">
            <v>1.4</v>
          </cell>
          <cell r="F508">
            <v>-0.4</v>
          </cell>
          <cell r="G508">
            <v>0.1</v>
          </cell>
        </row>
        <row r="509">
          <cell r="B509" t="str">
            <v>REAL GDP GROWTH</v>
          </cell>
          <cell r="C509" t="str">
            <v>Unemployment rate</v>
          </cell>
          <cell r="D509">
            <v>3.9</v>
          </cell>
          <cell r="E509">
            <v>4</v>
          </cell>
          <cell r="F509">
            <v>5</v>
          </cell>
          <cell r="G509">
            <v>5</v>
          </cell>
        </row>
        <row r="510">
          <cell r="C510" t="str">
            <v>Curr. account balance*</v>
          </cell>
          <cell r="D510">
            <v>4.9000000000000004</v>
          </cell>
          <cell r="E510">
            <v>3.2</v>
          </cell>
          <cell r="F510">
            <v>1.8</v>
          </cell>
          <cell r="G510">
            <v>2.5</v>
          </cell>
        </row>
        <row r="511">
          <cell r="C511" t="str">
            <v>Public budget balance*</v>
          </cell>
          <cell r="D511">
            <v>-2.4</v>
          </cell>
          <cell r="E511">
            <v>-3.7</v>
          </cell>
          <cell r="F511">
            <v>-5</v>
          </cell>
          <cell r="G511">
            <v>-3.3</v>
          </cell>
        </row>
        <row r="512">
          <cell r="C512" t="str">
            <v>Investment</v>
          </cell>
          <cell r="D512">
            <v>2.0913222988618543</v>
          </cell>
          <cell r="E512">
            <v>4.1552094083763365</v>
          </cell>
          <cell r="F512">
            <v>5.6605900915063501</v>
          </cell>
          <cell r="G512">
            <v>5.3081023212234868</v>
          </cell>
        </row>
        <row r="513">
          <cell r="B513" t="str">
            <v>Consensus forecasts</v>
          </cell>
          <cell r="C513" t="str">
            <v>Exports</v>
          </cell>
          <cell r="D513">
            <v>11.323438362811856</v>
          </cell>
          <cell r="E513">
            <v>6.6575156325156257</v>
          </cell>
          <cell r="F513">
            <v>5.5149308316063212</v>
          </cell>
          <cell r="G513">
            <v>8.5732028845167747</v>
          </cell>
        </row>
        <row r="514">
          <cell r="C514" t="str">
            <v>Date of survey: March 9, 09</v>
          </cell>
          <cell r="D514">
            <v>12.527997409396335</v>
          </cell>
          <cell r="E514">
            <v>4.8874596817707783</v>
          </cell>
          <cell r="F514">
            <v>4.9729227016293294</v>
          </cell>
          <cell r="G514">
            <v>7.3361186012524229</v>
          </cell>
        </row>
        <row r="515">
          <cell r="C515" t="str">
            <v>Real GDP-growth</v>
          </cell>
          <cell r="D515">
            <v>2.4</v>
          </cell>
          <cell r="E515">
            <v>-0.7</v>
          </cell>
          <cell r="F515">
            <v>-5.8</v>
          </cell>
          <cell r="G515">
            <v>0.7</v>
          </cell>
        </row>
        <row r="516">
          <cell r="B516" t="str">
            <v>OTHER INDICATORS</v>
          </cell>
          <cell r="C516" t="str">
            <v>Inflation rate</v>
          </cell>
          <cell r="D516">
            <v>0.2</v>
          </cell>
          <cell r="E516">
            <v>1.4</v>
          </cell>
          <cell r="F516">
            <v>-1.1000000000000001</v>
          </cell>
          <cell r="G516">
            <v>-0.4</v>
          </cell>
        </row>
        <row r="517">
          <cell r="C517" t="str">
            <v>Inflation rate</v>
          </cell>
          <cell r="D517">
            <v>1.6</v>
          </cell>
          <cell r="E517">
            <v>3.2</v>
          </cell>
          <cell r="F517">
            <v>2.2999999999999998</v>
          </cell>
          <cell r="G517">
            <v>2.6</v>
          </cell>
        </row>
        <row r="518">
          <cell r="C518" t="str">
            <v>Unemployment rate</v>
          </cell>
          <cell r="D518">
            <v>9.6</v>
          </cell>
          <cell r="E518">
            <v>9</v>
          </cell>
          <cell r="F518">
            <v>8.6</v>
          </cell>
          <cell r="G518">
            <v>8.3000000000000007</v>
          </cell>
        </row>
        <row r="519">
          <cell r="B519" t="str">
            <v>*) percent of GDP</v>
          </cell>
          <cell r="C519" t="str">
            <v>Curr. account balance*</v>
          </cell>
          <cell r="D519">
            <v>-3.2</v>
          </cell>
          <cell r="E519">
            <v>-3.1</v>
          </cell>
          <cell r="F519">
            <v>-3.2</v>
          </cell>
          <cell r="G519">
            <v>-3.1</v>
          </cell>
        </row>
        <row r="526">
          <cell r="B526" t="str">
            <v>Netherlands - Macroeconomic Forecast</v>
          </cell>
        </row>
        <row r="528">
          <cell r="B528" t="str">
            <v>*) percent of GDP</v>
          </cell>
          <cell r="D528">
            <v>2007</v>
          </cell>
          <cell r="E528">
            <v>2008</v>
          </cell>
          <cell r="F528">
            <v>2009</v>
          </cell>
          <cell r="G528">
            <v>2010</v>
          </cell>
        </row>
        <row r="530">
          <cell r="B530" t="str">
            <v>Real GDP growth</v>
          </cell>
          <cell r="D530">
            <v>3.5</v>
          </cell>
          <cell r="E530">
            <v>2</v>
          </cell>
          <cell r="F530">
            <v>-3.1</v>
          </cell>
          <cell r="G530">
            <v>0.3</v>
          </cell>
        </row>
        <row r="531">
          <cell r="C531" t="str">
            <v>Private consumption</v>
          </cell>
          <cell r="D531">
            <v>2.1</v>
          </cell>
          <cell r="E531">
            <v>1.6</v>
          </cell>
          <cell r="F531">
            <v>1.1000000000000001</v>
          </cell>
          <cell r="G531">
            <v>1.1000000000000001</v>
          </cell>
        </row>
        <row r="532">
          <cell r="C532" t="str">
            <v>Public consumption</v>
          </cell>
          <cell r="D532">
            <v>3</v>
          </cell>
          <cell r="E532">
            <v>1.1000000000000001</v>
          </cell>
          <cell r="F532">
            <v>2.7</v>
          </cell>
          <cell r="G532">
            <v>1.5</v>
          </cell>
        </row>
        <row r="533">
          <cell r="C533" t="str">
            <v>Investment</v>
          </cell>
          <cell r="D533">
            <v>5.2</v>
          </cell>
          <cell r="E533">
            <v>6.5</v>
          </cell>
          <cell r="F533">
            <v>-5.7</v>
          </cell>
          <cell r="G533">
            <v>0.9</v>
          </cell>
        </row>
        <row r="534">
          <cell r="C534" t="str">
            <v>Exports</v>
          </cell>
          <cell r="D534">
            <v>6.5</v>
          </cell>
          <cell r="E534">
            <v>3</v>
          </cell>
          <cell r="F534">
            <v>-5</v>
          </cell>
          <cell r="G534">
            <v>2.1</v>
          </cell>
        </row>
        <row r="535">
          <cell r="B535" t="str">
            <v>JAPAN – MACROECONOMIC FORECAST</v>
          </cell>
          <cell r="C535" t="str">
            <v>Imports</v>
          </cell>
          <cell r="D535">
            <v>5.7</v>
          </cell>
          <cell r="E535">
            <v>4.4000000000000004</v>
          </cell>
          <cell r="F535">
            <v>-4</v>
          </cell>
          <cell r="G535">
            <v>2.2999999999999998</v>
          </cell>
        </row>
        <row r="537">
          <cell r="B537" t="str">
            <v>Other Indicators</v>
          </cell>
        </row>
        <row r="538">
          <cell r="C538" t="str">
            <v>Inflation rate</v>
          </cell>
          <cell r="D538">
            <v>2010</v>
          </cell>
          <cell r="E538">
            <v>2011</v>
          </cell>
          <cell r="F538">
            <v>2012</v>
          </cell>
          <cell r="G538">
            <v>2013</v>
          </cell>
        </row>
        <row r="539">
          <cell r="C539" t="str">
            <v>Unemployment rate</v>
          </cell>
          <cell r="D539">
            <v>3.2</v>
          </cell>
          <cell r="E539">
            <v>2.8</v>
          </cell>
          <cell r="F539">
            <v>4.0999999999999996</v>
          </cell>
          <cell r="G539">
            <v>4.8</v>
          </cell>
        </row>
        <row r="540">
          <cell r="C540" t="str">
            <v>Curr. account balance*</v>
          </cell>
          <cell r="D540">
            <v>7.7</v>
          </cell>
          <cell r="E540">
            <v>5</v>
          </cell>
          <cell r="F540">
            <v>2.8</v>
          </cell>
          <cell r="G540">
            <v>4.5</v>
          </cell>
        </row>
        <row r="541">
          <cell r="B541" t="str">
            <v>REAL GDP GROWTH</v>
          </cell>
          <cell r="C541" t="str">
            <v>Public budget balance*</v>
          </cell>
          <cell r="D541">
            <v>0.3</v>
          </cell>
          <cell r="E541">
            <v>0.5</v>
          </cell>
          <cell r="F541">
            <v>-2.2000000000000002</v>
          </cell>
          <cell r="G541">
            <v>-2.4</v>
          </cell>
        </row>
        <row r="542">
          <cell r="C542" t="str">
            <v>Private consumption</v>
          </cell>
          <cell r="D542">
            <v>2.6351462530641019</v>
          </cell>
          <cell r="E542">
            <v>-7.4327200360670531E-2</v>
          </cell>
          <cell r="F542">
            <v>1.6208180175476201</v>
          </cell>
          <cell r="G542">
            <v>1.5266736642422956</v>
          </cell>
        </row>
        <row r="543">
          <cell r="B543" t="str">
            <v>Consensus forecasts</v>
          </cell>
          <cell r="C543" t="str">
            <v>Public consumption</v>
          </cell>
          <cell r="D543">
            <v>2.1063953232640813</v>
          </cell>
          <cell r="E543">
            <v>2.0686854016597493</v>
          </cell>
          <cell r="F543">
            <v>2.1356082688561031</v>
          </cell>
          <cell r="G543">
            <v>1.5979067852711637</v>
          </cell>
        </row>
        <row r="544">
          <cell r="C544" t="str">
            <v>Date of survey: March 9, 09</v>
          </cell>
          <cell r="D544">
            <v>-0.1026104004352959</v>
          </cell>
          <cell r="E544">
            <v>-7.2003009052664879E-2</v>
          </cell>
          <cell r="F544">
            <v>3.0522135246052216</v>
          </cell>
          <cell r="G544">
            <v>2.5688677625714433</v>
          </cell>
        </row>
        <row r="545">
          <cell r="C545" t="str">
            <v>Real GDP-growth</v>
          </cell>
          <cell r="D545">
            <v>3</v>
          </cell>
          <cell r="E545">
            <v>2</v>
          </cell>
          <cell r="F545">
            <v>-2.4</v>
          </cell>
          <cell r="G545">
            <v>0.2</v>
          </cell>
        </row>
        <row r="546">
          <cell r="C546" t="str">
            <v>Inflation rate</v>
          </cell>
          <cell r="D546">
            <v>1.4</v>
          </cell>
          <cell r="E546">
            <v>2.5</v>
          </cell>
          <cell r="F546">
            <v>1.1000000000000001</v>
          </cell>
          <cell r="G546">
            <v>1.1000000000000001</v>
          </cell>
        </row>
        <row r="548">
          <cell r="B548" t="str">
            <v>OTHER INDICATORS</v>
          </cell>
        </row>
        <row r="549">
          <cell r="B549" t="str">
            <v>*) percent of GDP</v>
          </cell>
          <cell r="C549" t="str">
            <v>Inflation rate</v>
          </cell>
          <cell r="D549">
            <v>-0.7</v>
          </cell>
          <cell r="E549">
            <v>-0.3</v>
          </cell>
          <cell r="F549">
            <v>0</v>
          </cell>
          <cell r="G549">
            <v>0.1</v>
          </cell>
        </row>
        <row r="553">
          <cell r="B553" t="str">
            <v>China - Macroeconomic Forecast</v>
          </cell>
        </row>
        <row r="554">
          <cell r="B554" t="str">
            <v>CONSENSUS FORECASTS</v>
          </cell>
        </row>
        <row r="555">
          <cell r="C555" t="str">
            <v>Date of survey: Jan 09, 2012</v>
          </cell>
          <cell r="D555">
            <v>2007</v>
          </cell>
          <cell r="E555">
            <v>2008</v>
          </cell>
          <cell r="F555">
            <v>2009</v>
          </cell>
          <cell r="G555">
            <v>2010</v>
          </cell>
        </row>
        <row r="556">
          <cell r="C556" t="str">
            <v>Real GDP-growth</v>
          </cell>
          <cell r="E556">
            <v>-0.8</v>
          </cell>
          <cell r="F556">
            <v>1.9</v>
          </cell>
        </row>
        <row r="557">
          <cell r="B557" t="str">
            <v>Real GDP growth</v>
          </cell>
          <cell r="C557" t="str">
            <v>Inflation rate</v>
          </cell>
          <cell r="D557">
            <v>13</v>
          </cell>
          <cell r="E557">
            <v>9</v>
          </cell>
          <cell r="F557">
            <v>6</v>
          </cell>
          <cell r="G557">
            <v>8</v>
          </cell>
        </row>
        <row r="558">
          <cell r="C558" t="str">
            <v>Inflation rate</v>
          </cell>
          <cell r="D558">
            <v>4.8</v>
          </cell>
          <cell r="E558">
            <v>5.9</v>
          </cell>
          <cell r="F558">
            <v>-0.1</v>
          </cell>
          <cell r="G558">
            <v>1.5</v>
          </cell>
        </row>
        <row r="559">
          <cell r="C559" t="str">
            <v>Unemployment rate</v>
          </cell>
          <cell r="D559">
            <v>4</v>
          </cell>
          <cell r="E559">
            <v>4.2</v>
          </cell>
          <cell r="F559">
            <v>4.7</v>
          </cell>
          <cell r="G559">
            <v>4.5</v>
          </cell>
        </row>
        <row r="560">
          <cell r="B560" t="str">
            <v>*) percent of GDP</v>
          </cell>
          <cell r="C560" t="str">
            <v>Curr. account balance*</v>
          </cell>
          <cell r="D560">
            <v>11</v>
          </cell>
          <cell r="E560">
            <v>10.199999999999999</v>
          </cell>
          <cell r="F560">
            <v>9.6999999999999993</v>
          </cell>
          <cell r="G560">
            <v>9.3000000000000007</v>
          </cell>
        </row>
        <row r="561">
          <cell r="C561" t="str">
            <v>Public budget balance*</v>
          </cell>
          <cell r="D561">
            <v>0.6</v>
          </cell>
          <cell r="E561">
            <v>-0.7</v>
          </cell>
          <cell r="F561">
            <v>-3</v>
          </cell>
          <cell r="G561">
            <v>-2</v>
          </cell>
        </row>
        <row r="564">
          <cell r="B564" t="str">
            <v>*) percent of GDP</v>
          </cell>
        </row>
      </sheetData>
      <sheetData sheetId="20" refreshError="1">
        <row r="2">
          <cell r="D2">
            <v>2008</v>
          </cell>
          <cell r="E2">
            <v>2009</v>
          </cell>
          <cell r="F2">
            <v>2010</v>
          </cell>
          <cell r="G2" t="str">
            <v>2009 Q1</v>
          </cell>
          <cell r="H2" t="str">
            <v>Q2</v>
          </cell>
          <cell r="I2" t="str">
            <v>Q3</v>
          </cell>
          <cell r="J2" t="str">
            <v>Q4</v>
          </cell>
        </row>
        <row r="3">
          <cell r="B3" t="str">
            <v>PROGNOSE FÜR ANDERE LÄNDER</v>
          </cell>
        </row>
        <row r="4">
          <cell r="B4" t="str">
            <v>Norwegen</v>
          </cell>
        </row>
        <row r="5">
          <cell r="C5" t="str">
            <v>Wirtschaftswachstum (in % gg. Vj.)</v>
          </cell>
          <cell r="D5">
            <v>2</v>
          </cell>
          <cell r="E5">
            <v>0</v>
          </cell>
          <cell r="F5">
            <v>1.2</v>
          </cell>
          <cell r="G5">
            <v>0.1</v>
          </cell>
          <cell r="H5">
            <v>-0.3</v>
          </cell>
          <cell r="I5">
            <v>0.6</v>
          </cell>
          <cell r="J5">
            <v>-0.5</v>
          </cell>
        </row>
        <row r="6">
          <cell r="C6" t="str">
            <v>Inflation (in % gg. Vj.)</v>
          </cell>
          <cell r="D6">
            <v>3.4</v>
          </cell>
          <cell r="E6">
            <v>2.1</v>
          </cell>
          <cell r="F6">
            <v>1.7</v>
          </cell>
          <cell r="G6">
            <v>2.7</v>
          </cell>
          <cell r="H6">
            <v>3</v>
          </cell>
          <cell r="I6">
            <v>1.4</v>
          </cell>
          <cell r="J6">
            <v>1.5</v>
          </cell>
        </row>
        <row r="7">
          <cell r="C7" t="str">
            <v>Budgetsaldo (in % des BIP)</v>
          </cell>
          <cell r="D7">
            <v>2011</v>
          </cell>
          <cell r="E7">
            <v>2012</v>
          </cell>
          <cell r="F7">
            <v>2013</v>
          </cell>
          <cell r="G7" t="str">
            <v>2012 Q1</v>
          </cell>
          <cell r="H7" t="str">
            <v>Q2</v>
          </cell>
          <cell r="I7" t="str">
            <v>Q3</v>
          </cell>
          <cell r="J7" t="str">
            <v>Q4</v>
          </cell>
        </row>
        <row r="8">
          <cell r="C8" t="str">
            <v>Leistungsbilanz (in % des BIP)</v>
          </cell>
          <cell r="D8">
            <v>18.2</v>
          </cell>
          <cell r="E8">
            <v>15</v>
          </cell>
          <cell r="F8">
            <v>17</v>
          </cell>
        </row>
        <row r="9">
          <cell r="B9" t="str">
            <v>Norwegen</v>
          </cell>
        </row>
        <row r="10">
          <cell r="B10" t="str">
            <v>Schweden</v>
          </cell>
          <cell r="C10" t="str">
            <v>Wirtschaftswachstum (in % gg. Vj.)</v>
          </cell>
          <cell r="D10">
            <v>1.5</v>
          </cell>
          <cell r="E10">
            <v>1.7</v>
          </cell>
          <cell r="F10">
            <v>1.9</v>
          </cell>
          <cell r="G10">
            <v>2.2000000000000002</v>
          </cell>
          <cell r="H10">
            <v>2</v>
          </cell>
          <cell r="I10">
            <v>1.2</v>
          </cell>
          <cell r="J10">
            <v>1.4</v>
          </cell>
        </row>
        <row r="11">
          <cell r="C11" t="str">
            <v>Wirtschaftswachstum (in % gg. Vj.)</v>
          </cell>
          <cell r="D11">
            <v>-0.5</v>
          </cell>
          <cell r="E11">
            <v>-3.5</v>
          </cell>
          <cell r="F11">
            <v>1</v>
          </cell>
          <cell r="G11">
            <v>-4.5</v>
          </cell>
          <cell r="H11">
            <v>-4.5999999999999996</v>
          </cell>
          <cell r="I11">
            <v>-3.7</v>
          </cell>
          <cell r="J11">
            <v>-1.2</v>
          </cell>
        </row>
        <row r="12">
          <cell r="C12" t="str">
            <v>Inflation (in % gg. Vj.)</v>
          </cell>
          <cell r="D12">
            <v>3.4</v>
          </cell>
          <cell r="E12">
            <v>2</v>
          </cell>
          <cell r="F12">
            <v>2</v>
          </cell>
          <cell r="G12">
            <v>2.2999999999999998</v>
          </cell>
          <cell r="H12">
            <v>1.8</v>
          </cell>
          <cell r="I12">
            <v>1.7</v>
          </cell>
          <cell r="J12">
            <v>2.2999999999999998</v>
          </cell>
        </row>
        <row r="13">
          <cell r="C13" t="str">
            <v>Budgetsaldo (in % des BIP)</v>
          </cell>
          <cell r="D13">
            <v>2.7</v>
          </cell>
          <cell r="E13">
            <v>-3</v>
          </cell>
          <cell r="F13">
            <v>-2.5</v>
          </cell>
        </row>
        <row r="14">
          <cell r="C14" t="str">
            <v>Leistungsbilanz (in % des BIP)</v>
          </cell>
          <cell r="D14">
            <v>8</v>
          </cell>
          <cell r="E14">
            <v>6.5</v>
          </cell>
          <cell r="F14">
            <v>7.5</v>
          </cell>
        </row>
        <row r="15">
          <cell r="B15" t="str">
            <v>Schweden</v>
          </cell>
        </row>
        <row r="16">
          <cell r="B16" t="str">
            <v>Polen</v>
          </cell>
          <cell r="C16" t="str">
            <v>Wirtschaftswachstum (in % gg. Vj.)</v>
          </cell>
          <cell r="D16">
            <v>4.5999999999999996</v>
          </cell>
          <cell r="E16">
            <v>1.3</v>
          </cell>
          <cell r="F16">
            <v>1.7</v>
          </cell>
          <cell r="G16">
            <v>2.5</v>
          </cell>
          <cell r="H16">
            <v>1.6</v>
          </cell>
          <cell r="I16">
            <v>0.3</v>
          </cell>
          <cell r="J16">
            <v>0.8</v>
          </cell>
        </row>
        <row r="17">
          <cell r="C17" t="str">
            <v>Wirtschaftswachstum (in % gg. Vj.)</v>
          </cell>
          <cell r="D17">
            <v>4.8</v>
          </cell>
          <cell r="E17">
            <v>1.2</v>
          </cell>
          <cell r="F17">
            <v>3</v>
          </cell>
          <cell r="G17">
            <v>1.2</v>
          </cell>
          <cell r="H17">
            <v>0.6</v>
          </cell>
          <cell r="I17">
            <v>0.8</v>
          </cell>
          <cell r="J17">
            <v>2.2000000000000002</v>
          </cell>
        </row>
        <row r="18">
          <cell r="C18" t="str">
            <v>Inflation (in % gg. Vj.)</v>
          </cell>
          <cell r="D18">
            <v>4.2</v>
          </cell>
          <cell r="E18">
            <v>2.5</v>
          </cell>
          <cell r="F18">
            <v>2.2000000000000002</v>
          </cell>
          <cell r="G18">
            <v>3</v>
          </cell>
          <cell r="H18">
            <v>2.5</v>
          </cell>
          <cell r="I18">
            <v>2.2999999999999998</v>
          </cell>
          <cell r="J18">
            <v>2</v>
          </cell>
        </row>
        <row r="19">
          <cell r="C19" t="str">
            <v>Budgetsaldo (in % des BIP)</v>
          </cell>
          <cell r="D19">
            <v>-1.9</v>
          </cell>
          <cell r="E19">
            <v>-2.7</v>
          </cell>
          <cell r="F19">
            <v>-2.2999999999999998</v>
          </cell>
        </row>
        <row r="20">
          <cell r="C20" t="str">
            <v>Leistungsbilanz (in % des BIP)</v>
          </cell>
          <cell r="D20">
            <v>-5.5</v>
          </cell>
          <cell r="E20">
            <v>-5.9</v>
          </cell>
          <cell r="F20">
            <v>-5.3</v>
          </cell>
        </row>
        <row r="21">
          <cell r="B21" t="str">
            <v>Polen</v>
          </cell>
        </row>
        <row r="22">
          <cell r="B22" t="str">
            <v>Tschechien</v>
          </cell>
          <cell r="C22" t="str">
            <v>Wirtschaftswachstum (in % gg. Vj.)</v>
          </cell>
          <cell r="D22">
            <v>4.0999999999999996</v>
          </cell>
          <cell r="E22">
            <v>3.3</v>
          </cell>
          <cell r="F22">
            <v>3.8</v>
          </cell>
          <cell r="G22">
            <v>3.1</v>
          </cell>
          <cell r="H22">
            <v>3.3</v>
          </cell>
          <cell r="I22">
            <v>3.4</v>
          </cell>
          <cell r="J22">
            <v>3.6</v>
          </cell>
        </row>
        <row r="23">
          <cell r="C23" t="str">
            <v>Wirtschaftswachstum (in % gg. Vj.)</v>
          </cell>
          <cell r="D23">
            <v>3.1</v>
          </cell>
          <cell r="E23">
            <v>-0.8</v>
          </cell>
          <cell r="F23">
            <v>2.2999999999999998</v>
          </cell>
          <cell r="G23">
            <v>-1.1000000000000001</v>
          </cell>
          <cell r="H23">
            <v>-2</v>
          </cell>
          <cell r="I23">
            <v>-0.8</v>
          </cell>
          <cell r="J23">
            <v>0.5</v>
          </cell>
        </row>
        <row r="24">
          <cell r="C24" t="str">
            <v>Inflation (in % gg. Vj.)</v>
          </cell>
          <cell r="D24">
            <v>6.4</v>
          </cell>
          <cell r="E24">
            <v>1.5</v>
          </cell>
          <cell r="F24">
            <v>1.9</v>
          </cell>
          <cell r="G24">
            <v>2.1</v>
          </cell>
          <cell r="H24">
            <v>1.5</v>
          </cell>
          <cell r="I24">
            <v>1.1000000000000001</v>
          </cell>
          <cell r="J24">
            <v>1.3</v>
          </cell>
        </row>
        <row r="25">
          <cell r="C25" t="str">
            <v>Budgetsaldo (in % des BIP)</v>
          </cell>
          <cell r="D25">
            <v>-1.2</v>
          </cell>
          <cell r="E25">
            <v>-3.2</v>
          </cell>
          <cell r="F25">
            <v>-2.7</v>
          </cell>
        </row>
        <row r="26">
          <cell r="C26" t="str">
            <v>Leistungsbilanz (in % des BIP)</v>
          </cell>
          <cell r="D26">
            <v>-3.1</v>
          </cell>
          <cell r="E26">
            <v>-3.9</v>
          </cell>
          <cell r="F26">
            <v>-3.5</v>
          </cell>
        </row>
        <row r="27">
          <cell r="B27" t="str">
            <v>Tschechien</v>
          </cell>
        </row>
        <row r="28">
          <cell r="B28" t="str">
            <v>Ungarn</v>
          </cell>
          <cell r="C28" t="str">
            <v>Wirtschaftswachstum (in % gg. Vj.)</v>
          </cell>
          <cell r="D28">
            <v>1.7</v>
          </cell>
          <cell r="E28">
            <v>0.5</v>
          </cell>
          <cell r="F28">
            <v>1.3</v>
          </cell>
          <cell r="G28">
            <v>0.3</v>
          </cell>
          <cell r="H28">
            <v>0.4</v>
          </cell>
          <cell r="I28">
            <v>0.5</v>
          </cell>
          <cell r="J28">
            <v>0.7</v>
          </cell>
        </row>
        <row r="29">
          <cell r="C29" t="str">
            <v>Wirtschaftswachstum (in % gg. Vj.)</v>
          </cell>
          <cell r="D29">
            <v>0.5</v>
          </cell>
          <cell r="E29">
            <v>-4.3</v>
          </cell>
          <cell r="F29">
            <v>1.2</v>
          </cell>
          <cell r="G29">
            <v>-6.2</v>
          </cell>
          <cell r="H29">
            <v>-5.9</v>
          </cell>
          <cell r="I29">
            <v>-4</v>
          </cell>
          <cell r="J29">
            <v>-1.2</v>
          </cell>
        </row>
        <row r="30">
          <cell r="C30" t="str">
            <v>Inflation (in % gg. Vj.)</v>
          </cell>
          <cell r="D30">
            <v>6.1</v>
          </cell>
          <cell r="E30">
            <v>3.5</v>
          </cell>
          <cell r="F30">
            <v>3.4</v>
          </cell>
          <cell r="G30">
            <v>3</v>
          </cell>
          <cell r="H30">
            <v>2.9</v>
          </cell>
          <cell r="I30">
            <v>4.3</v>
          </cell>
          <cell r="J30">
            <v>3.9</v>
          </cell>
        </row>
        <row r="31">
          <cell r="C31" t="str">
            <v>Budgetsaldo (in % des BIP)</v>
          </cell>
          <cell r="D31">
            <v>-3.3</v>
          </cell>
          <cell r="E31">
            <v>-2.9</v>
          </cell>
          <cell r="F31">
            <v>-2.7</v>
          </cell>
        </row>
        <row r="32">
          <cell r="C32" t="str">
            <v>Leistungsbilanz (in % des BIP)</v>
          </cell>
          <cell r="D32">
            <v>-7.2</v>
          </cell>
          <cell r="E32">
            <v>-4.5</v>
          </cell>
          <cell r="F32">
            <v>-4.2</v>
          </cell>
        </row>
        <row r="33">
          <cell r="B33" t="str">
            <v>Ungarn</v>
          </cell>
        </row>
        <row r="34">
          <cell r="B34" t="str">
            <v>Türkei</v>
          </cell>
          <cell r="C34" t="str">
            <v>Wirtschaftswachstum (in % gg. Vj.)</v>
          </cell>
          <cell r="D34">
            <v>1.6</v>
          </cell>
          <cell r="E34">
            <v>0.5</v>
          </cell>
          <cell r="F34">
            <v>1.8</v>
          </cell>
          <cell r="G34">
            <v>-0.1</v>
          </cell>
          <cell r="H34">
            <v>0.4</v>
          </cell>
          <cell r="I34">
            <v>0.6</v>
          </cell>
          <cell r="J34">
            <v>1</v>
          </cell>
        </row>
        <row r="35">
          <cell r="C35" t="str">
            <v>Wirtschaftswachstum (in % gg. Vj.)</v>
          </cell>
          <cell r="D35">
            <v>1.3</v>
          </cell>
          <cell r="E35">
            <v>-2.5</v>
          </cell>
          <cell r="F35">
            <v>1.4</v>
          </cell>
          <cell r="G35">
            <v>-4.5</v>
          </cell>
          <cell r="H35">
            <v>-4.0999999999999996</v>
          </cell>
          <cell r="I35">
            <v>-1.5</v>
          </cell>
          <cell r="J35">
            <v>0</v>
          </cell>
        </row>
        <row r="36">
          <cell r="C36" t="str">
            <v>Inflation (in % gg. Vj.)</v>
          </cell>
          <cell r="D36">
            <v>10.4</v>
          </cell>
          <cell r="E36">
            <v>6.2</v>
          </cell>
          <cell r="F36">
            <v>6.9</v>
          </cell>
          <cell r="G36">
            <v>8.1</v>
          </cell>
          <cell r="H36">
            <v>5.5</v>
          </cell>
          <cell r="I36">
            <v>5.2</v>
          </cell>
          <cell r="J36">
            <v>5.8</v>
          </cell>
        </row>
        <row r="37">
          <cell r="C37" t="str">
            <v>Budgetsaldo (in % des BIP)</v>
          </cell>
          <cell r="D37">
            <v>-1.8</v>
          </cell>
          <cell r="E37">
            <v>-4</v>
          </cell>
          <cell r="F37">
            <v>-3.5</v>
          </cell>
        </row>
        <row r="38">
          <cell r="C38" t="str">
            <v>Leistungsbilanz (in % des BIP)</v>
          </cell>
          <cell r="D38">
            <v>-5.7</v>
          </cell>
          <cell r="E38">
            <v>-3.3</v>
          </cell>
          <cell r="F38">
            <v>-3.7</v>
          </cell>
        </row>
        <row r="39">
          <cell r="B39" t="str">
            <v>Türkei</v>
          </cell>
        </row>
        <row r="40">
          <cell r="B40" t="str">
            <v>Kanada</v>
          </cell>
          <cell r="C40" t="str">
            <v>Wirtschaftswachstum (in % gg. Vj.)</v>
          </cell>
          <cell r="D40">
            <v>7.7</v>
          </cell>
          <cell r="E40">
            <v>2.5</v>
          </cell>
          <cell r="F40">
            <v>3.3</v>
          </cell>
          <cell r="G40">
            <v>2</v>
          </cell>
          <cell r="H40">
            <v>2.5</v>
          </cell>
          <cell r="I40">
            <v>2.5</v>
          </cell>
          <cell r="J40">
            <v>2.8</v>
          </cell>
        </row>
        <row r="41">
          <cell r="C41" t="str">
            <v>Wirtschaftswachstum (in % gg. Vj.)</v>
          </cell>
          <cell r="D41">
            <v>0.57825719113724006</v>
          </cell>
          <cell r="E41">
            <v>-1.3</v>
          </cell>
          <cell r="F41">
            <v>1.657722228134773</v>
          </cell>
          <cell r="G41">
            <v>-1.2028594445852434</v>
          </cell>
          <cell r="H41">
            <v>-1.7260241622325196</v>
          </cell>
          <cell r="I41">
            <v>-1.7875444684100756</v>
          </cell>
          <cell r="J41">
            <v>-0.59794307862047447</v>
          </cell>
        </row>
        <row r="42">
          <cell r="C42" t="str">
            <v>Inflation (in % gg. Vj.)</v>
          </cell>
          <cell r="D42">
            <v>2.4</v>
          </cell>
          <cell r="E42">
            <v>1</v>
          </cell>
          <cell r="F42">
            <v>2.8</v>
          </cell>
          <cell r="G42">
            <v>1.2</v>
          </cell>
          <cell r="H42">
            <v>0.3</v>
          </cell>
          <cell r="I42">
            <v>0.1</v>
          </cell>
          <cell r="J42">
            <v>2.2999999999999998</v>
          </cell>
        </row>
        <row r="43">
          <cell r="C43" t="str">
            <v>Budgetsaldo (in % des BIP)</v>
          </cell>
          <cell r="D43">
            <v>0.1</v>
          </cell>
          <cell r="E43">
            <v>-0.2</v>
          </cell>
          <cell r="F43">
            <v>0.4</v>
          </cell>
        </row>
        <row r="44">
          <cell r="C44" t="str">
            <v>Leistungsbilanz (in % des BIP)</v>
          </cell>
          <cell r="D44">
            <v>0.7</v>
          </cell>
          <cell r="E44">
            <v>0.5</v>
          </cell>
          <cell r="F44">
            <v>0.9</v>
          </cell>
        </row>
        <row r="45">
          <cell r="B45" t="str">
            <v>Kanada</v>
          </cell>
        </row>
        <row r="46">
          <cell r="B46" t="str">
            <v>Australien</v>
          </cell>
          <cell r="C46" t="str">
            <v>Wirtschaftswachstum (in % gg. Vj.)</v>
          </cell>
          <cell r="D46">
            <v>2.3271901198192495</v>
          </cell>
          <cell r="E46">
            <v>2.3728169831287289</v>
          </cell>
          <cell r="F46">
            <v>2.6923381753683628</v>
          </cell>
          <cell r="G46">
            <v>1.7612933692422246</v>
          </cell>
          <cell r="H46">
            <v>2.5578204127347135</v>
          </cell>
          <cell r="I46">
            <v>2.407736631345017</v>
          </cell>
          <cell r="J46">
            <v>2.7601255898526347</v>
          </cell>
        </row>
        <row r="47">
          <cell r="C47" t="str">
            <v>Wirtschaftswachstum (in % gg. Vj.)</v>
          </cell>
          <cell r="D47">
            <v>2.0608801882691523</v>
          </cell>
          <cell r="E47">
            <v>0.41660132780592107</v>
          </cell>
          <cell r="F47">
            <v>2.1</v>
          </cell>
          <cell r="G47">
            <v>-0.14829670147885565</v>
          </cell>
          <cell r="H47">
            <v>-0.10072905495069051</v>
          </cell>
          <cell r="I47">
            <v>0.29137558880769632</v>
          </cell>
          <cell r="J47">
            <v>1.3872884913915868</v>
          </cell>
        </row>
        <row r="48">
          <cell r="C48" t="str">
            <v>Inflation (in % gg. Vj.)</v>
          </cell>
          <cell r="D48">
            <v>4.3</v>
          </cell>
          <cell r="E48">
            <v>2.5</v>
          </cell>
          <cell r="F48">
            <v>2.9</v>
          </cell>
          <cell r="G48">
            <v>2.5</v>
          </cell>
          <cell r="H48">
            <v>2.2999999999999998</v>
          </cell>
          <cell r="I48">
            <v>2.2999999999999998</v>
          </cell>
          <cell r="J48">
            <v>3.1</v>
          </cell>
        </row>
        <row r="49">
          <cell r="C49" t="str">
            <v>Budgetsaldo (in % des BIP)</v>
          </cell>
          <cell r="D49">
            <v>-0.6</v>
          </cell>
          <cell r="E49">
            <v>-0.5</v>
          </cell>
          <cell r="F49">
            <v>0.4</v>
          </cell>
        </row>
        <row r="50">
          <cell r="C50" t="str">
            <v>Leistungsbilanz (in % des BIP)</v>
          </cell>
          <cell r="D50">
            <v>-4.3</v>
          </cell>
          <cell r="E50">
            <v>-5.3</v>
          </cell>
          <cell r="F50">
            <v>-6</v>
          </cell>
        </row>
        <row r="51">
          <cell r="B51" t="str">
            <v>Australien</v>
          </cell>
        </row>
        <row r="52">
          <cell r="B52" t="str">
            <v>Neuseeland</v>
          </cell>
          <cell r="C52" t="str">
            <v>Wirtschaftswachstum (in % gg. Vj.)</v>
          </cell>
          <cell r="D52">
            <v>1.9797631022240552</v>
          </cell>
          <cell r="E52">
            <v>3.4422186738507463</v>
          </cell>
          <cell r="F52">
            <v>3.5325285704538345</v>
          </cell>
          <cell r="G52">
            <v>4.0084409184715497</v>
          </cell>
          <cell r="H52">
            <v>3.4272652444750094</v>
          </cell>
          <cell r="I52">
            <v>3.1697173924635393</v>
          </cell>
          <cell r="J52">
            <v>3.1784139560592024</v>
          </cell>
        </row>
        <row r="53">
          <cell r="C53" t="str">
            <v>Wirtschaftswachstum (in % gg. Vj.)</v>
          </cell>
          <cell r="D53">
            <v>-0.82424253472852627</v>
          </cell>
          <cell r="E53">
            <v>-0.28842140085045287</v>
          </cell>
          <cell r="F53">
            <v>1.394588560363843</v>
          </cell>
          <cell r="G53">
            <v>-1.4991424490034433</v>
          </cell>
          <cell r="H53">
            <v>-0.75626018671968609</v>
          </cell>
          <cell r="I53">
            <v>0.23693345691305012</v>
          </cell>
          <cell r="J53">
            <v>0.88486622051931363</v>
          </cell>
        </row>
        <row r="54">
          <cell r="C54" t="str">
            <v>Inflation (in % gg. Vj.)</v>
          </cell>
          <cell r="D54">
            <v>4</v>
          </cell>
          <cell r="E54">
            <v>2.2999999999999998</v>
          </cell>
          <cell r="F54">
            <v>2.6</v>
          </cell>
          <cell r="G54">
            <v>2.8</v>
          </cell>
          <cell r="H54">
            <v>1.7</v>
          </cell>
          <cell r="I54">
            <v>1.9</v>
          </cell>
          <cell r="J54">
            <v>2.4</v>
          </cell>
        </row>
        <row r="55">
          <cell r="C55" t="str">
            <v>Budgetsaldo (in % des BIP)</v>
          </cell>
          <cell r="D55">
            <v>2.5</v>
          </cell>
          <cell r="E55">
            <v>0.4</v>
          </cell>
          <cell r="F55">
            <v>0.6</v>
          </cell>
        </row>
        <row r="56">
          <cell r="C56" t="str">
            <v>Leistungsbilanz (in % des BIP)</v>
          </cell>
          <cell r="D56">
            <v>-6.5</v>
          </cell>
          <cell r="E56">
            <v>-6</v>
          </cell>
          <cell r="F56">
            <v>-5.8</v>
          </cell>
        </row>
        <row r="57">
          <cell r="B57" t="str">
            <v>Neuseeland</v>
          </cell>
        </row>
        <row r="58">
          <cell r="B58" t="str">
            <v>Russland</v>
          </cell>
          <cell r="C58" t="str">
            <v>Wirtschaftswachstum (in % gg. Vj.)</v>
          </cell>
          <cell r="D58">
            <v>1.2221674279205388</v>
          </cell>
          <cell r="E58">
            <v>2.3107278738530965</v>
          </cell>
          <cell r="F58">
            <v>2.7078982568260983</v>
          </cell>
          <cell r="G58">
            <v>1.7197079890967046</v>
          </cell>
          <cell r="H58">
            <v>2.29892279340622</v>
          </cell>
          <cell r="I58">
            <v>2.5931506100819774</v>
          </cell>
          <cell r="J58">
            <v>2.6268177307154303</v>
          </cell>
        </row>
        <row r="59">
          <cell r="C59" t="str">
            <v>Wirtschaftswachstum (in % gg. Vj.)</v>
          </cell>
          <cell r="D59">
            <v>5.6</v>
          </cell>
          <cell r="E59">
            <v>-3.1</v>
          </cell>
          <cell r="F59">
            <v>2.4</v>
          </cell>
          <cell r="G59">
            <v>-5</v>
          </cell>
          <cell r="H59">
            <v>-4.5</v>
          </cell>
          <cell r="I59">
            <v>-3.9</v>
          </cell>
          <cell r="J59">
            <v>1</v>
          </cell>
        </row>
        <row r="60">
          <cell r="C60" t="str">
            <v>Inflation (in % gg. Vj.)</v>
          </cell>
          <cell r="D60">
            <v>14.1</v>
          </cell>
          <cell r="E60">
            <v>13.8</v>
          </cell>
          <cell r="F60">
            <v>12.9</v>
          </cell>
          <cell r="G60">
            <v>13.8</v>
          </cell>
          <cell r="H60">
            <v>13.3</v>
          </cell>
          <cell r="I60">
            <v>13.8</v>
          </cell>
          <cell r="J60">
            <v>14.4</v>
          </cell>
        </row>
        <row r="61">
          <cell r="C61" t="str">
            <v>Budgetsaldo (in % des BIP)</v>
          </cell>
          <cell r="D61">
            <v>4</v>
          </cell>
          <cell r="E61">
            <v>-8.4</v>
          </cell>
          <cell r="F61">
            <v>-4.5</v>
          </cell>
        </row>
        <row r="62">
          <cell r="C62" t="str">
            <v>Leistungsbilanz (in % des BIP)</v>
          </cell>
          <cell r="D62">
            <v>5.9</v>
          </cell>
          <cell r="E62">
            <v>-0.5</v>
          </cell>
          <cell r="F62">
            <v>0.3</v>
          </cell>
        </row>
        <row r="63">
          <cell r="B63" t="str">
            <v>Russland</v>
          </cell>
        </row>
        <row r="64">
          <cell r="B64" t="str">
            <v>Südafrika</v>
          </cell>
          <cell r="C64" t="str">
            <v>Wirtschaftswachstum (in % gg. Vj.)</v>
          </cell>
          <cell r="D64">
            <v>4.0999999999999996</v>
          </cell>
          <cell r="E64">
            <v>3.9</v>
          </cell>
          <cell r="F64">
            <v>4.3</v>
          </cell>
          <cell r="G64">
            <v>3.8</v>
          </cell>
          <cell r="H64">
            <v>3.9</v>
          </cell>
          <cell r="I64">
            <v>4</v>
          </cell>
          <cell r="J64">
            <v>4</v>
          </cell>
        </row>
        <row r="65">
          <cell r="C65" t="str">
            <v>Wirtschaftswachstum (in % gg. Vj.)</v>
          </cell>
          <cell r="D65">
            <v>3.1</v>
          </cell>
          <cell r="E65">
            <v>0.7</v>
          </cell>
          <cell r="F65">
            <v>3.2</v>
          </cell>
          <cell r="G65">
            <v>0.5</v>
          </cell>
          <cell r="H65">
            <v>0.3</v>
          </cell>
          <cell r="I65">
            <v>0.7</v>
          </cell>
          <cell r="J65">
            <v>1.2</v>
          </cell>
        </row>
        <row r="66">
          <cell r="C66" t="str">
            <v>Inflation (in % gg. Vj.)</v>
          </cell>
          <cell r="D66">
            <v>11.3</v>
          </cell>
          <cell r="E66">
            <v>7.1</v>
          </cell>
          <cell r="F66">
            <v>6</v>
          </cell>
          <cell r="G66">
            <v>8.1999999999999993</v>
          </cell>
          <cell r="H66">
            <v>7.4</v>
          </cell>
          <cell r="I66">
            <v>6.8</v>
          </cell>
          <cell r="J66">
            <v>6.1</v>
          </cell>
        </row>
        <row r="67">
          <cell r="C67" t="str">
            <v>Budgetsaldo (in % des BIP)</v>
          </cell>
          <cell r="D67">
            <v>-1</v>
          </cell>
          <cell r="E67">
            <v>-4</v>
          </cell>
          <cell r="F67">
            <v>-1.8</v>
          </cell>
        </row>
        <row r="68">
          <cell r="C68" t="str">
            <v>Leistungsbilanz (in % des BIP)</v>
          </cell>
          <cell r="D68">
            <v>-7.4</v>
          </cell>
          <cell r="E68">
            <v>-7.2</v>
          </cell>
          <cell r="F68">
            <v>-6.5</v>
          </cell>
        </row>
        <row r="79">
          <cell r="D79">
            <v>2008</v>
          </cell>
          <cell r="E79">
            <v>2009</v>
          </cell>
          <cell r="F79">
            <v>2010</v>
          </cell>
          <cell r="G79" t="str">
            <v>2009 Q1</v>
          </cell>
          <cell r="H79" t="str">
            <v>Q2</v>
          </cell>
          <cell r="I79" t="str">
            <v>Q3</v>
          </cell>
          <cell r="J79" t="str">
            <v>Q4</v>
          </cell>
        </row>
        <row r="80">
          <cell r="B80" t="str">
            <v>Norway</v>
          </cell>
        </row>
        <row r="81">
          <cell r="B81" t="str">
            <v>Norway</v>
          </cell>
          <cell r="C81" t="str">
            <v>GDP growth (% year on year)</v>
          </cell>
          <cell r="D81">
            <v>1.5</v>
          </cell>
          <cell r="E81">
            <v>1.7</v>
          </cell>
          <cell r="F81">
            <v>1.9</v>
          </cell>
          <cell r="G81">
            <v>2.2000000000000002</v>
          </cell>
          <cell r="H81">
            <v>2</v>
          </cell>
          <cell r="I81">
            <v>1.2</v>
          </cell>
          <cell r="J81">
            <v>1.4</v>
          </cell>
        </row>
        <row r="82">
          <cell r="C82" t="str">
            <v>GDP growth (% year on year)</v>
          </cell>
          <cell r="D82">
            <v>2</v>
          </cell>
          <cell r="E82">
            <v>0</v>
          </cell>
          <cell r="F82">
            <v>1.2</v>
          </cell>
          <cell r="G82">
            <v>0.1</v>
          </cell>
          <cell r="H82">
            <v>-0.3</v>
          </cell>
          <cell r="I82">
            <v>0.6</v>
          </cell>
          <cell r="J82">
            <v>-0.5</v>
          </cell>
        </row>
        <row r="83">
          <cell r="C83" t="str">
            <v>Inflation (% year on year)</v>
          </cell>
          <cell r="D83">
            <v>3.4</v>
          </cell>
          <cell r="E83">
            <v>2.1</v>
          </cell>
          <cell r="F83">
            <v>1.7</v>
          </cell>
          <cell r="G83">
            <v>2.7</v>
          </cell>
          <cell r="H83">
            <v>3</v>
          </cell>
          <cell r="I83">
            <v>1.4</v>
          </cell>
          <cell r="J83">
            <v>1.5</v>
          </cell>
        </row>
        <row r="84">
          <cell r="C84" t="str">
            <v>Public budget balance (as percentage of GDP)</v>
          </cell>
          <cell r="D84">
            <v>-0.5</v>
          </cell>
          <cell r="E84">
            <v>-2.5</v>
          </cell>
          <cell r="F84">
            <v>-1.5</v>
          </cell>
        </row>
        <row r="85">
          <cell r="C85" t="str">
            <v>Current account balance (as percentage of GDP)</v>
          </cell>
          <cell r="D85">
            <v>18.2</v>
          </cell>
          <cell r="E85">
            <v>15</v>
          </cell>
          <cell r="F85">
            <v>17</v>
          </cell>
        </row>
        <row r="86">
          <cell r="B86" t="str">
            <v>Sweden</v>
          </cell>
        </row>
        <row r="87">
          <cell r="B87" t="str">
            <v>Sweden</v>
          </cell>
          <cell r="C87" t="str">
            <v>GDP growth (% year on year)</v>
          </cell>
          <cell r="D87">
            <v>4.5999999999999996</v>
          </cell>
          <cell r="E87">
            <v>1.3</v>
          </cell>
          <cell r="F87">
            <v>1.7</v>
          </cell>
          <cell r="G87">
            <v>2.5</v>
          </cell>
          <cell r="H87">
            <v>1.6</v>
          </cell>
          <cell r="I87">
            <v>0.3</v>
          </cell>
          <cell r="J87">
            <v>0.8</v>
          </cell>
        </row>
        <row r="88">
          <cell r="C88" t="str">
            <v>GDP growth (% year on year)</v>
          </cell>
          <cell r="D88">
            <v>-0.5</v>
          </cell>
          <cell r="E88">
            <v>-3.5</v>
          </cell>
          <cell r="F88">
            <v>1</v>
          </cell>
          <cell r="G88">
            <v>-4.5</v>
          </cell>
          <cell r="H88">
            <v>-4.5999999999999996</v>
          </cell>
          <cell r="I88">
            <v>-3.7</v>
          </cell>
          <cell r="J88">
            <v>-1.2</v>
          </cell>
        </row>
        <row r="89">
          <cell r="C89" t="str">
            <v>Inflation (% year on year)</v>
          </cell>
          <cell r="D89">
            <v>3.4</v>
          </cell>
          <cell r="E89">
            <v>2</v>
          </cell>
          <cell r="F89">
            <v>2</v>
          </cell>
          <cell r="G89">
            <v>2.2999999999999998</v>
          </cell>
          <cell r="H89">
            <v>1.8</v>
          </cell>
          <cell r="I89">
            <v>1.7</v>
          </cell>
          <cell r="J89">
            <v>2.2999999999999998</v>
          </cell>
        </row>
        <row r="90">
          <cell r="C90" t="str">
            <v>Public budget balance (as percentage of GDP)</v>
          </cell>
          <cell r="D90">
            <v>2.7</v>
          </cell>
          <cell r="E90">
            <v>-3</v>
          </cell>
          <cell r="F90">
            <v>-2.5</v>
          </cell>
        </row>
        <row r="91">
          <cell r="C91" t="str">
            <v>Current account balance (as percentage of GDP)</v>
          </cell>
          <cell r="D91">
            <v>8</v>
          </cell>
          <cell r="E91">
            <v>6.5</v>
          </cell>
          <cell r="F91">
            <v>7.5</v>
          </cell>
        </row>
        <row r="92">
          <cell r="B92" t="str">
            <v>Poland</v>
          </cell>
        </row>
        <row r="93">
          <cell r="B93" t="str">
            <v>Poland</v>
          </cell>
          <cell r="C93" t="str">
            <v>GDP growth (% year on year)</v>
          </cell>
          <cell r="D93">
            <v>4.0999999999999996</v>
          </cell>
          <cell r="E93">
            <v>3.3</v>
          </cell>
          <cell r="F93">
            <v>3.8</v>
          </cell>
          <cell r="G93">
            <v>3.1</v>
          </cell>
          <cell r="H93">
            <v>3.3</v>
          </cell>
          <cell r="I93">
            <v>3.4</v>
          </cell>
          <cell r="J93">
            <v>3.6</v>
          </cell>
        </row>
        <row r="94">
          <cell r="C94" t="str">
            <v>GDP growth (% year on year)</v>
          </cell>
          <cell r="D94">
            <v>4.8</v>
          </cell>
          <cell r="E94">
            <v>1.2</v>
          </cell>
          <cell r="F94">
            <v>3</v>
          </cell>
          <cell r="G94">
            <v>1.2</v>
          </cell>
          <cell r="H94">
            <v>0.6</v>
          </cell>
          <cell r="I94">
            <v>0.8</v>
          </cell>
          <cell r="J94">
            <v>2.2000000000000002</v>
          </cell>
        </row>
        <row r="95">
          <cell r="C95" t="str">
            <v>Inflation (% year on year)</v>
          </cell>
          <cell r="D95">
            <v>4.2</v>
          </cell>
          <cell r="E95">
            <v>2.5</v>
          </cell>
          <cell r="F95">
            <v>2.2000000000000002</v>
          </cell>
          <cell r="G95">
            <v>3</v>
          </cell>
          <cell r="H95">
            <v>2.5</v>
          </cell>
          <cell r="I95">
            <v>2.2999999999999998</v>
          </cell>
          <cell r="J95">
            <v>2</v>
          </cell>
        </row>
        <row r="96">
          <cell r="C96" t="str">
            <v>Public budget balance (as percentage of GDP)</v>
          </cell>
          <cell r="D96">
            <v>-1.9</v>
          </cell>
          <cell r="E96">
            <v>-2.7</v>
          </cell>
          <cell r="F96">
            <v>-2.2999999999999998</v>
          </cell>
        </row>
        <row r="97">
          <cell r="C97" t="str">
            <v>Current account balance (as percentage of GDP)</v>
          </cell>
          <cell r="D97">
            <v>-5.5</v>
          </cell>
          <cell r="E97">
            <v>-5.9</v>
          </cell>
          <cell r="F97">
            <v>-5.3</v>
          </cell>
        </row>
        <row r="98">
          <cell r="B98" t="str">
            <v>Czech Republic</v>
          </cell>
        </row>
        <row r="99">
          <cell r="B99" t="str">
            <v>Czech Republic</v>
          </cell>
          <cell r="C99" t="str">
            <v>GDP growth (% year on year)</v>
          </cell>
          <cell r="D99">
            <v>1.7</v>
          </cell>
          <cell r="E99">
            <v>0.5</v>
          </cell>
          <cell r="F99">
            <v>1.3</v>
          </cell>
          <cell r="G99">
            <v>0.3</v>
          </cell>
          <cell r="H99">
            <v>0.4</v>
          </cell>
          <cell r="I99">
            <v>0.5</v>
          </cell>
          <cell r="J99">
            <v>0.7</v>
          </cell>
        </row>
        <row r="100">
          <cell r="C100" t="str">
            <v>GDP growth (% year on year)</v>
          </cell>
          <cell r="D100">
            <v>3.1</v>
          </cell>
          <cell r="E100">
            <v>-0.8</v>
          </cell>
          <cell r="F100">
            <v>2.2999999999999998</v>
          </cell>
          <cell r="G100">
            <v>-1.1000000000000001</v>
          </cell>
          <cell r="H100">
            <v>-2</v>
          </cell>
          <cell r="I100">
            <v>-0.8</v>
          </cell>
          <cell r="J100">
            <v>0.5</v>
          </cell>
        </row>
        <row r="101">
          <cell r="C101" t="str">
            <v>Inflation (% year on year)</v>
          </cell>
          <cell r="D101">
            <v>6.4</v>
          </cell>
          <cell r="E101">
            <v>1.5</v>
          </cell>
          <cell r="F101">
            <v>1.9</v>
          </cell>
          <cell r="G101">
            <v>2.1</v>
          </cell>
          <cell r="H101">
            <v>1.5</v>
          </cell>
          <cell r="I101">
            <v>1.1000000000000001</v>
          </cell>
          <cell r="J101">
            <v>1.3</v>
          </cell>
        </row>
        <row r="102">
          <cell r="C102" t="str">
            <v>Public budget balance (as percentage of GDP)</v>
          </cell>
          <cell r="D102">
            <v>-1.2</v>
          </cell>
          <cell r="E102">
            <v>-3.2</v>
          </cell>
          <cell r="F102">
            <v>-2.7</v>
          </cell>
        </row>
        <row r="103">
          <cell r="C103" t="str">
            <v>Current account balance (as percentage of GDP)</v>
          </cell>
          <cell r="D103">
            <v>-3.1</v>
          </cell>
          <cell r="E103">
            <v>-3.9</v>
          </cell>
          <cell r="F103">
            <v>-3.5</v>
          </cell>
        </row>
        <row r="104">
          <cell r="B104" t="str">
            <v>Hungary</v>
          </cell>
        </row>
        <row r="105">
          <cell r="B105" t="str">
            <v>Hungary</v>
          </cell>
          <cell r="C105" t="str">
            <v>GDP growth (% year on year)</v>
          </cell>
          <cell r="D105">
            <v>1.6</v>
          </cell>
          <cell r="E105">
            <v>0.5</v>
          </cell>
          <cell r="F105">
            <v>1.8</v>
          </cell>
          <cell r="G105">
            <v>-0.1</v>
          </cell>
          <cell r="H105">
            <v>0.4</v>
          </cell>
          <cell r="I105">
            <v>0.6</v>
          </cell>
          <cell r="J105">
            <v>1</v>
          </cell>
        </row>
        <row r="106">
          <cell r="C106" t="str">
            <v>GDP growth (% year on year)</v>
          </cell>
          <cell r="D106">
            <v>0.5</v>
          </cell>
          <cell r="E106">
            <v>-4.3</v>
          </cell>
          <cell r="F106">
            <v>1.2</v>
          </cell>
          <cell r="G106">
            <v>-6.2</v>
          </cell>
          <cell r="H106">
            <v>-5.9</v>
          </cell>
          <cell r="I106">
            <v>-4</v>
          </cell>
          <cell r="J106">
            <v>-1.2</v>
          </cell>
        </row>
        <row r="107">
          <cell r="C107" t="str">
            <v>Inflation (% year on year)</v>
          </cell>
          <cell r="D107">
            <v>6.1</v>
          </cell>
          <cell r="E107">
            <v>3.5</v>
          </cell>
          <cell r="F107">
            <v>3.4</v>
          </cell>
          <cell r="G107">
            <v>3</v>
          </cell>
          <cell r="H107">
            <v>2.9</v>
          </cell>
          <cell r="I107">
            <v>4.3</v>
          </cell>
          <cell r="J107">
            <v>3.9</v>
          </cell>
        </row>
        <row r="108">
          <cell r="C108" t="str">
            <v>Public budget balance (as percentage of GDP)</v>
          </cell>
          <cell r="D108">
            <v>-3.3</v>
          </cell>
          <cell r="E108">
            <v>-2.9</v>
          </cell>
          <cell r="F108">
            <v>-2.7</v>
          </cell>
        </row>
        <row r="109">
          <cell r="C109" t="str">
            <v>Current account balance (as percentage of GDP)</v>
          </cell>
          <cell r="D109">
            <v>-7.2</v>
          </cell>
          <cell r="E109">
            <v>-4.5</v>
          </cell>
          <cell r="F109">
            <v>-4.2</v>
          </cell>
        </row>
        <row r="110">
          <cell r="B110" t="str">
            <v>Turkey</v>
          </cell>
        </row>
        <row r="111">
          <cell r="B111" t="str">
            <v>Turkey</v>
          </cell>
          <cell r="C111" t="str">
            <v>GDP growth (% year on year)</v>
          </cell>
          <cell r="D111">
            <v>7.7</v>
          </cell>
          <cell r="E111">
            <v>2.5</v>
          </cell>
          <cell r="F111">
            <v>3.3</v>
          </cell>
          <cell r="G111">
            <v>2</v>
          </cell>
          <cell r="H111">
            <v>2.5</v>
          </cell>
          <cell r="I111">
            <v>2.5</v>
          </cell>
          <cell r="J111">
            <v>2.8</v>
          </cell>
        </row>
        <row r="112">
          <cell r="C112" t="str">
            <v>GDP growth (% year on year)</v>
          </cell>
          <cell r="D112">
            <v>1.3</v>
          </cell>
          <cell r="E112">
            <v>-2.5</v>
          </cell>
          <cell r="F112">
            <v>1.4</v>
          </cell>
          <cell r="G112">
            <v>-4.5</v>
          </cell>
          <cell r="H112">
            <v>-4.0999999999999996</v>
          </cell>
          <cell r="I112">
            <v>-1.5</v>
          </cell>
          <cell r="J112">
            <v>0</v>
          </cell>
        </row>
        <row r="113">
          <cell r="C113" t="str">
            <v>Inflation (% year on year)</v>
          </cell>
          <cell r="D113">
            <v>10.4</v>
          </cell>
          <cell r="E113">
            <v>6.2</v>
          </cell>
          <cell r="F113">
            <v>6.9</v>
          </cell>
          <cell r="G113">
            <v>8.1</v>
          </cell>
          <cell r="H113">
            <v>5.5</v>
          </cell>
          <cell r="I113">
            <v>5.2</v>
          </cell>
          <cell r="J113">
            <v>5.8</v>
          </cell>
        </row>
        <row r="114">
          <cell r="C114" t="str">
            <v>Public budget balance (as percentage of GDP)</v>
          </cell>
          <cell r="D114">
            <v>-1.8</v>
          </cell>
          <cell r="E114">
            <v>-4</v>
          </cell>
          <cell r="F114">
            <v>-3.5</v>
          </cell>
        </row>
        <row r="115">
          <cell r="C115" t="str">
            <v>Current account balance (as percentage of GDP)</v>
          </cell>
          <cell r="D115">
            <v>-5.7</v>
          </cell>
          <cell r="E115">
            <v>-3.3</v>
          </cell>
          <cell r="F115">
            <v>-3.7</v>
          </cell>
        </row>
        <row r="116">
          <cell r="B116" t="str">
            <v>Canada</v>
          </cell>
        </row>
        <row r="117">
          <cell r="B117" t="str">
            <v>Canada</v>
          </cell>
          <cell r="C117" t="str">
            <v>GDP growth (% year on year)</v>
          </cell>
          <cell r="D117">
            <v>2.3271901198192495</v>
          </cell>
          <cell r="E117">
            <v>2.3728169831287289</v>
          </cell>
          <cell r="F117">
            <v>2.6923381753683628</v>
          </cell>
          <cell r="G117">
            <v>1.7612933692422246</v>
          </cell>
          <cell r="H117">
            <v>2.5578204127347135</v>
          </cell>
          <cell r="I117">
            <v>2.407736631345017</v>
          </cell>
          <cell r="J117">
            <v>2.7601255898526347</v>
          </cell>
        </row>
        <row r="118">
          <cell r="C118" t="str">
            <v>GDP growth (% year on year)</v>
          </cell>
          <cell r="D118">
            <v>0.57825719113724006</v>
          </cell>
          <cell r="E118">
            <v>-1.3</v>
          </cell>
          <cell r="F118">
            <v>1.657722228134773</v>
          </cell>
          <cell r="G118">
            <v>-1.2028594445852434</v>
          </cell>
          <cell r="H118">
            <v>-1.7260241622325196</v>
          </cell>
          <cell r="I118">
            <v>-1.7875444684100756</v>
          </cell>
          <cell r="J118">
            <v>-0.59794307862047447</v>
          </cell>
        </row>
        <row r="119">
          <cell r="C119" t="str">
            <v>Inflation (% year on year)</v>
          </cell>
          <cell r="D119">
            <v>2.4</v>
          </cell>
          <cell r="E119">
            <v>1</v>
          </cell>
          <cell r="F119">
            <v>2.8</v>
          </cell>
          <cell r="G119">
            <v>1.2</v>
          </cell>
          <cell r="H119">
            <v>0.3</v>
          </cell>
          <cell r="I119">
            <v>0.1</v>
          </cell>
          <cell r="J119">
            <v>2.2999999999999998</v>
          </cell>
        </row>
        <row r="120">
          <cell r="C120" t="str">
            <v>Public budget balance (as percentage of GDP)</v>
          </cell>
          <cell r="D120">
            <v>0.1</v>
          </cell>
          <cell r="E120">
            <v>-0.2</v>
          </cell>
          <cell r="F120">
            <v>0.4</v>
          </cell>
        </row>
        <row r="121">
          <cell r="C121" t="str">
            <v>Current account balance (as percentage of GDP)</v>
          </cell>
          <cell r="D121">
            <v>0.7</v>
          </cell>
          <cell r="E121">
            <v>0.5</v>
          </cell>
          <cell r="F121">
            <v>0.9</v>
          </cell>
        </row>
        <row r="122">
          <cell r="B122" t="str">
            <v>Australia</v>
          </cell>
        </row>
        <row r="123">
          <cell r="B123" t="str">
            <v>Australia</v>
          </cell>
          <cell r="C123" t="str">
            <v>GDP growth (% year on year)</v>
          </cell>
          <cell r="D123">
            <v>1.9797631022240552</v>
          </cell>
          <cell r="E123">
            <v>3.4422186738507463</v>
          </cell>
          <cell r="F123">
            <v>3.5325285704538345</v>
          </cell>
          <cell r="G123">
            <v>4.0084409184715497</v>
          </cell>
          <cell r="H123">
            <v>3.4272652444750094</v>
          </cell>
          <cell r="I123">
            <v>3.1697173924635393</v>
          </cell>
          <cell r="J123">
            <v>3.1784139560592024</v>
          </cell>
        </row>
        <row r="124">
          <cell r="C124" t="str">
            <v>GDP growth (% year on year)</v>
          </cell>
          <cell r="D124">
            <v>2.0608801882691523</v>
          </cell>
          <cell r="E124">
            <v>0.41660132780592107</v>
          </cell>
          <cell r="F124">
            <v>2.1</v>
          </cell>
          <cell r="G124">
            <v>-0.14829670147885565</v>
          </cell>
          <cell r="H124">
            <v>-0.10072905495069051</v>
          </cell>
          <cell r="I124">
            <v>0.29137558880769632</v>
          </cell>
          <cell r="J124">
            <v>1.3872884913915868</v>
          </cell>
        </row>
        <row r="125">
          <cell r="C125" t="str">
            <v>Inflation (% year on year)</v>
          </cell>
          <cell r="D125">
            <v>4.3</v>
          </cell>
          <cell r="E125">
            <v>2.5</v>
          </cell>
          <cell r="F125">
            <v>2.9</v>
          </cell>
          <cell r="G125">
            <v>2.5</v>
          </cell>
          <cell r="H125">
            <v>2.2999999999999998</v>
          </cell>
          <cell r="I125">
            <v>2.2999999999999998</v>
          </cell>
          <cell r="J125">
            <v>3.1</v>
          </cell>
        </row>
        <row r="126">
          <cell r="C126" t="str">
            <v>Public budget balance (as percentage of GDP)</v>
          </cell>
          <cell r="D126">
            <v>-0.6</v>
          </cell>
          <cell r="E126">
            <v>-0.5</v>
          </cell>
          <cell r="F126">
            <v>0.4</v>
          </cell>
        </row>
        <row r="127">
          <cell r="C127" t="str">
            <v>Current account balance (as percentage of GDP)</v>
          </cell>
          <cell r="D127">
            <v>-4.3</v>
          </cell>
          <cell r="E127">
            <v>-5.3</v>
          </cell>
          <cell r="F127">
            <v>-6</v>
          </cell>
        </row>
        <row r="128">
          <cell r="B128" t="str">
            <v>New Zealand</v>
          </cell>
        </row>
        <row r="129">
          <cell r="B129" t="str">
            <v>New Zealand</v>
          </cell>
          <cell r="C129" t="str">
            <v>GDP growth (% year on year)</v>
          </cell>
          <cell r="D129">
            <v>1.2221674279205388</v>
          </cell>
          <cell r="E129">
            <v>2.3107278738530965</v>
          </cell>
          <cell r="F129">
            <v>2.7078982568260983</v>
          </cell>
          <cell r="G129">
            <v>1.7197079890967046</v>
          </cell>
          <cell r="H129">
            <v>2.29892279340622</v>
          </cell>
          <cell r="I129">
            <v>2.5931506100819774</v>
          </cell>
          <cell r="J129">
            <v>2.6268177307154303</v>
          </cell>
        </row>
        <row r="130">
          <cell r="C130" t="str">
            <v>GDP growth (% year on year)</v>
          </cell>
          <cell r="D130">
            <v>-0.82424253472852627</v>
          </cell>
          <cell r="E130">
            <v>-0.28842140085045287</v>
          </cell>
          <cell r="F130">
            <v>1.394588560363843</v>
          </cell>
          <cell r="G130">
            <v>-1.4991424490034433</v>
          </cell>
          <cell r="H130">
            <v>-0.75626018671968609</v>
          </cell>
          <cell r="I130">
            <v>0.23693345691305012</v>
          </cell>
          <cell r="J130">
            <v>0.88486622051931363</v>
          </cell>
        </row>
        <row r="131">
          <cell r="C131" t="str">
            <v>Inflation (% year on year)</v>
          </cell>
          <cell r="D131">
            <v>4</v>
          </cell>
          <cell r="E131">
            <v>2.2999999999999998</v>
          </cell>
          <cell r="F131">
            <v>2.6</v>
          </cell>
          <cell r="G131">
            <v>2.8</v>
          </cell>
          <cell r="H131">
            <v>1.7</v>
          </cell>
          <cell r="I131">
            <v>1.9</v>
          </cell>
          <cell r="J131">
            <v>2.4</v>
          </cell>
        </row>
        <row r="132">
          <cell r="C132" t="str">
            <v>Public budget balance (as percentage of GDP)</v>
          </cell>
          <cell r="D132">
            <v>2.5</v>
          </cell>
          <cell r="E132">
            <v>0.4</v>
          </cell>
          <cell r="F132">
            <v>0.6</v>
          </cell>
        </row>
        <row r="133">
          <cell r="C133" t="str">
            <v>Current account balance (as percentage of GDP)</v>
          </cell>
          <cell r="D133">
            <v>-6.5</v>
          </cell>
          <cell r="E133">
            <v>-6</v>
          </cell>
          <cell r="F133">
            <v>-5.8</v>
          </cell>
        </row>
        <row r="134">
          <cell r="B134" t="str">
            <v>Russia</v>
          </cell>
        </row>
        <row r="135">
          <cell r="B135" t="str">
            <v>Russia</v>
          </cell>
          <cell r="C135" t="str">
            <v>GDP growth (% year on year)</v>
          </cell>
          <cell r="D135">
            <v>4.0999999999999996</v>
          </cell>
          <cell r="E135">
            <v>3.9</v>
          </cell>
          <cell r="F135">
            <v>4.3</v>
          </cell>
          <cell r="G135">
            <v>3.8</v>
          </cell>
          <cell r="H135">
            <v>3.9</v>
          </cell>
          <cell r="I135">
            <v>4</v>
          </cell>
          <cell r="J135">
            <v>4</v>
          </cell>
        </row>
        <row r="136">
          <cell r="C136" t="str">
            <v>GDP growth (% year on year)</v>
          </cell>
          <cell r="D136">
            <v>5.6</v>
          </cell>
          <cell r="E136">
            <v>-3.1</v>
          </cell>
          <cell r="F136">
            <v>2.4</v>
          </cell>
          <cell r="G136">
            <v>-5</v>
          </cell>
          <cell r="H136">
            <v>-4.5</v>
          </cell>
          <cell r="I136">
            <v>-3.9</v>
          </cell>
          <cell r="J136">
            <v>1</v>
          </cell>
        </row>
        <row r="137">
          <cell r="C137" t="str">
            <v>Inflation (% year on year)</v>
          </cell>
          <cell r="D137">
            <v>14.1</v>
          </cell>
          <cell r="E137">
            <v>13.8</v>
          </cell>
          <cell r="F137">
            <v>12.9</v>
          </cell>
          <cell r="G137">
            <v>13.8</v>
          </cell>
          <cell r="H137">
            <v>13.3</v>
          </cell>
          <cell r="I137">
            <v>13.8</v>
          </cell>
          <cell r="J137">
            <v>14.4</v>
          </cell>
        </row>
        <row r="138">
          <cell r="C138" t="str">
            <v>Public budget balance (as percentage of GDP)</v>
          </cell>
          <cell r="D138">
            <v>4</v>
          </cell>
          <cell r="E138">
            <v>-8.4</v>
          </cell>
          <cell r="F138">
            <v>-4.5</v>
          </cell>
        </row>
        <row r="139">
          <cell r="C139" t="str">
            <v>Current account balance (as percentage of GDP)</v>
          </cell>
          <cell r="D139">
            <v>5.9</v>
          </cell>
          <cell r="E139">
            <v>-0.5</v>
          </cell>
          <cell r="F139">
            <v>0.3</v>
          </cell>
        </row>
        <row r="141">
          <cell r="B141" t="str">
            <v>South Africa</v>
          </cell>
        </row>
        <row r="142">
          <cell r="C142" t="str">
            <v>GDP growth (% year on year)</v>
          </cell>
          <cell r="D142">
            <v>3.1</v>
          </cell>
          <cell r="E142">
            <v>0.7</v>
          </cell>
          <cell r="F142">
            <v>3.2</v>
          </cell>
          <cell r="G142">
            <v>0.5</v>
          </cell>
          <cell r="H142">
            <v>0.3</v>
          </cell>
          <cell r="I142">
            <v>0.7</v>
          </cell>
          <cell r="J142">
            <v>1.2</v>
          </cell>
        </row>
        <row r="143">
          <cell r="C143" t="str">
            <v>Inflation (% year on year)</v>
          </cell>
          <cell r="D143">
            <v>11.3</v>
          </cell>
          <cell r="E143">
            <v>7.1</v>
          </cell>
          <cell r="F143">
            <v>6</v>
          </cell>
          <cell r="G143">
            <v>8.1999999999999993</v>
          </cell>
          <cell r="H143">
            <v>7.4</v>
          </cell>
          <cell r="I143">
            <v>6.8</v>
          </cell>
          <cell r="J143">
            <v>6.1</v>
          </cell>
        </row>
        <row r="144">
          <cell r="C144" t="str">
            <v>Public budget balance (as percentage of GDP)</v>
          </cell>
          <cell r="D144">
            <v>-1</v>
          </cell>
          <cell r="E144">
            <v>-4</v>
          </cell>
          <cell r="F144">
            <v>-1.8</v>
          </cell>
        </row>
        <row r="145">
          <cell r="C145" t="str">
            <v>Current account balance (as percentage of GDP)</v>
          </cell>
          <cell r="D145">
            <v>-7.4</v>
          </cell>
          <cell r="E145">
            <v>-7.2</v>
          </cell>
          <cell r="F145">
            <v>-6.5</v>
          </cell>
        </row>
      </sheetData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Inhalt"/>
      <sheetName val="Contents"/>
      <sheetName val="Gebiet"/>
      <sheetName val="Übersicht"/>
      <sheetName val="1.1.1"/>
      <sheetName val="1.1.2"/>
      <sheetName val="1.1.3"/>
      <sheetName val="1.1.4"/>
      <sheetName val="1.1.5"/>
      <sheetName val="1.2.1"/>
      <sheetName val="1.2.2"/>
      <sheetName val="1.2.3"/>
      <sheetName val="1.2.4"/>
      <sheetName val="1.2.5"/>
      <sheetName val="1.3.1"/>
      <sheetName val="1.3.2"/>
      <sheetName val="1.3.3"/>
      <sheetName val="1.3.4"/>
      <sheetName val="1.3.5"/>
      <sheetName val="1.3.6"/>
      <sheetName val="1.4"/>
      <sheetName val="1.5.1"/>
      <sheetName val="1.5.2"/>
      <sheetName val="1.5.3"/>
      <sheetName val="1.6.1"/>
      <sheetName val="1.6.2"/>
      <sheetName val="1.6.3 "/>
      <sheetName val="1.6.4"/>
      <sheetName val="1.6.5"/>
      <sheetName val="1.7"/>
      <sheetName val="2.1.1"/>
      <sheetName val="noch 2.1.1"/>
      <sheetName val="2.1.2 "/>
      <sheetName val="2.1.2  (2)"/>
      <sheetName val="noch 2.1.2"/>
      <sheetName val="2.1.3"/>
      <sheetName val="2.1.3 (2)"/>
      <sheetName val="noch 2.1.3"/>
      <sheetName val="2.2.1"/>
      <sheetName val="2.2.2"/>
      <sheetName val="2.2.3"/>
      <sheetName val="2.2.4"/>
      <sheetName val="2.3.1"/>
      <sheetName val="2.3.2"/>
      <sheetName val="2.3.3"/>
      <sheetName val="2.3.4"/>
      <sheetName val="noch 2.3.4"/>
      <sheetName val="3"/>
      <sheetName val="4.1"/>
      <sheetName val="4.2"/>
      <sheetName val="4.3"/>
      <sheetName val="4.4"/>
      <sheetName val="5.1"/>
      <sheetName val="5.2"/>
      <sheetName val="6"/>
      <sheetName val="7"/>
      <sheetName val="Erläuter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1">
          <cell r="C11" t="str">
            <v>Insgesamt</v>
          </cell>
        </row>
        <row r="12">
          <cell r="C12" t="str">
            <v>(Deutschland)</v>
          </cell>
        </row>
        <row r="14">
          <cell r="C14" t="str">
            <v>Total</v>
          </cell>
        </row>
        <row r="15">
          <cell r="C15" t="str">
            <v>(Germany)</v>
          </cell>
        </row>
        <row r="20">
          <cell r="C20">
            <v>53186871</v>
          </cell>
        </row>
        <row r="21">
          <cell r="C21">
            <v>53028800</v>
          </cell>
        </row>
        <row r="22">
          <cell r="C22">
            <v>52303577</v>
          </cell>
        </row>
        <row r="23">
          <cell r="C23">
            <v>51975243</v>
          </cell>
        </row>
        <row r="24">
          <cell r="C24">
            <v>51920600</v>
          </cell>
        </row>
        <row r="25">
          <cell r="C25">
            <v>52203800</v>
          </cell>
        </row>
        <row r="26">
          <cell r="C26">
            <v>51331400</v>
          </cell>
        </row>
        <row r="27">
          <cell r="C27">
            <v>51312871</v>
          </cell>
        </row>
        <row r="28">
          <cell r="C28">
            <v>51707919</v>
          </cell>
        </row>
        <row r="29">
          <cell r="C29">
            <v>52105535</v>
          </cell>
        </row>
        <row r="30">
          <cell r="C30">
            <v>52248029</v>
          </cell>
        </row>
        <row r="31">
          <cell r="C31">
            <v>52728374</v>
          </cell>
        </row>
        <row r="34">
          <cell r="C34">
            <v>13213022</v>
          </cell>
        </row>
        <row r="35">
          <cell r="C35">
            <v>12791900</v>
          </cell>
        </row>
        <row r="36">
          <cell r="C36">
            <v>11622543</v>
          </cell>
        </row>
        <row r="37">
          <cell r="C37">
            <v>13685603</v>
          </cell>
        </row>
        <row r="40">
          <cell r="C40">
            <v>13533833</v>
          </cell>
        </row>
        <row r="41">
          <cell r="C41">
            <v>12653194</v>
          </cell>
        </row>
        <row r="42">
          <cell r="C42">
            <v>11676853</v>
          </cell>
        </row>
        <row r="43">
          <cell r="C43">
            <v>13843977</v>
          </cell>
        </row>
        <row r="46">
          <cell r="C46">
            <v>13541972</v>
          </cell>
        </row>
        <row r="47">
          <cell r="C47">
            <v>12818416</v>
          </cell>
        </row>
        <row r="48">
          <cell r="C48">
            <v>11758986</v>
          </cell>
        </row>
        <row r="49">
          <cell r="C49">
            <v>13986190</v>
          </cell>
        </row>
        <row r="52">
          <cell r="C52">
            <v>13265469</v>
          </cell>
        </row>
        <row r="53">
          <cell r="C53">
            <v>12981687</v>
          </cell>
        </row>
        <row r="54">
          <cell r="C54">
            <v>11841120</v>
          </cell>
        </row>
        <row r="55">
          <cell r="C55">
            <v>13987981</v>
          </cell>
        </row>
        <row r="58">
          <cell r="C58">
            <v>13612263</v>
          </cell>
        </row>
        <row r="59">
          <cell r="C59">
            <v>13159888</v>
          </cell>
        </row>
        <row r="60">
          <cell r="C60">
            <v>12005681</v>
          </cell>
        </row>
        <row r="61">
          <cell r="C61">
            <v>13982042</v>
          </cell>
        </row>
        <row r="62">
          <cell r="C62">
            <v>52759874</v>
          </cell>
        </row>
        <row r="67">
          <cell r="C67">
            <v>-0.62774674091600957</v>
          </cell>
        </row>
        <row r="68">
          <cell r="C68">
            <v>-0.1051327456035267</v>
          </cell>
        </row>
        <row r="69">
          <cell r="C69">
            <v>0.54544824212354115</v>
          </cell>
        </row>
        <row r="70">
          <cell r="C70">
            <v>-1.6711427137488073</v>
          </cell>
        </row>
        <row r="71">
          <cell r="C71">
            <v>-3.609681403585796E-2</v>
          </cell>
        </row>
        <row r="72">
          <cell r="C72">
            <v>0.76988091350413868</v>
          </cell>
        </row>
        <row r="73">
          <cell r="C73">
            <v>0.76896538806754222</v>
          </cell>
        </row>
        <row r="74">
          <cell r="C74">
            <v>0.27347190658343834</v>
          </cell>
        </row>
        <row r="75">
          <cell r="C75">
            <v>0.91935525453025946</v>
          </cell>
        </row>
        <row r="78">
          <cell r="C78">
            <v>-2.0418222693120356</v>
          </cell>
        </row>
        <row r="79">
          <cell r="C79">
            <v>1.2737221198001407</v>
          </cell>
        </row>
        <row r="80">
          <cell r="C80">
            <v>0.69847859330727147</v>
          </cell>
        </row>
        <row r="81">
          <cell r="C81">
            <v>1.280548884292898E-2</v>
          </cell>
        </row>
        <row r="84">
          <cell r="B84" t="str">
            <v>1. Quartal</v>
          </cell>
          <cell r="C84">
            <v>2.6142611316644775</v>
          </cell>
        </row>
        <row r="85">
          <cell r="B85" t="str">
            <v>2. Quartal</v>
          </cell>
          <cell r="C85">
            <v>1.3727106500102764</v>
          </cell>
        </row>
        <row r="86">
          <cell r="B86" t="str">
            <v>3. Quartal</v>
          </cell>
          <cell r="C86">
            <v>1.3897418487440234</v>
          </cell>
        </row>
        <row r="87">
          <cell r="B87" t="str">
            <v>4. Quartal</v>
          </cell>
          <cell r="C87">
            <v>-4.2457878660258075E-2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FeriSpec"/>
      <sheetName val="Auswert"/>
      <sheetName val="Anm"/>
      <sheetName val="Strukt"/>
      <sheetName val="WB-Tab F16"/>
    </sheetNames>
    <sheetDataSet>
      <sheetData sheetId="0">
        <row r="45">
          <cell r="AM45">
            <v>32.5</v>
          </cell>
        </row>
      </sheetData>
      <sheetData sheetId="1"/>
      <sheetData sheetId="2">
        <row r="5">
          <cell r="K5">
            <v>38.6</v>
          </cell>
        </row>
      </sheetData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te 4 "/>
      <sheetName val="Seite 5 "/>
      <sheetName val="Seite 6 "/>
      <sheetName val="Seite 7 links"/>
      <sheetName val="Seite 7 rechts"/>
      <sheetName val="Seite 8"/>
      <sheetName val="Seite 9 links"/>
      <sheetName val="Seite 9 rechts"/>
      <sheetName val="Seite 10 links"/>
      <sheetName val="Seite 10 rechts"/>
      <sheetName val="Seite 11"/>
      <sheetName val="Seite 12 links"/>
      <sheetName val="Seite 12 rechts"/>
      <sheetName val="S. 13 Ukraine-Konflikt"/>
      <sheetName val="Seite 14"/>
      <sheetName val="Seite 15"/>
      <sheetName val="Seite 16"/>
      <sheetName val="S. 17 Regionalbetrachtung"/>
      <sheetName val="S. 18 Akt. Probleme regional"/>
      <sheetName val="Seite 20 und 22"/>
      <sheetName val="Seite 27"/>
      <sheetName val="Aktuelle Problemfelder (2)"/>
      <sheetName val="Kosten"/>
      <sheetName val="Hausbank"/>
      <sheetName val="Hessen"/>
      <sheetName val="Aktuelle Problemfelder (Hessen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a3"/>
      <sheetName val="a4"/>
      <sheetName val="a5"/>
      <sheetName val="t1"/>
      <sheetName val="t2"/>
      <sheetName val="t3"/>
      <sheetName val="FeriSpec"/>
      <sheetName val="FERI m"/>
      <sheetName val="FERI 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Titel</v>
          </cell>
          <cell r="B1" t="str">
            <v>Deutschland, Gesamt</v>
          </cell>
          <cell r="C1" t="str">
            <v>Deutschland, Gesamt</v>
          </cell>
          <cell r="D1" t="str">
            <v>Deutschland, Gesamt</v>
          </cell>
          <cell r="E1" t="str">
            <v>Deutschland, Gesamt</v>
          </cell>
          <cell r="F1" t="str">
            <v>Deutschland, Gesamt</v>
          </cell>
        </row>
        <row r="2">
          <cell r="A2" t="str">
            <v>Untertitel</v>
          </cell>
          <cell r="B2" t="str">
            <v>Consumer price; 2000=100, sa;</v>
          </cell>
          <cell r="C2" t="str">
            <v>Producer price; 2000=100, sa;</v>
          </cell>
          <cell r="D2" t="str">
            <v>PMI (Reuters/BME); Manufact.; 50=ALTtral, sa</v>
          </cell>
          <cell r="E2" t="str">
            <v>Business conditions (ifo); Manufacturing, constr. &amp; trade; 2000=100, sa;</v>
          </cell>
          <cell r="F2" t="str">
            <v>Business expectations (ifo); Manufact., constr. &amp; trade; 2000 = 100, sa;</v>
          </cell>
        </row>
        <row r="3">
          <cell r="A3" t="str">
            <v>Transformation</v>
          </cell>
          <cell r="B3" t="str">
            <v>-</v>
          </cell>
          <cell r="C3" t="str">
            <v>-</v>
          </cell>
          <cell r="D3" t="str">
            <v>-</v>
          </cell>
          <cell r="E3" t="str">
            <v>-</v>
          </cell>
          <cell r="F3" t="str">
            <v>-</v>
          </cell>
        </row>
        <row r="4">
          <cell r="A4" t="str">
            <v>Jan'95</v>
          </cell>
          <cell r="B4">
            <v>86.4</v>
          </cell>
          <cell r="C4">
            <v>88.8</v>
          </cell>
          <cell r="E4">
            <v>103.1</v>
          </cell>
          <cell r="F4">
            <v>105.9</v>
          </cell>
        </row>
        <row r="5">
          <cell r="A5" t="str">
            <v>Feb'95</v>
          </cell>
          <cell r="B5">
            <v>86.7</v>
          </cell>
          <cell r="C5">
            <v>89.1</v>
          </cell>
          <cell r="E5">
            <v>103.7</v>
          </cell>
          <cell r="F5">
            <v>104.5</v>
          </cell>
        </row>
        <row r="6">
          <cell r="A6" t="str">
            <v>Mar'95</v>
          </cell>
          <cell r="B6">
            <v>86.8</v>
          </cell>
          <cell r="C6">
            <v>89.3</v>
          </cell>
          <cell r="E6">
            <v>101.8</v>
          </cell>
          <cell r="F6">
            <v>102.6</v>
          </cell>
        </row>
        <row r="7">
          <cell r="A7" t="str">
            <v>Apr'95</v>
          </cell>
          <cell r="B7">
            <v>86.8</v>
          </cell>
          <cell r="C7">
            <v>89.2</v>
          </cell>
          <cell r="E7">
            <v>101.1</v>
          </cell>
          <cell r="F7">
            <v>100</v>
          </cell>
        </row>
        <row r="8">
          <cell r="A8" t="str">
            <v>May'95</v>
          </cell>
          <cell r="B8">
            <v>87</v>
          </cell>
          <cell r="C8">
            <v>89.2</v>
          </cell>
          <cell r="E8">
            <v>102</v>
          </cell>
          <cell r="F8">
            <v>100.5</v>
          </cell>
        </row>
        <row r="9">
          <cell r="A9" t="str">
            <v>Jun'95</v>
          </cell>
          <cell r="B9">
            <v>87.1</v>
          </cell>
          <cell r="C9">
            <v>89.3</v>
          </cell>
          <cell r="E9">
            <v>101.3</v>
          </cell>
          <cell r="F9">
            <v>99</v>
          </cell>
        </row>
        <row r="10">
          <cell r="A10" t="str">
            <v>Jul'95</v>
          </cell>
          <cell r="B10">
            <v>87.1</v>
          </cell>
          <cell r="C10">
            <v>89.1</v>
          </cell>
          <cell r="E10">
            <v>98.3</v>
          </cell>
          <cell r="F10">
            <v>98.1</v>
          </cell>
        </row>
        <row r="11">
          <cell r="A11" t="str">
            <v>Aug'95</v>
          </cell>
          <cell r="B11">
            <v>87.3</v>
          </cell>
          <cell r="C11">
            <v>89.2</v>
          </cell>
          <cell r="E11">
            <v>98.4</v>
          </cell>
          <cell r="F11">
            <v>98.6</v>
          </cell>
        </row>
        <row r="12">
          <cell r="A12" t="str">
            <v>Sep'95</v>
          </cell>
          <cell r="B12">
            <v>87.5</v>
          </cell>
          <cell r="C12">
            <v>89.3</v>
          </cell>
          <cell r="E12">
            <v>97.9</v>
          </cell>
          <cell r="F12">
            <v>98.8</v>
          </cell>
        </row>
        <row r="13">
          <cell r="A13" t="str">
            <v>Oct'95</v>
          </cell>
          <cell r="B13">
            <v>87.5</v>
          </cell>
          <cell r="C13">
            <v>89.3</v>
          </cell>
          <cell r="E13">
            <v>96.4</v>
          </cell>
          <cell r="F13">
            <v>98.2</v>
          </cell>
        </row>
        <row r="14">
          <cell r="A14" t="str">
            <v>Nov'95</v>
          </cell>
          <cell r="B14">
            <v>87.6</v>
          </cell>
          <cell r="C14">
            <v>89.2</v>
          </cell>
          <cell r="E14">
            <v>96.1</v>
          </cell>
          <cell r="F14">
            <v>97.4</v>
          </cell>
        </row>
        <row r="15">
          <cell r="A15" t="str">
            <v>Dec'95</v>
          </cell>
          <cell r="B15">
            <v>87.6</v>
          </cell>
          <cell r="C15">
            <v>89.4</v>
          </cell>
          <cell r="E15">
            <v>95.6</v>
          </cell>
          <cell r="F15">
            <v>95.8</v>
          </cell>
        </row>
        <row r="16">
          <cell r="A16" t="str">
            <v>Jan'96</v>
          </cell>
          <cell r="B16">
            <v>87.6</v>
          </cell>
          <cell r="C16">
            <v>88.1</v>
          </cell>
          <cell r="E16">
            <v>96.1</v>
          </cell>
          <cell r="F16">
            <v>95.5</v>
          </cell>
        </row>
        <row r="17">
          <cell r="A17" t="str">
            <v>Feb'96</v>
          </cell>
          <cell r="B17">
            <v>87.8</v>
          </cell>
          <cell r="C17">
            <v>88.1</v>
          </cell>
          <cell r="E17">
            <v>93.7</v>
          </cell>
          <cell r="F17">
            <v>95.6</v>
          </cell>
        </row>
        <row r="18">
          <cell r="A18" t="str">
            <v>Mar'96</v>
          </cell>
          <cell r="B18">
            <v>88</v>
          </cell>
          <cell r="C18">
            <v>88</v>
          </cell>
          <cell r="E18">
            <v>90.9</v>
          </cell>
          <cell r="F18">
            <v>94.5</v>
          </cell>
        </row>
        <row r="19">
          <cell r="A19" t="str">
            <v>Apr'96</v>
          </cell>
          <cell r="B19">
            <v>88.2</v>
          </cell>
          <cell r="C19">
            <v>87.9</v>
          </cell>
          <cell r="E19">
            <v>92.4</v>
          </cell>
          <cell r="F19">
            <v>95.2</v>
          </cell>
        </row>
        <row r="20">
          <cell r="A20" t="str">
            <v>May'96</v>
          </cell>
          <cell r="B20">
            <v>88.3</v>
          </cell>
          <cell r="C20">
            <v>88</v>
          </cell>
          <cell r="E20">
            <v>91.1</v>
          </cell>
          <cell r="F20">
            <v>95.5</v>
          </cell>
        </row>
        <row r="21">
          <cell r="A21" t="str">
            <v>Jun'96</v>
          </cell>
          <cell r="B21">
            <v>88.4</v>
          </cell>
          <cell r="C21">
            <v>87.9</v>
          </cell>
          <cell r="E21">
            <v>90</v>
          </cell>
          <cell r="F21">
            <v>95.8</v>
          </cell>
        </row>
        <row r="22">
          <cell r="A22" t="str">
            <v>Jul'96</v>
          </cell>
          <cell r="B22">
            <v>88.4</v>
          </cell>
          <cell r="C22">
            <v>87.8</v>
          </cell>
          <cell r="E22">
            <v>93.6</v>
          </cell>
          <cell r="F22">
            <v>98.1</v>
          </cell>
        </row>
        <row r="23">
          <cell r="A23" t="str">
            <v>Aug'96</v>
          </cell>
          <cell r="B23">
            <v>88.5</v>
          </cell>
          <cell r="C23">
            <v>87.8</v>
          </cell>
          <cell r="E23">
            <v>92.8</v>
          </cell>
          <cell r="F23">
            <v>99.5</v>
          </cell>
        </row>
        <row r="24">
          <cell r="A24" t="str">
            <v>Sep'96</v>
          </cell>
          <cell r="B24">
            <v>88.6</v>
          </cell>
          <cell r="C24">
            <v>88.1</v>
          </cell>
          <cell r="E24">
            <v>94</v>
          </cell>
          <cell r="F24">
            <v>101.2</v>
          </cell>
        </row>
        <row r="25">
          <cell r="A25" t="str">
            <v>Oct'96</v>
          </cell>
          <cell r="B25">
            <v>88.9</v>
          </cell>
          <cell r="C25">
            <v>88.4</v>
          </cell>
          <cell r="E25">
            <v>94.6</v>
          </cell>
          <cell r="F25">
            <v>102.4</v>
          </cell>
        </row>
        <row r="26">
          <cell r="A26" t="str">
            <v>Nov'96</v>
          </cell>
          <cell r="B26">
            <v>88.9</v>
          </cell>
          <cell r="C26">
            <v>88.5</v>
          </cell>
          <cell r="E26">
            <v>93.5</v>
          </cell>
          <cell r="F26">
            <v>100.7</v>
          </cell>
        </row>
        <row r="27">
          <cell r="A27" t="str">
            <v>Dec'96</v>
          </cell>
          <cell r="B27">
            <v>88.9</v>
          </cell>
          <cell r="C27">
            <v>88.6</v>
          </cell>
          <cell r="E27">
            <v>94.2</v>
          </cell>
          <cell r="F27">
            <v>99.9</v>
          </cell>
        </row>
        <row r="28">
          <cell r="A28" t="str">
            <v>Jan'97</v>
          </cell>
          <cell r="B28">
            <v>89.4</v>
          </cell>
          <cell r="C28">
            <v>88.7</v>
          </cell>
          <cell r="E28">
            <v>96.3</v>
          </cell>
          <cell r="F28">
            <v>101.2</v>
          </cell>
        </row>
        <row r="29">
          <cell r="A29" t="str">
            <v>Feb'97</v>
          </cell>
          <cell r="B29">
            <v>89.5</v>
          </cell>
          <cell r="C29">
            <v>88.8</v>
          </cell>
          <cell r="E29">
            <v>95.6</v>
          </cell>
          <cell r="F29">
            <v>100.8</v>
          </cell>
        </row>
        <row r="30">
          <cell r="A30" t="str">
            <v>Mar'97</v>
          </cell>
          <cell r="B30">
            <v>89.4</v>
          </cell>
          <cell r="C30">
            <v>88.7</v>
          </cell>
          <cell r="E30">
            <v>94.7</v>
          </cell>
          <cell r="F30">
            <v>100.6</v>
          </cell>
        </row>
        <row r="31">
          <cell r="A31" t="str">
            <v>Apr'97</v>
          </cell>
          <cell r="B31">
            <v>89.4</v>
          </cell>
          <cell r="C31">
            <v>88.8</v>
          </cell>
          <cell r="E31">
            <v>98.3</v>
          </cell>
          <cell r="F31">
            <v>101.2</v>
          </cell>
        </row>
        <row r="32">
          <cell r="A32" t="str">
            <v>May'97</v>
          </cell>
          <cell r="B32">
            <v>89.7</v>
          </cell>
          <cell r="C32">
            <v>89</v>
          </cell>
          <cell r="E32">
            <v>98.4</v>
          </cell>
          <cell r="F32">
            <v>101.6</v>
          </cell>
        </row>
        <row r="33">
          <cell r="A33" t="str">
            <v>Jun'97</v>
          </cell>
          <cell r="B33">
            <v>89.8</v>
          </cell>
          <cell r="C33">
            <v>89</v>
          </cell>
          <cell r="E33">
            <v>99.4</v>
          </cell>
          <cell r="F33">
            <v>101.6</v>
          </cell>
        </row>
        <row r="34">
          <cell r="A34" t="str">
            <v>Jul'97</v>
          </cell>
          <cell r="B34">
            <v>90.2</v>
          </cell>
          <cell r="C34">
            <v>89.2</v>
          </cell>
          <cell r="E34">
            <v>101.3</v>
          </cell>
          <cell r="F34">
            <v>103.1</v>
          </cell>
        </row>
        <row r="35">
          <cell r="A35" t="str">
            <v>Aug'97</v>
          </cell>
          <cell r="B35">
            <v>90.5</v>
          </cell>
          <cell r="C35">
            <v>89.5</v>
          </cell>
          <cell r="E35">
            <v>99.6</v>
          </cell>
          <cell r="F35">
            <v>104.8</v>
          </cell>
        </row>
        <row r="36">
          <cell r="A36" t="str">
            <v>Sep'97</v>
          </cell>
          <cell r="B36">
            <v>90.5</v>
          </cell>
          <cell r="C36">
            <v>89.5</v>
          </cell>
          <cell r="E36">
            <v>102.2</v>
          </cell>
          <cell r="F36">
            <v>106.3</v>
          </cell>
        </row>
        <row r="37">
          <cell r="A37" t="str">
            <v>Oct'97</v>
          </cell>
          <cell r="B37">
            <v>90.6</v>
          </cell>
          <cell r="C37">
            <v>89.5</v>
          </cell>
          <cell r="E37">
            <v>103.3</v>
          </cell>
          <cell r="F37">
            <v>106.1</v>
          </cell>
        </row>
        <row r="38">
          <cell r="A38" t="str">
            <v>Nov'97</v>
          </cell>
          <cell r="B38">
            <v>90.7</v>
          </cell>
          <cell r="C38">
            <v>89.5</v>
          </cell>
          <cell r="E38">
            <v>102.5</v>
          </cell>
          <cell r="F38">
            <v>105</v>
          </cell>
        </row>
        <row r="39">
          <cell r="A39" t="str">
            <v>Dec'97</v>
          </cell>
          <cell r="B39">
            <v>90.8</v>
          </cell>
          <cell r="C39">
            <v>89.6</v>
          </cell>
          <cell r="E39">
            <v>104.7</v>
          </cell>
          <cell r="F39">
            <v>104.1</v>
          </cell>
        </row>
        <row r="40">
          <cell r="A40" t="str">
            <v>Jan'98</v>
          </cell>
          <cell r="B40">
            <v>90.4</v>
          </cell>
          <cell r="C40">
            <v>89.4</v>
          </cell>
          <cell r="E40">
            <v>103.9</v>
          </cell>
          <cell r="F40">
            <v>102</v>
          </cell>
        </row>
        <row r="41">
          <cell r="A41" t="str">
            <v>Feb'98</v>
          </cell>
          <cell r="B41">
            <v>90.5</v>
          </cell>
          <cell r="C41">
            <v>89.4</v>
          </cell>
          <cell r="E41">
            <v>104</v>
          </cell>
          <cell r="F41">
            <v>102.1</v>
          </cell>
        </row>
        <row r="42">
          <cell r="A42" t="str">
            <v>Mar'98</v>
          </cell>
          <cell r="B42">
            <v>90.5</v>
          </cell>
          <cell r="C42">
            <v>89.4</v>
          </cell>
          <cell r="E42">
            <v>105.9</v>
          </cell>
          <cell r="F42">
            <v>102.6</v>
          </cell>
        </row>
        <row r="43">
          <cell r="A43" t="str">
            <v>Apr'98</v>
          </cell>
          <cell r="B43">
            <v>90.6</v>
          </cell>
          <cell r="C43">
            <v>89.1</v>
          </cell>
          <cell r="E43">
            <v>105.5</v>
          </cell>
          <cell r="F43">
            <v>102.6</v>
          </cell>
        </row>
        <row r="44">
          <cell r="A44" t="str">
            <v>May'98</v>
          </cell>
          <cell r="B44">
            <v>91</v>
          </cell>
          <cell r="C44">
            <v>89.1</v>
          </cell>
          <cell r="E44">
            <v>104.4</v>
          </cell>
          <cell r="F44">
            <v>103.5</v>
          </cell>
        </row>
        <row r="45">
          <cell r="A45" t="str">
            <v>Jun'98</v>
          </cell>
          <cell r="B45">
            <v>91</v>
          </cell>
          <cell r="C45">
            <v>89</v>
          </cell>
          <cell r="E45">
            <v>104.7</v>
          </cell>
          <cell r="F45">
            <v>103</v>
          </cell>
        </row>
        <row r="46">
          <cell r="A46" t="str">
            <v>Jul'98</v>
          </cell>
          <cell r="B46">
            <v>91.1</v>
          </cell>
          <cell r="C46">
            <v>88.9</v>
          </cell>
          <cell r="E46">
            <v>106.6</v>
          </cell>
          <cell r="F46">
            <v>102</v>
          </cell>
        </row>
        <row r="47">
          <cell r="A47" t="str">
            <v>Aug'98</v>
          </cell>
          <cell r="B47">
            <v>91.1</v>
          </cell>
          <cell r="C47">
            <v>88.8</v>
          </cell>
          <cell r="E47">
            <v>104.1</v>
          </cell>
          <cell r="F47">
            <v>102.1</v>
          </cell>
        </row>
        <row r="48">
          <cell r="A48" t="str">
            <v>Sep'98</v>
          </cell>
          <cell r="B48">
            <v>91.1</v>
          </cell>
          <cell r="C48">
            <v>88.7</v>
          </cell>
          <cell r="E48">
            <v>103.2</v>
          </cell>
          <cell r="F48">
            <v>98.7</v>
          </cell>
        </row>
        <row r="49">
          <cell r="A49" t="str">
            <v>Oct'98</v>
          </cell>
          <cell r="B49">
            <v>91.2</v>
          </cell>
          <cell r="C49">
            <v>88.2</v>
          </cell>
          <cell r="E49">
            <v>101.2</v>
          </cell>
          <cell r="F49">
            <v>98.5</v>
          </cell>
        </row>
        <row r="50">
          <cell r="A50" t="str">
            <v>Nov'98</v>
          </cell>
          <cell r="B50">
            <v>91.2</v>
          </cell>
          <cell r="C50">
            <v>87.8</v>
          </cell>
          <cell r="E50">
            <v>101.8</v>
          </cell>
          <cell r="F50">
            <v>96.8</v>
          </cell>
        </row>
        <row r="51">
          <cell r="A51" t="str">
            <v>Dec'98</v>
          </cell>
          <cell r="B51">
            <v>91.2</v>
          </cell>
          <cell r="C51">
            <v>87.8</v>
          </cell>
          <cell r="E51">
            <v>101.9</v>
          </cell>
          <cell r="F51">
            <v>96.1</v>
          </cell>
        </row>
        <row r="52">
          <cell r="A52" t="str">
            <v>Jan'99</v>
          </cell>
          <cell r="B52">
            <v>90.6</v>
          </cell>
          <cell r="C52">
            <v>87.3</v>
          </cell>
          <cell r="E52">
            <v>99.6</v>
          </cell>
          <cell r="F52">
            <v>95.3</v>
          </cell>
        </row>
        <row r="53">
          <cell r="A53" t="str">
            <v>Feb'99</v>
          </cell>
          <cell r="B53">
            <v>90.6</v>
          </cell>
          <cell r="C53">
            <v>87.2</v>
          </cell>
          <cell r="E53">
            <v>98.3</v>
          </cell>
          <cell r="F53">
            <v>94.4</v>
          </cell>
        </row>
        <row r="54">
          <cell r="A54" t="str">
            <v>Mar'99</v>
          </cell>
          <cell r="B54">
            <v>90.9</v>
          </cell>
          <cell r="C54">
            <v>87.2</v>
          </cell>
          <cell r="E54">
            <v>100.3</v>
          </cell>
          <cell r="F54">
            <v>94.4</v>
          </cell>
        </row>
        <row r="55">
          <cell r="A55" t="str">
            <v>Apr'99</v>
          </cell>
          <cell r="B55">
            <v>91.5</v>
          </cell>
          <cell r="C55">
            <v>87.6</v>
          </cell>
          <cell r="E55">
            <v>97.8</v>
          </cell>
          <cell r="F55">
            <v>95.7</v>
          </cell>
        </row>
        <row r="56">
          <cell r="A56" t="str">
            <v>May'99</v>
          </cell>
          <cell r="B56">
            <v>91.4</v>
          </cell>
          <cell r="C56">
            <v>87.5</v>
          </cell>
          <cell r="E56">
            <v>97.4</v>
          </cell>
          <cell r="F56">
            <v>97.1</v>
          </cell>
        </row>
        <row r="57">
          <cell r="A57" t="str">
            <v>Jun'99</v>
          </cell>
          <cell r="B57">
            <v>91.4</v>
          </cell>
          <cell r="C57">
            <v>87.7</v>
          </cell>
          <cell r="E57">
            <v>99</v>
          </cell>
          <cell r="F57">
            <v>98.8</v>
          </cell>
        </row>
        <row r="58">
          <cell r="A58" t="str">
            <v>Jul'99</v>
          </cell>
          <cell r="B58">
            <v>91.6</v>
          </cell>
          <cell r="C58">
            <v>88</v>
          </cell>
          <cell r="E58">
            <v>99.1</v>
          </cell>
          <cell r="F58">
            <v>99.7</v>
          </cell>
        </row>
        <row r="59">
          <cell r="A59" t="str">
            <v>Aug'99</v>
          </cell>
          <cell r="B59">
            <v>91.6</v>
          </cell>
          <cell r="C59">
            <v>88.1</v>
          </cell>
          <cell r="E59">
            <v>100.3</v>
          </cell>
          <cell r="F59">
            <v>101.9</v>
          </cell>
        </row>
        <row r="60">
          <cell r="A60" t="str">
            <v>Sep'99</v>
          </cell>
          <cell r="B60">
            <v>91.5</v>
          </cell>
          <cell r="C60">
            <v>88.2</v>
          </cell>
          <cell r="E60">
            <v>101.1</v>
          </cell>
          <cell r="F60">
            <v>104</v>
          </cell>
        </row>
        <row r="61">
          <cell r="A61" t="str">
            <v>Oct'99</v>
          </cell>
          <cell r="B61">
            <v>91.7</v>
          </cell>
          <cell r="C61">
            <v>88.4</v>
          </cell>
          <cell r="E61">
            <v>100.7</v>
          </cell>
          <cell r="F61">
            <v>104.4</v>
          </cell>
        </row>
        <row r="62">
          <cell r="A62" t="str">
            <v>Nov'99</v>
          </cell>
          <cell r="B62">
            <v>91.9</v>
          </cell>
          <cell r="C62">
            <v>88.6</v>
          </cell>
          <cell r="E62">
            <v>104</v>
          </cell>
          <cell r="F62">
            <v>104.8</v>
          </cell>
        </row>
        <row r="63">
          <cell r="A63" t="str">
            <v>Dec'99</v>
          </cell>
          <cell r="B63">
            <v>92</v>
          </cell>
          <cell r="C63">
            <v>88.7</v>
          </cell>
          <cell r="E63">
            <v>104.9</v>
          </cell>
          <cell r="F63">
            <v>103.6</v>
          </cell>
        </row>
        <row r="64">
          <cell r="A64" t="str">
            <v>Jan'00</v>
          </cell>
          <cell r="B64">
            <v>92.1</v>
          </cell>
          <cell r="C64">
            <v>89.1</v>
          </cell>
          <cell r="E64">
            <v>103</v>
          </cell>
          <cell r="F64">
            <v>104.5</v>
          </cell>
        </row>
        <row r="65">
          <cell r="A65" t="str">
            <v>Feb'00</v>
          </cell>
          <cell r="B65">
            <v>92.2</v>
          </cell>
          <cell r="C65">
            <v>88.9</v>
          </cell>
          <cell r="E65">
            <v>105.7</v>
          </cell>
          <cell r="F65">
            <v>104.7</v>
          </cell>
        </row>
        <row r="66">
          <cell r="A66" t="str">
            <v>Mar'00</v>
          </cell>
          <cell r="B66">
            <v>92.4</v>
          </cell>
          <cell r="C66">
            <v>89</v>
          </cell>
          <cell r="E66">
            <v>104.5</v>
          </cell>
          <cell r="F66">
            <v>105.4</v>
          </cell>
        </row>
        <row r="67">
          <cell r="A67" t="str">
            <v>Apr'00</v>
          </cell>
          <cell r="B67">
            <v>92.3</v>
          </cell>
          <cell r="C67">
            <v>89.3</v>
          </cell>
          <cell r="E67">
            <v>106.7</v>
          </cell>
          <cell r="F67">
            <v>104.8</v>
          </cell>
        </row>
        <row r="68">
          <cell r="A68" t="str">
            <v>May'00</v>
          </cell>
          <cell r="B68">
            <v>92.3</v>
          </cell>
          <cell r="C68">
            <v>89.7</v>
          </cell>
          <cell r="E68">
            <v>108</v>
          </cell>
          <cell r="F68">
            <v>104.7</v>
          </cell>
        </row>
        <row r="69">
          <cell r="A69" t="str">
            <v>Jun'00</v>
          </cell>
          <cell r="B69">
            <v>92.6</v>
          </cell>
          <cell r="C69">
            <v>90</v>
          </cell>
          <cell r="E69">
            <v>106</v>
          </cell>
          <cell r="F69">
            <v>103.7</v>
          </cell>
        </row>
        <row r="70">
          <cell r="A70" t="str">
            <v>Jul'00</v>
          </cell>
          <cell r="B70">
            <v>92.7</v>
          </cell>
          <cell r="C70">
            <v>90.6</v>
          </cell>
          <cell r="E70">
            <v>105.5</v>
          </cell>
          <cell r="F70">
            <v>103.8</v>
          </cell>
        </row>
        <row r="71">
          <cell r="A71" t="str">
            <v>Aug'00</v>
          </cell>
          <cell r="B71">
            <v>92.7</v>
          </cell>
          <cell r="C71">
            <v>91</v>
          </cell>
          <cell r="E71">
            <v>107.4</v>
          </cell>
          <cell r="F71">
            <v>103.3</v>
          </cell>
        </row>
        <row r="72">
          <cell r="A72" t="str">
            <v>Sep'00</v>
          </cell>
          <cell r="B72">
            <v>93.1</v>
          </cell>
          <cell r="C72">
            <v>91.7</v>
          </cell>
          <cell r="E72">
            <v>106</v>
          </cell>
          <cell r="F72">
            <v>102.7</v>
          </cell>
        </row>
        <row r="73">
          <cell r="A73" t="str">
            <v>Oct'00</v>
          </cell>
          <cell r="B73">
            <v>93.3</v>
          </cell>
          <cell r="C73">
            <v>92.1</v>
          </cell>
          <cell r="E73">
            <v>105.7</v>
          </cell>
          <cell r="F73">
            <v>103.3</v>
          </cell>
        </row>
        <row r="74">
          <cell r="A74" t="str">
            <v>Nov'00</v>
          </cell>
          <cell r="B74">
            <v>93.4</v>
          </cell>
          <cell r="C74">
            <v>92.7</v>
          </cell>
          <cell r="E74">
            <v>106</v>
          </cell>
          <cell r="F74">
            <v>101.3</v>
          </cell>
        </row>
        <row r="75">
          <cell r="A75" t="str">
            <v>Dec'00</v>
          </cell>
          <cell r="B75">
            <v>93.6</v>
          </cell>
          <cell r="C75">
            <v>92.6</v>
          </cell>
          <cell r="E75">
            <v>106</v>
          </cell>
          <cell r="F75">
            <v>99</v>
          </cell>
        </row>
        <row r="76">
          <cell r="A76" t="str">
            <v>Jan'01</v>
          </cell>
          <cell r="B76">
            <v>93.4</v>
          </cell>
          <cell r="C76">
            <v>92.9</v>
          </cell>
          <cell r="E76">
            <v>107</v>
          </cell>
          <cell r="F76">
            <v>98.6</v>
          </cell>
        </row>
        <row r="77">
          <cell r="A77" t="str">
            <v>Feb'01</v>
          </cell>
          <cell r="B77">
            <v>93.9</v>
          </cell>
          <cell r="C77">
            <v>93</v>
          </cell>
          <cell r="E77">
            <v>104.2</v>
          </cell>
          <cell r="F77">
            <v>98.1</v>
          </cell>
        </row>
        <row r="78">
          <cell r="A78" t="str">
            <v>Mar'01</v>
          </cell>
          <cell r="B78">
            <v>94</v>
          </cell>
          <cell r="C78">
            <v>93.2</v>
          </cell>
          <cell r="E78">
            <v>103.4</v>
          </cell>
          <cell r="F78">
            <v>97.2</v>
          </cell>
        </row>
        <row r="79">
          <cell r="A79" t="str">
            <v>Apr'01</v>
          </cell>
          <cell r="B79">
            <v>94.3</v>
          </cell>
          <cell r="C79">
            <v>93.6</v>
          </cell>
          <cell r="E79">
            <v>100.7</v>
          </cell>
          <cell r="F79">
            <v>95.9</v>
          </cell>
        </row>
        <row r="80">
          <cell r="A80" t="str">
            <v>May'01</v>
          </cell>
          <cell r="B80">
            <v>94.8</v>
          </cell>
          <cell r="C80">
            <v>93.8</v>
          </cell>
          <cell r="E80">
            <v>100.3</v>
          </cell>
          <cell r="F80">
            <v>94.5</v>
          </cell>
        </row>
        <row r="81">
          <cell r="A81" t="str">
            <v>Jun'01</v>
          </cell>
          <cell r="B81">
            <v>94.9</v>
          </cell>
          <cell r="C81">
            <v>93.8</v>
          </cell>
          <cell r="E81">
            <v>98</v>
          </cell>
          <cell r="F81">
            <v>93.3</v>
          </cell>
        </row>
        <row r="82">
          <cell r="A82" t="str">
            <v>Jul'01</v>
          </cell>
          <cell r="B82">
            <v>94.8</v>
          </cell>
          <cell r="C82">
            <v>93.4</v>
          </cell>
          <cell r="E82">
            <v>97.3</v>
          </cell>
          <cell r="F82">
            <v>94.7</v>
          </cell>
        </row>
        <row r="83">
          <cell r="A83" t="str">
            <v>Aug'01</v>
          </cell>
          <cell r="B83">
            <v>94.9</v>
          </cell>
          <cell r="C83">
            <v>93.5</v>
          </cell>
          <cell r="E83">
            <v>96.8</v>
          </cell>
          <cell r="F83">
            <v>95.4</v>
          </cell>
        </row>
        <row r="84">
          <cell r="A84" t="str">
            <v>Sep'01</v>
          </cell>
          <cell r="B84">
            <v>95</v>
          </cell>
          <cell r="C84">
            <v>93.6</v>
          </cell>
          <cell r="E84">
            <v>92.9</v>
          </cell>
          <cell r="F84">
            <v>91</v>
          </cell>
        </row>
        <row r="85">
          <cell r="A85" t="str">
            <v>Oct'01</v>
          </cell>
          <cell r="B85">
            <v>95</v>
          </cell>
          <cell r="C85">
            <v>92.7</v>
          </cell>
          <cell r="E85">
            <v>92.3</v>
          </cell>
          <cell r="F85">
            <v>90.9</v>
          </cell>
        </row>
        <row r="86">
          <cell r="A86" t="str">
            <v>Nov'01</v>
          </cell>
          <cell r="B86">
            <v>94.9</v>
          </cell>
          <cell r="C86">
            <v>92.7</v>
          </cell>
          <cell r="E86">
            <v>92.1</v>
          </cell>
          <cell r="F86">
            <v>91.6</v>
          </cell>
        </row>
        <row r="87">
          <cell r="A87" t="str">
            <v>Dec'01</v>
          </cell>
          <cell r="B87">
            <v>95.1</v>
          </cell>
          <cell r="C87">
            <v>92.6</v>
          </cell>
          <cell r="E87">
            <v>91.1</v>
          </cell>
          <cell r="F87">
            <v>92.4</v>
          </cell>
        </row>
        <row r="88">
          <cell r="A88" t="str">
            <v>Jan'02</v>
          </cell>
          <cell r="B88">
            <v>95.3</v>
          </cell>
          <cell r="C88">
            <v>92.7</v>
          </cell>
          <cell r="E88">
            <v>90.7</v>
          </cell>
          <cell r="F88">
            <v>93.7</v>
          </cell>
        </row>
        <row r="89">
          <cell r="A89" t="str">
            <v>Feb'02</v>
          </cell>
          <cell r="B89">
            <v>95.6</v>
          </cell>
          <cell r="C89">
            <v>92.6</v>
          </cell>
          <cell r="E89">
            <v>89.9</v>
          </cell>
          <cell r="F89">
            <v>96.4</v>
          </cell>
        </row>
        <row r="90">
          <cell r="A90" t="str">
            <v>Mar'02</v>
          </cell>
          <cell r="B90">
            <v>95.8</v>
          </cell>
          <cell r="C90">
            <v>92.9</v>
          </cell>
          <cell r="E90">
            <v>90.5</v>
          </cell>
          <cell r="F90">
            <v>100.5</v>
          </cell>
        </row>
        <row r="91">
          <cell r="A91" t="str">
            <v>Apr'02</v>
          </cell>
          <cell r="B91">
            <v>95.9</v>
          </cell>
          <cell r="C91">
            <v>92.6</v>
          </cell>
          <cell r="E91">
            <v>89</v>
          </cell>
          <cell r="F91">
            <v>100.5</v>
          </cell>
        </row>
        <row r="92">
          <cell r="A92" t="str">
            <v>May'02</v>
          </cell>
          <cell r="B92">
            <v>95.8</v>
          </cell>
          <cell r="C92">
            <v>92.6</v>
          </cell>
          <cell r="E92">
            <v>90.3</v>
          </cell>
          <cell r="F92">
            <v>102.4</v>
          </cell>
        </row>
        <row r="93">
          <cell r="A93" t="str">
            <v>Jun'02</v>
          </cell>
          <cell r="B93">
            <v>95.8</v>
          </cell>
          <cell r="C93">
            <v>92.6</v>
          </cell>
          <cell r="E93">
            <v>89.8</v>
          </cell>
          <cell r="F93">
            <v>101</v>
          </cell>
        </row>
        <row r="94">
          <cell r="A94" t="str">
            <v>Jul'02</v>
          </cell>
          <cell r="B94">
            <v>96</v>
          </cell>
          <cell r="C94">
            <v>92.5</v>
          </cell>
          <cell r="E94">
            <v>89</v>
          </cell>
          <cell r="F94">
            <v>99.5</v>
          </cell>
        </row>
        <row r="95">
          <cell r="A95" t="str">
            <v>Aug'02</v>
          </cell>
          <cell r="B95">
            <v>96</v>
          </cell>
          <cell r="C95">
            <v>92.5</v>
          </cell>
          <cell r="E95">
            <v>89.6</v>
          </cell>
          <cell r="F95">
            <v>98.9</v>
          </cell>
        </row>
        <row r="96">
          <cell r="A96" t="str">
            <v>Sep'02</v>
          </cell>
          <cell r="B96">
            <v>96</v>
          </cell>
          <cell r="C96">
            <v>92.6</v>
          </cell>
          <cell r="E96">
            <v>89.9</v>
          </cell>
          <cell r="F96">
            <v>97.9</v>
          </cell>
        </row>
        <row r="97">
          <cell r="A97" t="str">
            <v>Oct'02</v>
          </cell>
          <cell r="B97">
            <v>96.1</v>
          </cell>
          <cell r="C97">
            <v>92.8</v>
          </cell>
          <cell r="E97">
            <v>90</v>
          </cell>
          <cell r="F97">
            <v>97</v>
          </cell>
        </row>
        <row r="98">
          <cell r="A98" t="str">
            <v>Nov'02</v>
          </cell>
          <cell r="B98">
            <v>95.9</v>
          </cell>
          <cell r="C98">
            <v>92.8</v>
          </cell>
          <cell r="E98">
            <v>90.6</v>
          </cell>
          <cell r="F98">
            <v>93.4</v>
          </cell>
        </row>
        <row r="99">
          <cell r="A99" t="str">
            <v>Dec'02</v>
          </cell>
          <cell r="B99">
            <v>96.1</v>
          </cell>
          <cell r="C99">
            <v>93.2</v>
          </cell>
          <cell r="E99">
            <v>89.6</v>
          </cell>
          <cell r="F99">
            <v>94.3</v>
          </cell>
        </row>
        <row r="100">
          <cell r="A100" t="str">
            <v>Jan'03</v>
          </cell>
          <cell r="B100">
            <v>96.5</v>
          </cell>
          <cell r="C100">
            <v>94.1</v>
          </cell>
          <cell r="E100">
            <v>89.3</v>
          </cell>
          <cell r="F100">
            <v>94.1</v>
          </cell>
        </row>
        <row r="101">
          <cell r="A101" t="str">
            <v>Feb'03</v>
          </cell>
          <cell r="B101">
            <v>96.7</v>
          </cell>
          <cell r="C101">
            <v>94.4</v>
          </cell>
          <cell r="E101">
            <v>92.2</v>
          </cell>
          <cell r="F101">
            <v>93.8</v>
          </cell>
        </row>
        <row r="102">
          <cell r="A102" t="str">
            <v>Mar'03</v>
          </cell>
          <cell r="B102">
            <v>97</v>
          </cell>
          <cell r="C102">
            <v>94.5</v>
          </cell>
          <cell r="E102">
            <v>90.9</v>
          </cell>
          <cell r="F102">
            <v>93.5</v>
          </cell>
        </row>
        <row r="103">
          <cell r="A103" t="str">
            <v>Apr'03</v>
          </cell>
          <cell r="B103">
            <v>96.6</v>
          </cell>
          <cell r="C103">
            <v>94.1</v>
          </cell>
          <cell r="E103">
            <v>90.7</v>
          </cell>
          <cell r="F103">
            <v>93.2</v>
          </cell>
        </row>
        <row r="104">
          <cell r="A104" t="str">
            <v>May'03</v>
          </cell>
          <cell r="B104">
            <v>96.5</v>
          </cell>
          <cell r="C104">
            <v>93.9</v>
          </cell>
          <cell r="E104">
            <v>91</v>
          </cell>
          <cell r="F104">
            <v>94.4</v>
          </cell>
        </row>
        <row r="105">
          <cell r="A105" t="str">
            <v>Jun'03</v>
          </cell>
          <cell r="B105">
            <v>96.8</v>
          </cell>
          <cell r="C105">
            <v>93.8</v>
          </cell>
          <cell r="E105">
            <v>91</v>
          </cell>
          <cell r="F105">
            <v>97.1</v>
          </cell>
        </row>
        <row r="106">
          <cell r="A106" t="str">
            <v>Jul'03</v>
          </cell>
          <cell r="B106">
            <v>96.8</v>
          </cell>
          <cell r="C106">
            <v>94.1</v>
          </cell>
          <cell r="E106">
            <v>91.4</v>
          </cell>
          <cell r="F106">
            <v>98.7</v>
          </cell>
        </row>
        <row r="107">
          <cell r="A107" t="str">
            <v>Aug'03</v>
          </cell>
          <cell r="B107">
            <v>97</v>
          </cell>
          <cell r="C107">
            <v>94.3</v>
          </cell>
          <cell r="E107">
            <v>92.7</v>
          </cell>
          <cell r="F107">
            <v>101.1</v>
          </cell>
        </row>
        <row r="108">
          <cell r="A108" t="str">
            <v>Sep'03</v>
          </cell>
          <cell r="B108">
            <v>97</v>
          </cell>
          <cell r="C108">
            <v>94.4</v>
          </cell>
          <cell r="E108">
            <v>92</v>
          </cell>
          <cell r="F108">
            <v>102.7</v>
          </cell>
        </row>
        <row r="109">
          <cell r="A109" t="str">
            <v>Oct'03</v>
          </cell>
          <cell r="B109">
            <v>97.3</v>
          </cell>
          <cell r="C109">
            <v>94.4</v>
          </cell>
          <cell r="E109">
            <v>94.5</v>
          </cell>
          <cell r="F109">
            <v>105.3</v>
          </cell>
        </row>
        <row r="110">
          <cell r="A110" t="str">
            <v>Nov'03</v>
          </cell>
          <cell r="B110">
            <v>97.1</v>
          </cell>
          <cell r="C110">
            <v>94.7</v>
          </cell>
          <cell r="E110">
            <v>96.4</v>
          </cell>
          <cell r="F110">
            <v>106.3</v>
          </cell>
        </row>
        <row r="111">
          <cell r="A111" t="str">
            <v>Dec'03</v>
          </cell>
          <cell r="B111">
            <v>97.1</v>
          </cell>
          <cell r="C111">
            <v>94.9</v>
          </cell>
          <cell r="E111">
            <v>96.1</v>
          </cell>
          <cell r="F111">
            <v>106.7</v>
          </cell>
        </row>
        <row r="112">
          <cell r="A112" t="str">
            <v>Jan'04</v>
          </cell>
          <cell r="B112">
            <v>97.7</v>
          </cell>
          <cell r="C112">
            <v>94.2</v>
          </cell>
          <cell r="E112">
            <v>97.8</v>
          </cell>
          <cell r="F112">
            <v>106.6</v>
          </cell>
        </row>
        <row r="113">
          <cell r="A113" t="str">
            <v>Feb'04</v>
          </cell>
          <cell r="B113">
            <v>97.7</v>
          </cell>
          <cell r="C113">
            <v>94.3</v>
          </cell>
          <cell r="E113">
            <v>96.2</v>
          </cell>
          <cell r="F113">
            <v>103.8</v>
          </cell>
        </row>
        <row r="114">
          <cell r="A114" t="str">
            <v>Mar'04</v>
          </cell>
          <cell r="B114">
            <v>97.9</v>
          </cell>
          <cell r="C114">
            <v>94.6</v>
          </cell>
          <cell r="E114">
            <v>95.8</v>
          </cell>
          <cell r="F114">
            <v>101.9</v>
          </cell>
        </row>
        <row r="115">
          <cell r="A115" t="str">
            <v>Apr'04</v>
          </cell>
          <cell r="B115">
            <v>98.3</v>
          </cell>
          <cell r="C115">
            <v>95</v>
          </cell>
          <cell r="E115">
            <v>98.4</v>
          </cell>
          <cell r="F115">
            <v>101.1</v>
          </cell>
        </row>
        <row r="116">
          <cell r="A116" t="str">
            <v>May'04</v>
          </cell>
          <cell r="B116">
            <v>98.5</v>
          </cell>
          <cell r="C116">
            <v>95.5</v>
          </cell>
          <cell r="E116">
            <v>97.7</v>
          </cell>
          <cell r="F116">
            <v>100.5</v>
          </cell>
        </row>
        <row r="117">
          <cell r="A117" t="str">
            <v>Jun'04</v>
          </cell>
          <cell r="B117">
            <v>98.5</v>
          </cell>
          <cell r="C117">
            <v>95.4</v>
          </cell>
          <cell r="E117">
            <v>96.9</v>
          </cell>
          <cell r="F117">
            <v>100.6</v>
          </cell>
        </row>
        <row r="118">
          <cell r="A118" t="str">
            <v>Jul'04</v>
          </cell>
          <cell r="B118">
            <v>98.6</v>
          </cell>
          <cell r="C118">
            <v>95.9</v>
          </cell>
          <cell r="E118">
            <v>98.2</v>
          </cell>
          <cell r="F118">
            <v>101.7</v>
          </cell>
        </row>
        <row r="119">
          <cell r="A119" t="str">
            <v>Aug'04</v>
          </cell>
          <cell r="B119">
            <v>98.9</v>
          </cell>
          <cell r="C119">
            <v>96.3</v>
          </cell>
          <cell r="E119">
            <v>98.6</v>
          </cell>
          <cell r="F119">
            <v>100.9</v>
          </cell>
        </row>
        <row r="120">
          <cell r="A120" t="str">
            <v>Sep'04</v>
          </cell>
          <cell r="B120">
            <v>98.9</v>
          </cell>
          <cell r="C120">
            <v>96.5</v>
          </cell>
          <cell r="E120">
            <v>99</v>
          </cell>
          <cell r="F120">
            <v>101.5</v>
          </cell>
        </row>
        <row r="121">
          <cell r="A121" t="str">
            <v>Oct'04</v>
          </cell>
          <cell r="B121">
            <v>99.1</v>
          </cell>
          <cell r="C121">
            <v>97.4</v>
          </cell>
          <cell r="E121">
            <v>99.1</v>
          </cell>
          <cell r="F121">
            <v>101.1</v>
          </cell>
        </row>
        <row r="122">
          <cell r="A122" t="str">
            <v>Nov'04</v>
          </cell>
          <cell r="B122">
            <v>98.9</v>
          </cell>
          <cell r="C122">
            <v>97.3</v>
          </cell>
          <cell r="E122">
            <v>100</v>
          </cell>
          <cell r="F122">
            <v>100.8</v>
          </cell>
        </row>
        <row r="123">
          <cell r="A123" t="str">
            <v>Dec'04</v>
          </cell>
          <cell r="B123">
            <v>99.2</v>
          </cell>
          <cell r="C123">
            <v>97.6</v>
          </cell>
          <cell r="E123">
            <v>100.5</v>
          </cell>
          <cell r="F123">
            <v>102</v>
          </cell>
        </row>
        <row r="124">
          <cell r="A124" t="str">
            <v>Jan'05</v>
          </cell>
          <cell r="B124">
            <v>99.1</v>
          </cell>
          <cell r="C124">
            <v>98</v>
          </cell>
          <cell r="E124">
            <v>100.6</v>
          </cell>
          <cell r="F124">
            <v>100.8</v>
          </cell>
        </row>
        <row r="125">
          <cell r="A125" t="str">
            <v>Feb'05</v>
          </cell>
          <cell r="B125">
            <v>99.2</v>
          </cell>
          <cell r="C125">
            <v>98.3</v>
          </cell>
          <cell r="E125">
            <v>99.5</v>
          </cell>
          <cell r="F125">
            <v>99.5</v>
          </cell>
        </row>
        <row r="126">
          <cell r="A126" t="str">
            <v>Mar'05</v>
          </cell>
          <cell r="B126">
            <v>99.6</v>
          </cell>
          <cell r="C126">
            <v>98.6</v>
          </cell>
          <cell r="E126">
            <v>98.1</v>
          </cell>
          <cell r="F126">
            <v>98</v>
          </cell>
        </row>
        <row r="127">
          <cell r="A127" t="str">
            <v>Apr'05</v>
          </cell>
          <cell r="B127">
            <v>99.6</v>
          </cell>
          <cell r="C127">
            <v>99.1</v>
          </cell>
          <cell r="E127">
            <v>97.2</v>
          </cell>
          <cell r="F127">
            <v>97.1</v>
          </cell>
        </row>
        <row r="128">
          <cell r="A128" t="str">
            <v>May'05</v>
          </cell>
          <cell r="B128">
            <v>99.6</v>
          </cell>
          <cell r="C128">
            <v>99.1</v>
          </cell>
          <cell r="E128">
            <v>97.7</v>
          </cell>
          <cell r="F128">
            <v>96</v>
          </cell>
        </row>
        <row r="129">
          <cell r="A129" t="str">
            <v>Jun'05</v>
          </cell>
          <cell r="B129">
            <v>99.8</v>
          </cell>
          <cell r="C129">
            <v>99.5</v>
          </cell>
          <cell r="E129">
            <v>98</v>
          </cell>
          <cell r="F129">
            <v>96.9</v>
          </cell>
        </row>
        <row r="130">
          <cell r="A130" t="str">
            <v>Jul'05</v>
          </cell>
          <cell r="B130">
            <v>100</v>
          </cell>
          <cell r="C130">
            <v>100.1</v>
          </cell>
          <cell r="E130">
            <v>99.2</v>
          </cell>
          <cell r="F130">
            <v>99.9</v>
          </cell>
        </row>
        <row r="131">
          <cell r="A131" t="str">
            <v>Aug'05</v>
          </cell>
          <cell r="B131">
            <v>100.3</v>
          </cell>
          <cell r="C131">
            <v>100.5</v>
          </cell>
          <cell r="E131">
            <v>98.5</v>
          </cell>
          <cell r="F131">
            <v>100.3</v>
          </cell>
        </row>
        <row r="132">
          <cell r="A132" t="str">
            <v>Sep'05</v>
          </cell>
          <cell r="B132">
            <v>100.6</v>
          </cell>
          <cell r="C132">
            <v>100.8</v>
          </cell>
          <cell r="E132">
            <v>101.4</v>
          </cell>
          <cell r="F132">
            <v>101.1</v>
          </cell>
        </row>
        <row r="133">
          <cell r="A133" t="str">
            <v>Oct'05</v>
          </cell>
          <cell r="B133">
            <v>100.8</v>
          </cell>
          <cell r="C133">
            <v>101.6</v>
          </cell>
          <cell r="E133">
            <v>102.6</v>
          </cell>
          <cell r="F133">
            <v>103.6</v>
          </cell>
        </row>
        <row r="134">
          <cell r="A134" t="str">
            <v>Nov'05</v>
          </cell>
          <cell r="B134">
            <v>100.6</v>
          </cell>
          <cell r="C134">
            <v>101.8</v>
          </cell>
          <cell r="E134">
            <v>102</v>
          </cell>
          <cell r="F134">
            <v>102.6</v>
          </cell>
        </row>
        <row r="135">
          <cell r="A135" t="str">
            <v>Dec'05</v>
          </cell>
          <cell r="B135">
            <v>100.7</v>
          </cell>
          <cell r="C135">
            <v>102.4</v>
          </cell>
          <cell r="E135">
            <v>105.1</v>
          </cell>
          <cell r="F135">
            <v>104.2</v>
          </cell>
        </row>
        <row r="136">
          <cell r="A136" t="str">
            <v>Jan'06</v>
          </cell>
          <cell r="B136">
            <v>100.9</v>
          </cell>
          <cell r="C136">
            <v>103.4</v>
          </cell>
          <cell r="E136">
            <v>105.6</v>
          </cell>
          <cell r="F136">
            <v>107.1</v>
          </cell>
        </row>
        <row r="137">
          <cell r="A137" t="str">
            <v>Feb'06</v>
          </cell>
          <cell r="B137">
            <v>101.1</v>
          </cell>
          <cell r="C137">
            <v>104</v>
          </cell>
          <cell r="E137">
            <v>108</v>
          </cell>
          <cell r="F137">
            <v>107.4</v>
          </cell>
        </row>
        <row r="138">
          <cell r="A138" t="str">
            <v>Mar'06</v>
          </cell>
          <cell r="B138">
            <v>101</v>
          </cell>
          <cell r="C138">
            <v>104.3</v>
          </cell>
          <cell r="E138">
            <v>110.3</v>
          </cell>
          <cell r="F138">
            <v>108.2</v>
          </cell>
        </row>
        <row r="139">
          <cell r="A139" t="str">
            <v>Apr'06</v>
          </cell>
          <cell r="B139">
            <v>101.4</v>
          </cell>
          <cell r="C139">
            <v>105.2</v>
          </cell>
          <cell r="E139">
            <v>111.7</v>
          </cell>
          <cell r="F139">
            <v>107.7</v>
          </cell>
        </row>
        <row r="140">
          <cell r="A140" t="str">
            <v>May'06</v>
          </cell>
          <cell r="B140">
            <v>101.5</v>
          </cell>
          <cell r="C140">
            <v>105.4</v>
          </cell>
          <cell r="E140">
            <v>112.5</v>
          </cell>
          <cell r="F140">
            <v>106.7</v>
          </cell>
        </row>
        <row r="141">
          <cell r="A141" t="str">
            <v>Jun'06</v>
          </cell>
          <cell r="B141">
            <v>101.6</v>
          </cell>
          <cell r="C141">
            <v>105.4</v>
          </cell>
          <cell r="E141">
            <v>115</v>
          </cell>
          <cell r="F141">
            <v>106.3</v>
          </cell>
        </row>
        <row r="142">
          <cell r="A142" t="str">
            <v>Jul'06</v>
          </cell>
          <cell r="B142">
            <v>101.7</v>
          </cell>
          <cell r="C142">
            <v>105.9</v>
          </cell>
          <cell r="E142">
            <v>114.3</v>
          </cell>
          <cell r="F142">
            <v>105.4</v>
          </cell>
        </row>
        <row r="143">
          <cell r="A143" t="str">
            <v>Aug'06</v>
          </cell>
          <cell r="B143">
            <v>101.8</v>
          </cell>
          <cell r="C143">
            <v>106.4</v>
          </cell>
          <cell r="E143">
            <v>113.7</v>
          </cell>
          <cell r="F143">
            <v>104.7</v>
          </cell>
        </row>
        <row r="144">
          <cell r="A144" t="str">
            <v>Sep'06</v>
          </cell>
          <cell r="B144">
            <v>101.6</v>
          </cell>
          <cell r="C144">
            <v>106</v>
          </cell>
          <cell r="E144">
            <v>117</v>
          </cell>
          <cell r="F144">
            <v>102.2</v>
          </cell>
        </row>
        <row r="145">
          <cell r="A145" t="str">
            <v>Oct'06</v>
          </cell>
          <cell r="B145">
            <v>101.9</v>
          </cell>
          <cell r="C145">
            <v>105.9</v>
          </cell>
          <cell r="E145">
            <v>117</v>
          </cell>
          <cell r="F145">
            <v>103.5</v>
          </cell>
        </row>
        <row r="146">
          <cell r="A146" t="str">
            <v>Nov'06</v>
          </cell>
          <cell r="B146">
            <v>102</v>
          </cell>
          <cell r="C146">
            <v>106.3</v>
          </cell>
          <cell r="E146">
            <v>119.7</v>
          </cell>
          <cell r="F146">
            <v>104.5</v>
          </cell>
        </row>
        <row r="147">
          <cell r="A147" t="str">
            <v>Dec'06</v>
          </cell>
          <cell r="B147">
            <v>102.2</v>
          </cell>
          <cell r="C147">
            <v>106.6</v>
          </cell>
          <cell r="E147">
            <v>121.3</v>
          </cell>
          <cell r="F147">
            <v>106.7</v>
          </cell>
        </row>
        <row r="148">
          <cell r="A148" t="str">
            <v>Jan'07</v>
          </cell>
          <cell r="B148">
            <v>102.7</v>
          </cell>
          <cell r="C148">
            <v>106.3</v>
          </cell>
          <cell r="E148">
            <v>119.2</v>
          </cell>
          <cell r="F148">
            <v>106.6</v>
          </cell>
        </row>
        <row r="149">
          <cell r="A149" t="str">
            <v>Feb'07</v>
          </cell>
          <cell r="B149">
            <v>102.9</v>
          </cell>
          <cell r="C149">
            <v>106.2</v>
          </cell>
          <cell r="E149">
            <v>117.4</v>
          </cell>
          <cell r="F149">
            <v>104.8</v>
          </cell>
        </row>
        <row r="150">
          <cell r="A150" t="str">
            <v>Mar'07</v>
          </cell>
          <cell r="B150">
            <v>103</v>
          </cell>
          <cell r="C150">
            <v>106</v>
          </cell>
          <cell r="E150">
            <v>117.9</v>
          </cell>
          <cell r="F150">
            <v>105.9</v>
          </cell>
        </row>
        <row r="151">
          <cell r="A151" t="str">
            <v>Apr'07</v>
          </cell>
          <cell r="B151">
            <v>103.4</v>
          </cell>
          <cell r="C151">
            <v>106</v>
          </cell>
          <cell r="E151">
            <v>119</v>
          </cell>
          <cell r="F151">
            <v>107.4</v>
          </cell>
        </row>
        <row r="152">
          <cell r="A152" t="str">
            <v>May'07</v>
          </cell>
          <cell r="B152">
            <v>103.5</v>
          </cell>
          <cell r="C152">
            <v>106.4</v>
          </cell>
          <cell r="E152">
            <v>118.2</v>
          </cell>
          <cell r="F152">
            <v>107.9</v>
          </cell>
        </row>
        <row r="153">
          <cell r="A153" t="str">
            <v>Jun'07</v>
          </cell>
          <cell r="B153">
            <v>103.6</v>
          </cell>
          <cell r="C153">
            <v>106.5</v>
          </cell>
          <cell r="E153">
            <v>116.7</v>
          </cell>
          <cell r="F153">
            <v>106.3</v>
          </cell>
        </row>
        <row r="154">
          <cell r="A154" t="str">
            <v>Jul'07</v>
          </cell>
          <cell r="B154">
            <v>103.9</v>
          </cell>
          <cell r="C154">
            <v>106.4</v>
          </cell>
          <cell r="E154">
            <v>117.9</v>
          </cell>
          <cell r="F154">
            <v>105.9</v>
          </cell>
        </row>
        <row r="155">
          <cell r="A155" t="str">
            <v>Aug'07</v>
          </cell>
          <cell r="B155">
            <v>103.9</v>
          </cell>
          <cell r="C155">
            <v>106.5</v>
          </cell>
          <cell r="E155">
            <v>116.7</v>
          </cell>
          <cell r="F155">
            <v>104.6</v>
          </cell>
        </row>
        <row r="156">
          <cell r="A156" t="str">
            <v>Sep'07</v>
          </cell>
          <cell r="B156">
            <v>104.3</v>
          </cell>
          <cell r="C156">
            <v>106.7</v>
          </cell>
          <cell r="E156">
            <v>116.3</v>
          </cell>
          <cell r="F156">
            <v>103.4</v>
          </cell>
        </row>
        <row r="157">
          <cell r="A157" t="str">
            <v>Oct'07</v>
          </cell>
          <cell r="B157">
            <v>104.7</v>
          </cell>
          <cell r="C157">
            <v>107.3</v>
          </cell>
          <cell r="E157">
            <v>115.3</v>
          </cell>
          <cell r="F157">
            <v>102.9</v>
          </cell>
        </row>
        <row r="158">
          <cell r="A158" t="str">
            <v>Nov'07</v>
          </cell>
          <cell r="B158">
            <v>105.4</v>
          </cell>
          <cell r="C158">
            <v>108.5</v>
          </cell>
          <cell r="E158">
            <v>116.3</v>
          </cell>
          <cell r="F158">
            <v>103</v>
          </cell>
        </row>
        <row r="159">
          <cell r="A159" t="str">
            <v>Dec'07</v>
          </cell>
          <cell r="B159">
            <v>105.4</v>
          </cell>
          <cell r="C159">
            <v>108.6</v>
          </cell>
          <cell r="E159">
            <v>114.6</v>
          </cell>
          <cell r="F159">
            <v>102.3</v>
          </cell>
        </row>
        <row r="160">
          <cell r="A160" t="str">
            <v>Jan'08</v>
          </cell>
          <cell r="B160">
            <v>105.7</v>
          </cell>
          <cell r="C160">
            <v>109</v>
          </cell>
          <cell r="E160">
            <v>114.7</v>
          </cell>
          <cell r="F160">
            <v>102.5</v>
          </cell>
        </row>
        <row r="161">
          <cell r="A161" t="str">
            <v>Feb'08</v>
          </cell>
          <cell r="B161">
            <v>105.8</v>
          </cell>
          <cell r="C161">
            <v>109.6</v>
          </cell>
          <cell r="E161">
            <v>115.2</v>
          </cell>
          <cell r="F161">
            <v>100.4</v>
          </cell>
        </row>
        <row r="162">
          <cell r="A162" t="str">
            <v>Mar'08</v>
          </cell>
          <cell r="B162">
            <v>106.1</v>
          </cell>
          <cell r="C162">
            <v>110.2</v>
          </cell>
          <cell r="E162">
            <v>116.7</v>
          </cell>
          <cell r="F162">
            <v>100.5</v>
          </cell>
        </row>
        <row r="163">
          <cell r="A163" t="str">
            <v>Apr'08</v>
          </cell>
          <cell r="B163">
            <v>106.1</v>
          </cell>
          <cell r="C163">
            <v>111</v>
          </cell>
          <cell r="E163">
            <v>113.6</v>
          </cell>
          <cell r="F163">
            <v>99.7</v>
          </cell>
        </row>
        <row r="164">
          <cell r="A164" t="str">
            <v>May'08</v>
          </cell>
          <cell r="B164">
            <v>106.6</v>
          </cell>
          <cell r="C164">
            <v>112</v>
          </cell>
          <cell r="E164">
            <v>115.5</v>
          </cell>
          <cell r="F164">
            <v>99.9</v>
          </cell>
        </row>
        <row r="165">
          <cell r="A165" t="str">
            <v>Jun'08</v>
          </cell>
          <cell r="B165">
            <v>107</v>
          </cell>
          <cell r="C165">
            <v>113.2</v>
          </cell>
          <cell r="E165">
            <v>113.3</v>
          </cell>
          <cell r="F165">
            <v>98</v>
          </cell>
        </row>
        <row r="166">
          <cell r="A166" t="str">
            <v>Jul'08</v>
          </cell>
          <cell r="B166">
            <v>107.3</v>
          </cell>
          <cell r="C166">
            <v>115.2</v>
          </cell>
          <cell r="E166">
            <v>110.5</v>
          </cell>
          <cell r="F166">
            <v>92.1</v>
          </cell>
        </row>
        <row r="167">
          <cell r="A167" t="str">
            <v>Aug'08</v>
          </cell>
          <cell r="B167">
            <v>107.1</v>
          </cell>
          <cell r="C167">
            <v>114.7</v>
          </cell>
          <cell r="E167">
            <v>108.3</v>
          </cell>
          <cell r="F167">
            <v>90.6</v>
          </cell>
        </row>
        <row r="168">
          <cell r="A168" t="str">
            <v>Sep'08</v>
          </cell>
          <cell r="B168">
            <v>107.3</v>
          </cell>
          <cell r="C168">
            <v>115.1</v>
          </cell>
          <cell r="E168">
            <v>104.4</v>
          </cell>
          <cell r="F168">
            <v>89</v>
          </cell>
        </row>
        <row r="169">
          <cell r="A169" t="str">
            <v>Oct'08</v>
          </cell>
          <cell r="B169">
            <v>107.2</v>
          </cell>
          <cell r="C169">
            <v>115.2</v>
          </cell>
          <cell r="E169">
            <v>103.1</v>
          </cell>
          <cell r="F169">
            <v>84.1</v>
          </cell>
        </row>
        <row r="170">
          <cell r="A170" t="str">
            <v>Nov'08</v>
          </cell>
          <cell r="B170">
            <v>106.8</v>
          </cell>
          <cell r="C170">
            <v>113.5</v>
          </cell>
          <cell r="E170">
            <v>97.2</v>
          </cell>
          <cell r="F170">
            <v>80</v>
          </cell>
        </row>
        <row r="171">
          <cell r="A171" t="str">
            <v>Dec'08</v>
          </cell>
          <cell r="B171">
            <v>106.6</v>
          </cell>
          <cell r="C171">
            <v>112.9</v>
          </cell>
          <cell r="E171">
            <v>91.2</v>
          </cell>
          <cell r="F171">
            <v>78.8</v>
          </cell>
        </row>
        <row r="172">
          <cell r="A172" t="str">
            <v>Jan'09</v>
          </cell>
          <cell r="B172">
            <v>106.7</v>
          </cell>
          <cell r="C172">
            <v>111.3</v>
          </cell>
          <cell r="E172">
            <v>89.6</v>
          </cell>
          <cell r="F172">
            <v>81.400000000000006</v>
          </cell>
        </row>
        <row r="173">
          <cell r="A173" t="str">
            <v>Feb'09</v>
          </cell>
          <cell r="B173">
            <v>106.9</v>
          </cell>
          <cell r="C173">
            <v>110.6</v>
          </cell>
          <cell r="E173">
            <v>87.6</v>
          </cell>
          <cell r="F173">
            <v>83.2</v>
          </cell>
        </row>
        <row r="174">
          <cell r="A174" t="str">
            <v>Mar'09</v>
          </cell>
          <cell r="B174">
            <v>106.6</v>
          </cell>
          <cell r="C174">
            <v>109.7</v>
          </cell>
          <cell r="E174">
            <v>85.5</v>
          </cell>
          <cell r="F174">
            <v>83.7</v>
          </cell>
        </row>
        <row r="175">
          <cell r="A175" t="str">
            <v>Apr'09</v>
          </cell>
          <cell r="B175">
            <v>106.6</v>
          </cell>
          <cell r="C175">
            <v>108</v>
          </cell>
          <cell r="E175">
            <v>85.8</v>
          </cell>
          <cell r="F175">
            <v>86.9</v>
          </cell>
        </row>
        <row r="176">
          <cell r="A176" t="str">
            <v>May'09</v>
          </cell>
          <cell r="B176">
            <v>106.7</v>
          </cell>
          <cell r="C176">
            <v>108.1</v>
          </cell>
          <cell r="E176">
            <v>85.2</v>
          </cell>
          <cell r="F176">
            <v>89.2</v>
          </cell>
        </row>
        <row r="177">
          <cell r="A177" t="str">
            <v>Jun'09</v>
          </cell>
          <cell r="B177">
            <v>107.1</v>
          </cell>
          <cell r="C177">
            <v>107.9</v>
          </cell>
          <cell r="E177">
            <v>84.9</v>
          </cell>
          <cell r="F177">
            <v>93.3</v>
          </cell>
        </row>
        <row r="178">
          <cell r="A178" t="str">
            <v>Jul'09</v>
          </cell>
          <cell r="B178">
            <v>106.8</v>
          </cell>
          <cell r="C178">
            <v>106.3</v>
          </cell>
          <cell r="E178">
            <v>86.9</v>
          </cell>
          <cell r="F178">
            <v>96.1</v>
          </cell>
        </row>
        <row r="179">
          <cell r="A179" t="str">
            <v>Aug'09</v>
          </cell>
          <cell r="B179">
            <v>107.2</v>
          </cell>
          <cell r="C179">
            <v>106.8</v>
          </cell>
          <cell r="E179">
            <v>88.9</v>
          </cell>
          <cell r="F179">
            <v>100.2</v>
          </cell>
        </row>
        <row r="180">
          <cell r="A180" t="str">
            <v>Sep'09</v>
          </cell>
          <cell r="B180">
            <v>107</v>
          </cell>
          <cell r="C180">
            <v>106.5</v>
          </cell>
          <cell r="E180">
            <v>89.5</v>
          </cell>
          <cell r="F180">
            <v>100.3</v>
          </cell>
        </row>
        <row r="181">
          <cell r="A181" t="str">
            <v>Oct'09</v>
          </cell>
          <cell r="B181">
            <v>107.2</v>
          </cell>
          <cell r="C181">
            <v>106.4</v>
          </cell>
          <cell r="E181">
            <v>90.1</v>
          </cell>
          <cell r="F181">
            <v>100.5</v>
          </cell>
        </row>
        <row r="182">
          <cell r="A182" t="str">
            <v>Nov'09</v>
          </cell>
          <cell r="B182">
            <v>107.3</v>
          </cell>
          <cell r="C182">
            <v>106.8</v>
          </cell>
          <cell r="E182">
            <v>91.8</v>
          </cell>
          <cell r="F182">
            <v>103.4</v>
          </cell>
        </row>
        <row r="183">
          <cell r="A183" t="str">
            <v>Dec'09</v>
          </cell>
          <cell r="B183">
            <v>107.5</v>
          </cell>
          <cell r="C183">
            <v>106.9</v>
          </cell>
          <cell r="E183">
            <v>93.1</v>
          </cell>
          <cell r="F183">
            <v>102.6</v>
          </cell>
        </row>
        <row r="184">
          <cell r="A184" t="str">
            <v>Jan'10</v>
          </cell>
          <cell r="B184">
            <v>107.5</v>
          </cell>
          <cell r="C184">
            <v>107.5</v>
          </cell>
          <cell r="E184">
            <v>95</v>
          </cell>
          <cell r="F184">
            <v>104</v>
          </cell>
        </row>
        <row r="185">
          <cell r="A185" t="str">
            <v>Feb'10</v>
          </cell>
          <cell r="B185">
            <v>107.4</v>
          </cell>
          <cell r="C185">
            <v>107.4</v>
          </cell>
          <cell r="E185">
            <v>94.2</v>
          </cell>
          <cell r="F185">
            <v>105.2</v>
          </cell>
        </row>
        <row r="186">
          <cell r="A186" t="str">
            <v>Mar'10</v>
          </cell>
          <cell r="B186">
            <v>107.8</v>
          </cell>
          <cell r="C186">
            <v>108</v>
          </cell>
          <cell r="E186">
            <v>98.4</v>
          </cell>
          <cell r="F186">
            <v>105.8</v>
          </cell>
        </row>
        <row r="187">
          <cell r="A187" t="str">
            <v>Apr'10</v>
          </cell>
          <cell r="B187">
            <v>108</v>
          </cell>
          <cell r="C187">
            <v>108.7</v>
          </cell>
          <cell r="E187">
            <v>103.7</v>
          </cell>
          <cell r="F187">
            <v>108</v>
          </cell>
        </row>
        <row r="188">
          <cell r="A188" t="str">
            <v>May'10</v>
          </cell>
          <cell r="B188">
            <v>108</v>
          </cell>
          <cell r="C188">
            <v>109.1</v>
          </cell>
          <cell r="E188">
            <v>104.4</v>
          </cell>
          <cell r="F188">
            <v>107.6</v>
          </cell>
        </row>
        <row r="189">
          <cell r="A189" t="str">
            <v>Jun'10</v>
          </cell>
          <cell r="B189">
            <v>108.1</v>
          </cell>
          <cell r="C189">
            <v>109.7</v>
          </cell>
          <cell r="E189">
            <v>106</v>
          </cell>
          <cell r="F189">
            <v>106.6</v>
          </cell>
        </row>
        <row r="190">
          <cell r="A190" t="str">
            <v>Jul'10</v>
          </cell>
          <cell r="B190">
            <v>108.1</v>
          </cell>
          <cell r="C190">
            <v>110.2</v>
          </cell>
          <cell r="E190">
            <v>111.9</v>
          </cell>
          <cell r="F190">
            <v>110.1</v>
          </cell>
        </row>
        <row r="191">
          <cell r="A191" t="str">
            <v>Aug'10</v>
          </cell>
          <cell r="B191">
            <v>108.3</v>
          </cell>
          <cell r="C191">
            <v>110.3</v>
          </cell>
          <cell r="E191">
            <v>113.3</v>
          </cell>
          <cell r="F191">
            <v>109.3</v>
          </cell>
        </row>
        <row r="192">
          <cell r="A192" t="str">
            <v>Sep'10</v>
          </cell>
          <cell r="B192">
            <v>108.4</v>
          </cell>
          <cell r="C192">
            <v>110.7</v>
          </cell>
          <cell r="E192">
            <v>114.7</v>
          </cell>
          <cell r="F192">
            <v>108.3</v>
          </cell>
        </row>
        <row r="193">
          <cell r="A193" t="str">
            <v>Oct'10</v>
          </cell>
          <cell r="B193">
            <v>108.6</v>
          </cell>
          <cell r="C193">
            <v>111</v>
          </cell>
          <cell r="E193">
            <v>115.5</v>
          </cell>
          <cell r="F193">
            <v>109.3</v>
          </cell>
        </row>
        <row r="194">
          <cell r="A194" t="str">
            <v>Nov'10</v>
          </cell>
          <cell r="B194">
            <v>108.9</v>
          </cell>
          <cell r="C194">
            <v>111.5</v>
          </cell>
          <cell r="E194">
            <v>117.5</v>
          </cell>
          <cell r="F194">
            <v>110.2</v>
          </cell>
        </row>
        <row r="195">
          <cell r="A195" t="str">
            <v>Dec'10</v>
          </cell>
          <cell r="B195">
            <v>109.4</v>
          </cell>
          <cell r="C195">
            <v>112.6</v>
          </cell>
          <cell r="E195">
            <v>118.5</v>
          </cell>
          <cell r="F195">
            <v>110.8</v>
          </cell>
        </row>
        <row r="196">
          <cell r="A196" t="str">
            <v>Jan'11</v>
          </cell>
          <cell r="B196">
            <v>109.6</v>
          </cell>
          <cell r="C196">
            <v>113.6</v>
          </cell>
          <cell r="E196">
            <v>117.5</v>
          </cell>
          <cell r="F196">
            <v>110.7</v>
          </cell>
        </row>
        <row r="197">
          <cell r="A197" t="str">
            <v>Feb'11</v>
          </cell>
          <cell r="B197">
            <v>109.8</v>
          </cell>
          <cell r="C197">
            <v>114.4</v>
          </cell>
          <cell r="E197">
            <v>120</v>
          </cell>
          <cell r="F197">
            <v>110.4</v>
          </cell>
        </row>
        <row r="198">
          <cell r="A198" t="str">
            <v>Mar'11</v>
          </cell>
          <cell r="B198">
            <v>110.1</v>
          </cell>
          <cell r="C198">
            <v>114.7</v>
          </cell>
          <cell r="E198">
            <v>120.9</v>
          </cell>
          <cell r="F198">
            <v>108.7</v>
          </cell>
        </row>
        <row r="199">
          <cell r="A199" t="str">
            <v>Apr'11</v>
          </cell>
          <cell r="B199">
            <v>110.4</v>
          </cell>
          <cell r="C199">
            <v>115.7</v>
          </cell>
          <cell r="E199">
            <v>120.9</v>
          </cell>
          <cell r="F199">
            <v>107.2</v>
          </cell>
        </row>
        <row r="200">
          <cell r="A200" t="str">
            <v>May'11</v>
          </cell>
          <cell r="B200">
            <v>110.4</v>
          </cell>
          <cell r="C200">
            <v>115.7</v>
          </cell>
          <cell r="E200">
            <v>121.4</v>
          </cell>
          <cell r="F200">
            <v>107.1</v>
          </cell>
        </row>
        <row r="201">
          <cell r="A201" t="str">
            <v>Jun'11</v>
          </cell>
          <cell r="B201">
            <v>110.5</v>
          </cell>
          <cell r="C201">
            <v>115.8</v>
          </cell>
          <cell r="E201">
            <v>123.2</v>
          </cell>
          <cell r="F201">
            <v>106.1</v>
          </cell>
        </row>
        <row r="202">
          <cell r="A202" t="str">
            <v>Jul'11</v>
          </cell>
          <cell r="B202">
            <v>110.7</v>
          </cell>
          <cell r="C202">
            <v>116.6</v>
          </cell>
          <cell r="E202">
            <v>121.5</v>
          </cell>
          <cell r="F202">
            <v>105</v>
          </cell>
        </row>
        <row r="203">
          <cell r="A203" t="str">
            <v>Aug'11</v>
          </cell>
          <cell r="B203">
            <v>110.9</v>
          </cell>
          <cell r="C203">
            <v>116.4</v>
          </cell>
          <cell r="E203">
            <v>118.1</v>
          </cell>
          <cell r="F203">
            <v>100.1</v>
          </cell>
        </row>
        <row r="204">
          <cell r="A204" t="str">
            <v>Sep'11</v>
          </cell>
          <cell r="B204">
            <v>111.2</v>
          </cell>
          <cell r="C204">
            <v>116.8</v>
          </cell>
          <cell r="E204">
            <v>118.1</v>
          </cell>
          <cell r="F204">
            <v>98.1</v>
          </cell>
        </row>
        <row r="205">
          <cell r="A205" t="str">
            <v>Oct'11</v>
          </cell>
          <cell r="B205">
            <v>111.3</v>
          </cell>
          <cell r="C205">
            <v>116.9</v>
          </cell>
          <cell r="E205">
            <v>116.8</v>
          </cell>
          <cell r="F205">
            <v>97.2</v>
          </cell>
        </row>
        <row r="206">
          <cell r="A206" t="str">
            <v>Nov'11</v>
          </cell>
          <cell r="B206">
            <v>111.6</v>
          </cell>
          <cell r="C206">
            <v>117.3</v>
          </cell>
          <cell r="E206">
            <v>116.7</v>
          </cell>
          <cell r="F206">
            <v>97.7</v>
          </cell>
        </row>
        <row r="207">
          <cell r="A207" t="str">
            <v>Dec'11</v>
          </cell>
          <cell r="B207">
            <v>111.6</v>
          </cell>
          <cell r="C207">
            <v>117.1</v>
          </cell>
          <cell r="E207">
            <v>116.7</v>
          </cell>
          <cell r="F207">
            <v>98.7</v>
          </cell>
        </row>
        <row r="208">
          <cell r="A208" t="str">
            <v>Jan'12</v>
          </cell>
          <cell r="B208">
            <v>111.9</v>
          </cell>
          <cell r="C208">
            <v>117.5</v>
          </cell>
          <cell r="E208">
            <v>116.3</v>
          </cell>
          <cell r="F208">
            <v>100.9</v>
          </cell>
        </row>
        <row r="209">
          <cell r="A209" t="str">
            <v>Feb'12</v>
          </cell>
          <cell r="B209">
            <v>112.4</v>
          </cell>
          <cell r="C209">
            <v>118</v>
          </cell>
          <cell r="E209">
            <v>117.4</v>
          </cell>
          <cell r="F209">
            <v>102.3</v>
          </cell>
        </row>
        <row r="210">
          <cell r="A210" t="str">
            <v>Mar'12</v>
          </cell>
          <cell r="B210">
            <v>112.5</v>
          </cell>
          <cell r="C210">
            <v>118.5</v>
          </cell>
          <cell r="E210">
            <v>117.4</v>
          </cell>
          <cell r="F210">
            <v>102.6</v>
          </cell>
        </row>
        <row r="211">
          <cell r="A211" t="str">
            <v>Apr'12</v>
          </cell>
          <cell r="B211">
            <v>112.6</v>
          </cell>
          <cell r="C211">
            <v>118.5</v>
          </cell>
          <cell r="E211">
            <v>117.4</v>
          </cell>
          <cell r="F211">
            <v>102.6</v>
          </cell>
        </row>
        <row r="212">
          <cell r="A212" t="str">
            <v>May'12</v>
          </cell>
          <cell r="B212">
            <v>112.5</v>
          </cell>
          <cell r="C212">
            <v>118.1</v>
          </cell>
          <cell r="E212">
            <v>113.2</v>
          </cell>
          <cell r="F212">
            <v>100.7</v>
          </cell>
        </row>
        <row r="213">
          <cell r="A213" t="str">
            <v>Jun'12</v>
          </cell>
          <cell r="B213">
            <v>112.5</v>
          </cell>
          <cell r="C213">
            <v>117.6</v>
          </cell>
          <cell r="E213">
            <v>113.8</v>
          </cell>
          <cell r="F213">
            <v>97.2</v>
          </cell>
        </row>
        <row r="214">
          <cell r="A214" t="str">
            <v>Jul'12</v>
          </cell>
          <cell r="B214">
            <v>112.6</v>
          </cell>
          <cell r="C214">
            <v>117.6</v>
          </cell>
          <cell r="E214">
            <v>111.5</v>
          </cell>
          <cell r="F214">
            <v>95.5</v>
          </cell>
        </row>
        <row r="215">
          <cell r="A215" t="str">
            <v>Aug'12</v>
          </cell>
          <cell r="B215">
            <v>113.1</v>
          </cell>
          <cell r="C215">
            <v>118.2</v>
          </cell>
          <cell r="E215">
            <v>111.1</v>
          </cell>
          <cell r="F215">
            <v>94.2</v>
          </cell>
        </row>
        <row r="216">
          <cell r="A216" t="str">
            <v>Sep'12</v>
          </cell>
          <cell r="B216">
            <v>113.4</v>
          </cell>
          <cell r="E216">
            <v>110.3</v>
          </cell>
          <cell r="F216">
            <v>93.2</v>
          </cell>
        </row>
        <row r="217">
          <cell r="A217" t="str">
            <v>Oct'12</v>
          </cell>
        </row>
        <row r="218">
          <cell r="A218" t="str">
            <v>Nov'12</v>
          </cell>
        </row>
        <row r="219">
          <cell r="A219" t="str">
            <v>Dec'12</v>
          </cell>
        </row>
      </sheetData>
      <sheetData sheetId="10">
        <row r="1">
          <cell r="A1" t="str">
            <v>Titel</v>
          </cell>
          <cell r="B1" t="str">
            <v>Deutschland, Gesamt</v>
          </cell>
          <cell r="C1" t="str">
            <v>Deutschland, Gesamt</v>
          </cell>
          <cell r="D1" t="str">
            <v>Deutschland, Gesamt</v>
          </cell>
        </row>
        <row r="2">
          <cell r="A2" t="str">
            <v>Untertitel</v>
          </cell>
          <cell r="B2" t="str">
            <v>Employment; Mn, sa;</v>
          </cell>
          <cell r="C2" t="str">
            <v>Production; Total industry; 2005=100, sa;</v>
          </cell>
          <cell r="D2" t="str">
            <v>Employment; Domestic; Mn, sa;</v>
          </cell>
        </row>
        <row r="3">
          <cell r="A3" t="str">
            <v>Transformation</v>
          </cell>
          <cell r="B3" t="str">
            <v>-</v>
          </cell>
          <cell r="C3" t="str">
            <v>-</v>
          </cell>
          <cell r="D3" t="str">
            <v>-</v>
          </cell>
        </row>
        <row r="4">
          <cell r="A4" t="str">
            <v>Q1/95</v>
          </cell>
          <cell r="B4">
            <v>37.706000000000003</v>
          </cell>
          <cell r="C4">
            <v>86.7</v>
          </cell>
          <cell r="D4">
            <v>37.771000000000001</v>
          </cell>
        </row>
        <row r="5">
          <cell r="A5" t="str">
            <v>Q2/95</v>
          </cell>
          <cell r="B5">
            <v>37.725000000000001</v>
          </cell>
          <cell r="C5">
            <v>87.2</v>
          </cell>
          <cell r="D5">
            <v>37.793999999999997</v>
          </cell>
        </row>
        <row r="6">
          <cell r="A6" t="str">
            <v>Q3/95</v>
          </cell>
          <cell r="B6">
            <v>37.720999999999997</v>
          </cell>
          <cell r="C6">
            <v>86.3</v>
          </cell>
          <cell r="D6">
            <v>37.792999999999999</v>
          </cell>
        </row>
        <row r="7">
          <cell r="A7" t="str">
            <v>Q4/95</v>
          </cell>
          <cell r="B7">
            <v>37.750999999999998</v>
          </cell>
          <cell r="C7">
            <v>85.2</v>
          </cell>
          <cell r="D7">
            <v>37.835000000000001</v>
          </cell>
        </row>
        <row r="8">
          <cell r="A8" t="str">
            <v>Q1/96</v>
          </cell>
          <cell r="B8">
            <v>37.710999999999999</v>
          </cell>
          <cell r="C8">
            <v>83.8</v>
          </cell>
          <cell r="D8">
            <v>37.786999999999999</v>
          </cell>
        </row>
        <row r="9">
          <cell r="A9" t="str">
            <v>Q2/96</v>
          </cell>
          <cell r="B9">
            <v>37.741999999999997</v>
          </cell>
          <cell r="C9">
            <v>86</v>
          </cell>
          <cell r="D9">
            <v>37.826999999999998</v>
          </cell>
        </row>
        <row r="10">
          <cell r="A10" t="str">
            <v>Q3/96</v>
          </cell>
          <cell r="B10">
            <v>37.688000000000002</v>
          </cell>
          <cell r="C10">
            <v>86.6</v>
          </cell>
          <cell r="D10">
            <v>37.764000000000003</v>
          </cell>
        </row>
        <row r="11">
          <cell r="A11" t="str">
            <v>Q4/96</v>
          </cell>
          <cell r="B11">
            <v>37.618000000000002</v>
          </cell>
          <cell r="C11">
            <v>86.7</v>
          </cell>
          <cell r="D11">
            <v>37.694000000000003</v>
          </cell>
        </row>
        <row r="12">
          <cell r="A12" t="str">
            <v>Q1/97</v>
          </cell>
          <cell r="B12">
            <v>37.567999999999998</v>
          </cell>
          <cell r="C12">
            <v>86.1</v>
          </cell>
          <cell r="D12">
            <v>37.648000000000003</v>
          </cell>
        </row>
        <row r="13">
          <cell r="A13" t="str">
            <v>Q2/97</v>
          </cell>
          <cell r="B13">
            <v>37.613999999999997</v>
          </cell>
          <cell r="C13">
            <v>87.5</v>
          </cell>
          <cell r="D13">
            <v>37.698</v>
          </cell>
        </row>
        <row r="14">
          <cell r="A14" t="str">
            <v>Q3/97</v>
          </cell>
          <cell r="B14">
            <v>37.667999999999999</v>
          </cell>
          <cell r="C14">
            <v>88.2</v>
          </cell>
          <cell r="D14">
            <v>37.756999999999998</v>
          </cell>
        </row>
        <row r="15">
          <cell r="A15" t="str">
            <v>Q4/97</v>
          </cell>
          <cell r="B15">
            <v>37.658000000000001</v>
          </cell>
          <cell r="C15">
            <v>89.4</v>
          </cell>
          <cell r="D15">
            <v>37.747</v>
          </cell>
        </row>
        <row r="16">
          <cell r="A16" t="str">
            <v>Q1/98</v>
          </cell>
          <cell r="B16">
            <v>37.771000000000001</v>
          </cell>
          <cell r="C16">
            <v>90.7</v>
          </cell>
          <cell r="D16">
            <v>37.856000000000002</v>
          </cell>
        </row>
        <row r="17">
          <cell r="A17" t="str">
            <v>Q2/98</v>
          </cell>
          <cell r="B17">
            <v>37.957999999999998</v>
          </cell>
          <cell r="C17">
            <v>90.7</v>
          </cell>
          <cell r="D17">
            <v>38.048999999999999</v>
          </cell>
        </row>
        <row r="18">
          <cell r="A18" t="str">
            <v>Q3/98</v>
          </cell>
          <cell r="B18">
            <v>38.162999999999997</v>
          </cell>
          <cell r="C18">
            <v>91</v>
          </cell>
          <cell r="D18">
            <v>38.26</v>
          </cell>
        </row>
        <row r="19">
          <cell r="A19" t="str">
            <v>Q4/98</v>
          </cell>
          <cell r="B19">
            <v>38.323</v>
          </cell>
          <cell r="C19">
            <v>89.6</v>
          </cell>
          <cell r="D19">
            <v>38.415999999999997</v>
          </cell>
        </row>
        <row r="20">
          <cell r="A20" t="str">
            <v>Q1/99</v>
          </cell>
          <cell r="B20">
            <v>38.412999999999997</v>
          </cell>
          <cell r="C20">
            <v>90.1</v>
          </cell>
          <cell r="D20">
            <v>38.509</v>
          </cell>
        </row>
        <row r="21">
          <cell r="A21" t="str">
            <v>Q2/99</v>
          </cell>
          <cell r="B21">
            <v>38.423000000000002</v>
          </cell>
          <cell r="C21">
            <v>90.8</v>
          </cell>
          <cell r="D21">
            <v>38.508000000000003</v>
          </cell>
        </row>
        <row r="22">
          <cell r="A22" t="str">
            <v>Q3/99</v>
          </cell>
          <cell r="B22">
            <v>38.74</v>
          </cell>
          <cell r="C22">
            <v>92</v>
          </cell>
          <cell r="D22">
            <v>38.844999999999999</v>
          </cell>
        </row>
        <row r="23">
          <cell r="A23" t="str">
            <v>Q4/99</v>
          </cell>
          <cell r="B23">
            <v>38.884</v>
          </cell>
          <cell r="C23">
            <v>92.8</v>
          </cell>
          <cell r="D23">
            <v>39.012</v>
          </cell>
        </row>
        <row r="24">
          <cell r="A24" t="str">
            <v>Q1/00</v>
          </cell>
          <cell r="B24">
            <v>39.067</v>
          </cell>
          <cell r="C24">
            <v>93.4</v>
          </cell>
          <cell r="D24">
            <v>39.197000000000003</v>
          </cell>
        </row>
        <row r="25">
          <cell r="A25" t="str">
            <v>Q2/00</v>
          </cell>
          <cell r="B25">
            <v>39.226999999999997</v>
          </cell>
          <cell r="C25">
            <v>95.6</v>
          </cell>
          <cell r="D25">
            <v>39.347999999999999</v>
          </cell>
        </row>
        <row r="26">
          <cell r="A26" t="str">
            <v>Q3/00</v>
          </cell>
          <cell r="B26">
            <v>39.295000000000002</v>
          </cell>
          <cell r="C26">
            <v>97</v>
          </cell>
          <cell r="D26">
            <v>39.427999999999997</v>
          </cell>
        </row>
        <row r="27">
          <cell r="A27" t="str">
            <v>Q4/00</v>
          </cell>
          <cell r="B27">
            <v>39.438000000000002</v>
          </cell>
          <cell r="C27">
            <v>97.2</v>
          </cell>
          <cell r="D27">
            <v>39.555999999999997</v>
          </cell>
        </row>
        <row r="28">
          <cell r="A28" t="str">
            <v>Q1/01</v>
          </cell>
          <cell r="B28">
            <v>39.345999999999997</v>
          </cell>
          <cell r="C28">
            <v>97.5</v>
          </cell>
          <cell r="D28">
            <v>39.505000000000003</v>
          </cell>
        </row>
        <row r="29">
          <cell r="A29" t="str">
            <v>Q2/01</v>
          </cell>
          <cell r="B29">
            <v>39.362000000000002</v>
          </cell>
          <cell r="C29">
            <v>96</v>
          </cell>
          <cell r="D29">
            <v>39.51</v>
          </cell>
        </row>
        <row r="30">
          <cell r="A30" t="str">
            <v>Q3/01</v>
          </cell>
          <cell r="B30">
            <v>39.322000000000003</v>
          </cell>
          <cell r="C30">
            <v>95.3</v>
          </cell>
          <cell r="D30">
            <v>39.451999999999998</v>
          </cell>
        </row>
        <row r="31">
          <cell r="A31" t="str">
            <v>Q4/01</v>
          </cell>
          <cell r="B31">
            <v>39.345999999999997</v>
          </cell>
          <cell r="C31">
            <v>93.5</v>
          </cell>
          <cell r="D31">
            <v>39.475000000000001</v>
          </cell>
        </row>
        <row r="32">
          <cell r="A32" t="str">
            <v>Q1/02</v>
          </cell>
          <cell r="B32">
            <v>39.347000000000001</v>
          </cell>
          <cell r="C32">
            <v>93.8</v>
          </cell>
          <cell r="D32">
            <v>39.470999999999997</v>
          </cell>
        </row>
        <row r="33">
          <cell r="A33" t="str">
            <v>Q2/02</v>
          </cell>
          <cell r="B33">
            <v>39.195999999999998</v>
          </cell>
          <cell r="C33">
            <v>94.3</v>
          </cell>
          <cell r="D33">
            <v>39.347000000000001</v>
          </cell>
        </row>
        <row r="34">
          <cell r="A34" t="str">
            <v>Q3/02</v>
          </cell>
          <cell r="B34">
            <v>39.043999999999997</v>
          </cell>
          <cell r="C34">
            <v>94.8</v>
          </cell>
          <cell r="D34">
            <v>39.18</v>
          </cell>
        </row>
        <row r="35">
          <cell r="A35" t="str">
            <v>Q4/02</v>
          </cell>
          <cell r="B35">
            <v>38.918999999999997</v>
          </cell>
          <cell r="C35">
            <v>94.3</v>
          </cell>
          <cell r="D35">
            <v>39.034999999999997</v>
          </cell>
        </row>
        <row r="36">
          <cell r="A36" t="str">
            <v>Q1/03</v>
          </cell>
          <cell r="B36">
            <v>38.866999999999997</v>
          </cell>
          <cell r="C36">
            <v>94.6</v>
          </cell>
          <cell r="D36">
            <v>38.99</v>
          </cell>
        </row>
        <row r="37">
          <cell r="A37" t="str">
            <v>Q2/03</v>
          </cell>
          <cell r="B37">
            <v>38.786000000000001</v>
          </cell>
          <cell r="C37">
            <v>93.9</v>
          </cell>
          <cell r="D37">
            <v>38.920999999999999</v>
          </cell>
        </row>
        <row r="38">
          <cell r="A38" t="str">
            <v>Q3/03</v>
          </cell>
          <cell r="B38">
            <v>38.764000000000003</v>
          </cell>
          <cell r="C38">
            <v>93.7</v>
          </cell>
          <cell r="D38">
            <v>38.89</v>
          </cell>
        </row>
        <row r="39">
          <cell r="A39" t="str">
            <v>Q4/03</v>
          </cell>
          <cell r="B39">
            <v>38.755000000000003</v>
          </cell>
          <cell r="C39">
            <v>95.7</v>
          </cell>
          <cell r="D39">
            <v>38.872999999999998</v>
          </cell>
        </row>
        <row r="40">
          <cell r="A40" t="str">
            <v>Q1/04</v>
          </cell>
          <cell r="B40">
            <v>38.881999999999998</v>
          </cell>
          <cell r="C40">
            <v>95.9</v>
          </cell>
          <cell r="D40">
            <v>39</v>
          </cell>
        </row>
        <row r="41">
          <cell r="A41" t="str">
            <v>Q2/04</v>
          </cell>
          <cell r="B41">
            <v>38.92</v>
          </cell>
          <cell r="C41">
            <v>97.1</v>
          </cell>
          <cell r="D41">
            <v>39.048000000000002</v>
          </cell>
        </row>
        <row r="42">
          <cell r="A42" t="str">
            <v>Q3/04</v>
          </cell>
          <cell r="B42">
            <v>38.932000000000002</v>
          </cell>
          <cell r="C42">
            <v>97.3</v>
          </cell>
          <cell r="D42">
            <v>39.049999999999997</v>
          </cell>
        </row>
        <row r="43">
          <cell r="A43" t="str">
            <v>Q4/04</v>
          </cell>
          <cell r="B43">
            <v>38.927999999999997</v>
          </cell>
          <cell r="C43">
            <v>96.9</v>
          </cell>
          <cell r="D43">
            <v>39.039000000000001</v>
          </cell>
        </row>
        <row r="44">
          <cell r="A44" t="str">
            <v>Q1/05</v>
          </cell>
          <cell r="B44">
            <v>38.825000000000003</v>
          </cell>
          <cell r="C44">
            <v>97.7</v>
          </cell>
          <cell r="D44">
            <v>38.933999999999997</v>
          </cell>
        </row>
        <row r="45">
          <cell r="A45" t="str">
            <v>Q2/05</v>
          </cell>
          <cell r="B45">
            <v>38.807000000000002</v>
          </cell>
          <cell r="C45">
            <v>98.8</v>
          </cell>
          <cell r="D45">
            <v>38.917000000000002</v>
          </cell>
        </row>
        <row r="46">
          <cell r="A46" t="str">
            <v>Q3/05</v>
          </cell>
          <cell r="B46">
            <v>38.880000000000003</v>
          </cell>
          <cell r="C46">
            <v>100.1</v>
          </cell>
          <cell r="D46">
            <v>38.993000000000002</v>
          </cell>
        </row>
        <row r="47">
          <cell r="A47" t="str">
            <v>Q4/05</v>
          </cell>
          <cell r="B47">
            <v>38.970999999999997</v>
          </cell>
          <cell r="C47">
            <v>101.9</v>
          </cell>
          <cell r="D47">
            <v>39.063000000000002</v>
          </cell>
        </row>
        <row r="48">
          <cell r="A48" t="str">
            <v>Q1/06</v>
          </cell>
          <cell r="B48">
            <v>38.859000000000002</v>
          </cell>
          <cell r="C48">
            <v>101.9</v>
          </cell>
          <cell r="D48">
            <v>38.94</v>
          </cell>
        </row>
        <row r="49">
          <cell r="A49" t="str">
            <v>Q2/06</v>
          </cell>
          <cell r="B49">
            <v>39.042000000000002</v>
          </cell>
          <cell r="C49">
            <v>104.6</v>
          </cell>
          <cell r="D49">
            <v>39.125</v>
          </cell>
        </row>
        <row r="50">
          <cell r="A50" t="str">
            <v>Q3/06</v>
          </cell>
          <cell r="B50">
            <v>39.216999999999999</v>
          </cell>
          <cell r="C50">
            <v>106.8</v>
          </cell>
          <cell r="D50">
            <v>39.283000000000001</v>
          </cell>
        </row>
        <row r="51">
          <cell r="A51" t="str">
            <v>Q4/06</v>
          </cell>
          <cell r="B51">
            <v>39.347000000000001</v>
          </cell>
          <cell r="C51">
            <v>108</v>
          </cell>
          <cell r="D51">
            <v>39.420999999999999</v>
          </cell>
        </row>
        <row r="52">
          <cell r="A52" t="str">
            <v>Q1/07</v>
          </cell>
          <cell r="B52">
            <v>39.597999999999999</v>
          </cell>
          <cell r="C52">
            <v>109.8</v>
          </cell>
          <cell r="D52">
            <v>39.664999999999999</v>
          </cell>
        </row>
        <row r="53">
          <cell r="A53" t="str">
            <v>Q2/07</v>
          </cell>
          <cell r="B53">
            <v>39.747</v>
          </cell>
          <cell r="C53">
            <v>110.5</v>
          </cell>
          <cell r="D53">
            <v>39.802999999999997</v>
          </cell>
        </row>
        <row r="54">
          <cell r="A54" t="str">
            <v>Q3/07</v>
          </cell>
          <cell r="B54">
            <v>39.837000000000003</v>
          </cell>
          <cell r="C54">
            <v>112.5</v>
          </cell>
          <cell r="D54">
            <v>39.909999999999997</v>
          </cell>
        </row>
        <row r="55">
          <cell r="A55" t="str">
            <v>Q4/07</v>
          </cell>
          <cell r="B55">
            <v>39.984999999999999</v>
          </cell>
          <cell r="C55">
            <v>113.5</v>
          </cell>
          <cell r="D55">
            <v>40.052999999999997</v>
          </cell>
        </row>
        <row r="56">
          <cell r="A56" t="str">
            <v>Q1/08</v>
          </cell>
          <cell r="B56">
            <v>40.19</v>
          </cell>
          <cell r="C56">
            <v>115.1</v>
          </cell>
          <cell r="D56">
            <v>40.249000000000002</v>
          </cell>
        </row>
        <row r="57">
          <cell r="A57" t="str">
            <v>Q2/08</v>
          </cell>
          <cell r="B57">
            <v>40.256999999999998</v>
          </cell>
          <cell r="C57">
            <v>113.6</v>
          </cell>
          <cell r="D57">
            <v>40.304000000000002</v>
          </cell>
        </row>
        <row r="58">
          <cell r="A58" t="str">
            <v>Q3/08</v>
          </cell>
          <cell r="B58">
            <v>40.351999999999997</v>
          </cell>
          <cell r="C58">
            <v>112.3</v>
          </cell>
          <cell r="D58">
            <v>40.4</v>
          </cell>
        </row>
        <row r="59">
          <cell r="A59" t="str">
            <v>Q4/08</v>
          </cell>
          <cell r="B59">
            <v>40.390999999999998</v>
          </cell>
          <cell r="C59">
            <v>105.1</v>
          </cell>
          <cell r="D59">
            <v>40.444000000000003</v>
          </cell>
        </row>
        <row r="60">
          <cell r="A60" t="str">
            <v>Q1/09</v>
          </cell>
          <cell r="B60">
            <v>40.405000000000001</v>
          </cell>
          <cell r="C60">
            <v>92.6</v>
          </cell>
          <cell r="D60">
            <v>40.457999999999998</v>
          </cell>
        </row>
        <row r="61">
          <cell r="A61" t="str">
            <v>Q2/09</v>
          </cell>
          <cell r="B61">
            <v>40.308999999999997</v>
          </cell>
          <cell r="C61">
            <v>92.3</v>
          </cell>
          <cell r="D61">
            <v>40.36</v>
          </cell>
        </row>
        <row r="62">
          <cell r="A62" t="str">
            <v>Q3/09</v>
          </cell>
          <cell r="B62">
            <v>40.270000000000003</v>
          </cell>
          <cell r="C62">
            <v>95.4</v>
          </cell>
          <cell r="D62">
            <v>40.317999999999998</v>
          </cell>
        </row>
        <row r="63">
          <cell r="A63" t="str">
            <v>Q4/09</v>
          </cell>
          <cell r="B63">
            <v>40.313000000000002</v>
          </cell>
          <cell r="C63">
            <v>96.8</v>
          </cell>
          <cell r="D63">
            <v>40.353000000000002</v>
          </cell>
        </row>
        <row r="64">
          <cell r="A64" t="str">
            <v>Q1/10</v>
          </cell>
          <cell r="B64">
            <v>40.322000000000003</v>
          </cell>
          <cell r="C64">
            <v>98.1</v>
          </cell>
          <cell r="D64">
            <v>40.363</v>
          </cell>
        </row>
        <row r="65">
          <cell r="A65" t="str">
            <v>Q2/10</v>
          </cell>
          <cell r="B65">
            <v>40.512999999999998</v>
          </cell>
          <cell r="C65">
            <v>103.6</v>
          </cell>
          <cell r="D65">
            <v>40.552</v>
          </cell>
        </row>
        <row r="66">
          <cell r="A66" t="str">
            <v>Q3/10</v>
          </cell>
          <cell r="B66">
            <v>40.646999999999998</v>
          </cell>
          <cell r="C66">
            <v>105.2</v>
          </cell>
          <cell r="D66">
            <v>40.686999999999998</v>
          </cell>
        </row>
        <row r="67">
          <cell r="A67" t="str">
            <v>Q4/10</v>
          </cell>
          <cell r="B67">
            <v>40.78</v>
          </cell>
          <cell r="C67">
            <v>108.2</v>
          </cell>
          <cell r="D67">
            <v>40.808999999999997</v>
          </cell>
        </row>
        <row r="68">
          <cell r="A68" t="str">
            <v>Q1/11</v>
          </cell>
          <cell r="B68">
            <v>40.923999999999999</v>
          </cell>
          <cell r="C68">
            <v>110.7</v>
          </cell>
          <cell r="D68">
            <v>40.956000000000003</v>
          </cell>
        </row>
        <row r="69">
          <cell r="A69" t="str">
            <v>Q2/11</v>
          </cell>
          <cell r="B69">
            <v>41.064</v>
          </cell>
          <cell r="C69">
            <v>111.9</v>
          </cell>
          <cell r="D69">
            <v>41.103999999999999</v>
          </cell>
        </row>
        <row r="70">
          <cell r="A70" t="str">
            <v>Q3/11</v>
          </cell>
          <cell r="B70">
            <v>41.185000000000002</v>
          </cell>
          <cell r="C70">
            <v>113.8</v>
          </cell>
          <cell r="D70">
            <v>41.234999999999999</v>
          </cell>
        </row>
        <row r="71">
          <cell r="A71" t="str">
            <v>Q4/11</v>
          </cell>
          <cell r="B71">
            <v>41.292999999999999</v>
          </cell>
          <cell r="C71">
            <v>111.9</v>
          </cell>
          <cell r="D71">
            <v>41.360999999999997</v>
          </cell>
        </row>
        <row r="72">
          <cell r="A72" t="str">
            <v>Q1/12</v>
          </cell>
          <cell r="B72">
            <v>41.470999999999997</v>
          </cell>
          <cell r="C72">
            <v>111.5</v>
          </cell>
          <cell r="D72">
            <v>41.526000000000003</v>
          </cell>
        </row>
        <row r="73">
          <cell r="A73" t="str">
            <v>Q2/12</v>
          </cell>
          <cell r="B73">
            <v>41.569000000000003</v>
          </cell>
          <cell r="C73">
            <v>111.7</v>
          </cell>
          <cell r="D73">
            <v>41.615000000000002</v>
          </cell>
        </row>
        <row r="74">
          <cell r="A74" t="str">
            <v>Q3/12</v>
          </cell>
        </row>
        <row r="75">
          <cell r="A75" t="str">
            <v>Q4/12</v>
          </cell>
        </row>
        <row r="76">
          <cell r="A76" t="str">
            <v>Q1/13</v>
          </cell>
        </row>
        <row r="77">
          <cell r="A77" t="str">
            <v>Q2/13</v>
          </cell>
        </row>
        <row r="78">
          <cell r="A78" t="str">
            <v>Q3/13</v>
          </cell>
        </row>
        <row r="79">
          <cell r="A79" t="str">
            <v>Q4/13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nehmerstatistik_Kunden"/>
      <sheetName val="Kreditnehmerstatistik_Bra (rev)"/>
      <sheetName val="Kreditnehmerstatistik_Branchen"/>
      <sheetName val="Tabelle1"/>
      <sheetName val="FeriSpec"/>
      <sheetName val="Feri"/>
      <sheetName val="Insolvenzquoten"/>
      <sheetName val="Investitionen"/>
      <sheetName val="Kredithürde"/>
      <sheetName val="ifo"/>
      <sheetName val="ifo DL&amp;VG"/>
      <sheetName val="ifo Sektoren"/>
      <sheetName val="Kapazitätsauslastung"/>
      <sheetName val="EWU-Tabelle"/>
      <sheetName val="Mittelstandsumfrage I"/>
      <sheetName val="Seite 16 Hausbank"/>
      <sheetName val="dgindne2"/>
      <sheetName val="Auslandsorders"/>
      <sheetName val="Bank_Lending_Survey"/>
      <sheetName val="EWU_Zinsstatistik"/>
      <sheetName val="Finanzierungsrechnung"/>
      <sheetName val="Unternehmensbilanzstatisti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A1" t="str">
            <v>Titel</v>
          </cell>
          <cell r="AB1" t="str">
            <v>Untertitel</v>
          </cell>
          <cell r="AC1" t="str">
            <v>Transformation</v>
          </cell>
          <cell r="AD1" t="str">
            <v>2002</v>
          </cell>
          <cell r="AE1" t="str">
            <v>2003</v>
          </cell>
          <cell r="AF1" t="str">
            <v>2004</v>
          </cell>
          <cell r="AG1" t="str">
            <v>2005</v>
          </cell>
          <cell r="AH1" t="str">
            <v>2006</v>
          </cell>
          <cell r="AI1" t="str">
            <v>2007</v>
          </cell>
          <cell r="AJ1" t="str">
            <v>2008</v>
          </cell>
          <cell r="AK1" t="str">
            <v>2009</v>
          </cell>
          <cell r="AL1" t="str">
            <v>2010</v>
          </cell>
        </row>
        <row r="2">
          <cell r="AA2" t="str">
            <v>Deutschland, Gesamt</v>
          </cell>
          <cell r="AB2" t="str">
            <v>Gross domestic product; Chained volume, 2000=100</v>
          </cell>
          <cell r="AC2" t="str">
            <v>Kumulation laufendes Jahr (Veränderungsrate)</v>
          </cell>
          <cell r="AD2">
            <v>0</v>
          </cell>
          <cell r="AE2">
            <v>-0.21</v>
          </cell>
          <cell r="AF2">
            <v>1.21</v>
          </cell>
          <cell r="AG2">
            <v>0.75</v>
          </cell>
          <cell r="AH2">
            <v>3.37</v>
          </cell>
          <cell r="AI2">
            <v>2.66</v>
          </cell>
          <cell r="AJ2">
            <v>0.99</v>
          </cell>
          <cell r="AK2">
            <v>-4.72</v>
          </cell>
          <cell r="AL2" t="str">
            <v>-</v>
          </cell>
        </row>
      </sheetData>
      <sheetData sheetId="6">
        <row r="1">
          <cell r="AA1" t="str">
            <v>Titel</v>
          </cell>
          <cell r="AB1" t="str">
            <v>Deutschland, Gesamt</v>
          </cell>
          <cell r="AC1" t="str">
            <v>Deutschland, Gesamt</v>
          </cell>
          <cell r="AD1" t="str">
            <v>Deutschland, Gesamt</v>
          </cell>
          <cell r="AE1" t="str">
            <v>Deutschland, Gesamt</v>
          </cell>
          <cell r="AF1" t="str">
            <v>Deutschland, Gesamt</v>
          </cell>
          <cell r="AG1" t="str">
            <v>Deutschland, Gesamt</v>
          </cell>
          <cell r="AH1" t="str">
            <v>Deutschland, Gesamt</v>
          </cell>
          <cell r="AI1" t="str">
            <v>Deutschland, Gesamt</v>
          </cell>
          <cell r="AK1" t="str">
            <v>Titel</v>
          </cell>
          <cell r="AL1" t="str">
            <v>Deutschland, Gesamt</v>
          </cell>
          <cell r="AM1" t="str">
            <v>Deutschland, Gesamt</v>
          </cell>
          <cell r="AN1" t="str">
            <v>Deutschland, Gesamt</v>
          </cell>
        </row>
        <row r="2">
          <cell r="AA2" t="str">
            <v>Untertitel</v>
          </cell>
          <cell r="AB2" t="str">
            <v>Business failures; Private households; Number;</v>
          </cell>
          <cell r="AC2" t="str">
            <v>Business failures; Business sector; Number;</v>
          </cell>
          <cell r="AD2" t="str">
            <v>Business failures; Business sector; Number;</v>
          </cell>
          <cell r="AE2" t="str">
            <v>Business failures; Business sector; Number;</v>
          </cell>
          <cell r="AF2" t="str">
            <v>Business failures; Private households; Number;</v>
          </cell>
          <cell r="AG2" t="str">
            <v>Business failures; Whole economy; Number;</v>
          </cell>
          <cell r="AH2" t="str">
            <v>Business failures; Private households; Number;</v>
          </cell>
          <cell r="AI2" t="str">
            <v>Business failures; Business sector; Number;</v>
          </cell>
          <cell r="AK2" t="str">
            <v>Untertitel</v>
          </cell>
          <cell r="AL2" t="str">
            <v>Business failures; Business sector; Number;</v>
          </cell>
          <cell r="AM2" t="str">
            <v>Business failures; Private households; Number;</v>
          </cell>
          <cell r="AN2" t="str">
            <v>Business failures; Business sector; Number;</v>
          </cell>
        </row>
        <row r="3">
          <cell r="AA3" t="str">
            <v>Transformation</v>
          </cell>
          <cell r="AB3" t="str">
            <v>-</v>
          </cell>
          <cell r="AC3" t="str">
            <v>-</v>
          </cell>
          <cell r="AD3" t="str">
            <v>Veränderungsrate gg. Vj.</v>
          </cell>
          <cell r="AE3" t="str">
            <v>Kumulation laufendes Jahr (Veränderungsrate)</v>
          </cell>
          <cell r="AF3" t="str">
            <v>Kumulation laufendes Jahr (Veränderungsrate)</v>
          </cell>
          <cell r="AG3" t="str">
            <v>-</v>
          </cell>
          <cell r="AH3" t="str">
            <v>Gleitender Durchschitt über n Perioden</v>
          </cell>
          <cell r="AI3" t="str">
            <v>Gleitender Durchschitt über n Perioden</v>
          </cell>
          <cell r="AK3" t="str">
            <v>Transformation</v>
          </cell>
          <cell r="AL3" t="str">
            <v>-</v>
          </cell>
          <cell r="AM3" t="str">
            <v>-</v>
          </cell>
          <cell r="AN3" t="str">
            <v>Veränderungsrate gg. Vj.</v>
          </cell>
        </row>
        <row r="4">
          <cell r="AA4" t="str">
            <v>Jan'78</v>
          </cell>
          <cell r="AB4">
            <v>246</v>
          </cell>
          <cell r="AC4">
            <v>533</v>
          </cell>
          <cell r="AG4">
            <v>779</v>
          </cell>
          <cell r="AK4" t="str">
            <v>1978</v>
          </cell>
          <cell r="AL4">
            <v>5949</v>
          </cell>
          <cell r="AM4">
            <v>2773</v>
          </cell>
        </row>
        <row r="5">
          <cell r="AA5" t="str">
            <v>Feb'78</v>
          </cell>
          <cell r="AB5">
            <v>236</v>
          </cell>
          <cell r="AC5">
            <v>514</v>
          </cell>
          <cell r="AG5">
            <v>750</v>
          </cell>
          <cell r="AK5" t="str">
            <v>1979</v>
          </cell>
          <cell r="AL5">
            <v>5483</v>
          </cell>
          <cell r="AM5">
            <v>2836</v>
          </cell>
          <cell r="AN5">
            <v>-8</v>
          </cell>
        </row>
        <row r="6">
          <cell r="AA6" t="str">
            <v>Mar'78</v>
          </cell>
          <cell r="AB6">
            <v>255</v>
          </cell>
          <cell r="AC6">
            <v>614</v>
          </cell>
          <cell r="AG6">
            <v>869</v>
          </cell>
          <cell r="AH6">
            <v>246</v>
          </cell>
          <cell r="AI6">
            <v>554</v>
          </cell>
          <cell r="AK6" t="str">
            <v>1980</v>
          </cell>
          <cell r="AL6">
            <v>6315</v>
          </cell>
          <cell r="AM6">
            <v>2825</v>
          </cell>
          <cell r="AN6">
            <v>15</v>
          </cell>
        </row>
        <row r="7">
          <cell r="AA7" t="str">
            <v>Apr'78</v>
          </cell>
          <cell r="AB7">
            <v>236</v>
          </cell>
          <cell r="AC7">
            <v>511</v>
          </cell>
          <cell r="AG7">
            <v>747</v>
          </cell>
          <cell r="AH7">
            <v>242</v>
          </cell>
          <cell r="AI7">
            <v>546</v>
          </cell>
          <cell r="AK7" t="str">
            <v>1981</v>
          </cell>
          <cell r="AL7">
            <v>8494</v>
          </cell>
          <cell r="AM7">
            <v>3159</v>
          </cell>
          <cell r="AN7">
            <v>35</v>
          </cell>
        </row>
        <row r="8">
          <cell r="AA8" t="str">
            <v>May'78</v>
          </cell>
          <cell r="AB8">
            <v>219</v>
          </cell>
          <cell r="AC8">
            <v>492</v>
          </cell>
          <cell r="AG8">
            <v>711</v>
          </cell>
          <cell r="AH8">
            <v>237</v>
          </cell>
          <cell r="AI8">
            <v>539</v>
          </cell>
          <cell r="AK8" t="str">
            <v>1982</v>
          </cell>
          <cell r="AL8">
            <v>11915</v>
          </cell>
          <cell r="AM8">
            <v>3961</v>
          </cell>
          <cell r="AN8">
            <v>40</v>
          </cell>
        </row>
        <row r="9">
          <cell r="AA9" t="str">
            <v>Jun'78</v>
          </cell>
          <cell r="AB9">
            <v>220</v>
          </cell>
          <cell r="AC9">
            <v>508</v>
          </cell>
          <cell r="AG9">
            <v>728</v>
          </cell>
          <cell r="AH9">
            <v>225</v>
          </cell>
          <cell r="AI9">
            <v>504</v>
          </cell>
          <cell r="AK9" t="str">
            <v>1983</v>
          </cell>
          <cell r="AL9">
            <v>11845</v>
          </cell>
          <cell r="AM9">
            <v>4269</v>
          </cell>
          <cell r="AN9">
            <v>-1</v>
          </cell>
        </row>
        <row r="10">
          <cell r="AA10" t="str">
            <v>Jul'78</v>
          </cell>
          <cell r="AB10">
            <v>177</v>
          </cell>
          <cell r="AC10">
            <v>459</v>
          </cell>
          <cell r="AG10">
            <v>636</v>
          </cell>
          <cell r="AH10">
            <v>205</v>
          </cell>
          <cell r="AI10">
            <v>486</v>
          </cell>
          <cell r="AK10" t="str">
            <v>1984</v>
          </cell>
          <cell r="AL10">
            <v>12018</v>
          </cell>
          <cell r="AM10">
            <v>4742</v>
          </cell>
          <cell r="AN10">
            <v>1</v>
          </cell>
        </row>
        <row r="11">
          <cell r="AA11" t="str">
            <v>Aug'78</v>
          </cell>
          <cell r="AB11">
            <v>234</v>
          </cell>
          <cell r="AC11">
            <v>462</v>
          </cell>
          <cell r="AG11">
            <v>696</v>
          </cell>
          <cell r="AH11">
            <v>210</v>
          </cell>
          <cell r="AI11">
            <v>476</v>
          </cell>
          <cell r="AK11" t="str">
            <v>1985</v>
          </cell>
          <cell r="AL11">
            <v>13625</v>
          </cell>
          <cell r="AM11">
            <v>5251</v>
          </cell>
          <cell r="AN11">
            <v>13</v>
          </cell>
        </row>
        <row r="12">
          <cell r="AA12" t="str">
            <v>Sep'78</v>
          </cell>
          <cell r="AB12">
            <v>236</v>
          </cell>
          <cell r="AC12">
            <v>511</v>
          </cell>
          <cell r="AG12">
            <v>747</v>
          </cell>
          <cell r="AH12">
            <v>216</v>
          </cell>
          <cell r="AI12">
            <v>477</v>
          </cell>
          <cell r="AK12" t="str">
            <v>1986</v>
          </cell>
          <cell r="AL12">
            <v>13500</v>
          </cell>
          <cell r="AM12">
            <v>5342</v>
          </cell>
          <cell r="AN12">
            <v>-1</v>
          </cell>
        </row>
        <row r="13">
          <cell r="AA13" t="str">
            <v>Oct'78</v>
          </cell>
          <cell r="AB13">
            <v>283</v>
          </cell>
          <cell r="AC13">
            <v>476</v>
          </cell>
          <cell r="AG13">
            <v>759</v>
          </cell>
          <cell r="AH13">
            <v>251</v>
          </cell>
          <cell r="AI13">
            <v>483</v>
          </cell>
          <cell r="AK13" t="str">
            <v>1987</v>
          </cell>
          <cell r="AL13">
            <v>12098</v>
          </cell>
          <cell r="AM13">
            <v>5491</v>
          </cell>
          <cell r="AN13">
            <v>-10</v>
          </cell>
        </row>
        <row r="14">
          <cell r="AA14" t="str">
            <v>Nov'78</v>
          </cell>
          <cell r="AB14">
            <v>224</v>
          </cell>
          <cell r="AC14">
            <v>429</v>
          </cell>
          <cell r="AG14">
            <v>653</v>
          </cell>
          <cell r="AH14">
            <v>248</v>
          </cell>
          <cell r="AI14">
            <v>472</v>
          </cell>
          <cell r="AK14" t="str">
            <v>1988</v>
          </cell>
          <cell r="AL14">
            <v>10562</v>
          </cell>
          <cell r="AM14">
            <v>5374</v>
          </cell>
          <cell r="AN14">
            <v>-13</v>
          </cell>
        </row>
        <row r="15">
          <cell r="AA15" t="str">
            <v>Dec'78</v>
          </cell>
          <cell r="AB15">
            <v>207</v>
          </cell>
          <cell r="AC15">
            <v>440</v>
          </cell>
          <cell r="AG15">
            <v>647</v>
          </cell>
          <cell r="AH15">
            <v>238</v>
          </cell>
          <cell r="AI15">
            <v>448</v>
          </cell>
          <cell r="AK15" t="str">
            <v>1989</v>
          </cell>
          <cell r="AL15">
            <v>9590</v>
          </cell>
          <cell r="AM15">
            <v>5054</v>
          </cell>
          <cell r="AN15">
            <v>-9</v>
          </cell>
        </row>
        <row r="16">
          <cell r="AA16" t="str">
            <v>Jan'79</v>
          </cell>
          <cell r="AB16">
            <v>249</v>
          </cell>
          <cell r="AC16">
            <v>529</v>
          </cell>
          <cell r="AD16">
            <v>-1</v>
          </cell>
          <cell r="AE16">
            <v>-1</v>
          </cell>
          <cell r="AF16">
            <v>1</v>
          </cell>
          <cell r="AG16">
            <v>778</v>
          </cell>
          <cell r="AH16">
            <v>227</v>
          </cell>
          <cell r="AI16">
            <v>466</v>
          </cell>
          <cell r="AK16" t="str">
            <v>1990</v>
          </cell>
          <cell r="AL16">
            <v>8730</v>
          </cell>
          <cell r="AM16">
            <v>4541</v>
          </cell>
          <cell r="AN16">
            <v>-9</v>
          </cell>
        </row>
        <row r="17">
          <cell r="AA17" t="str">
            <v>Feb'79</v>
          </cell>
          <cell r="AB17">
            <v>218</v>
          </cell>
          <cell r="AC17">
            <v>464</v>
          </cell>
          <cell r="AD17">
            <v>-10</v>
          </cell>
          <cell r="AE17">
            <v>-5</v>
          </cell>
          <cell r="AF17">
            <v>-3</v>
          </cell>
          <cell r="AG17">
            <v>682</v>
          </cell>
          <cell r="AH17">
            <v>225</v>
          </cell>
          <cell r="AI17">
            <v>478</v>
          </cell>
          <cell r="AK17" t="str">
            <v>1991</v>
          </cell>
          <cell r="AL17">
            <v>8436</v>
          </cell>
          <cell r="AM17">
            <v>4486</v>
          </cell>
          <cell r="AN17">
            <v>-3</v>
          </cell>
        </row>
        <row r="18">
          <cell r="AA18" t="str">
            <v>Mar'79</v>
          </cell>
          <cell r="AB18">
            <v>246</v>
          </cell>
          <cell r="AC18">
            <v>479</v>
          </cell>
          <cell r="AD18">
            <v>-22</v>
          </cell>
          <cell r="AE18">
            <v>-11</v>
          </cell>
          <cell r="AF18">
            <v>-3</v>
          </cell>
          <cell r="AG18">
            <v>725</v>
          </cell>
          <cell r="AH18">
            <v>238</v>
          </cell>
          <cell r="AI18">
            <v>491</v>
          </cell>
          <cell r="AK18" t="str">
            <v>1992</v>
          </cell>
          <cell r="AL18">
            <v>10920</v>
          </cell>
          <cell r="AM18">
            <v>4382</v>
          </cell>
          <cell r="AN18">
            <v>29</v>
          </cell>
        </row>
        <row r="19">
          <cell r="AA19" t="str">
            <v>Apr'79</v>
          </cell>
          <cell r="AB19">
            <v>240</v>
          </cell>
          <cell r="AC19">
            <v>427</v>
          </cell>
          <cell r="AD19">
            <v>-16</v>
          </cell>
          <cell r="AE19">
            <v>-13</v>
          </cell>
          <cell r="AF19">
            <v>-2</v>
          </cell>
          <cell r="AG19">
            <v>667</v>
          </cell>
          <cell r="AH19">
            <v>235</v>
          </cell>
          <cell r="AI19">
            <v>457</v>
          </cell>
          <cell r="AK19" t="str">
            <v>1993</v>
          </cell>
          <cell r="AL19">
            <v>15148</v>
          </cell>
          <cell r="AM19">
            <v>5150</v>
          </cell>
          <cell r="AN19">
            <v>39</v>
          </cell>
        </row>
        <row r="20">
          <cell r="AA20" t="str">
            <v>May'79</v>
          </cell>
          <cell r="AB20">
            <v>236</v>
          </cell>
          <cell r="AC20">
            <v>417</v>
          </cell>
          <cell r="AD20">
            <v>-15</v>
          </cell>
          <cell r="AE20">
            <v>-13</v>
          </cell>
          <cell r="AF20">
            <v>0</v>
          </cell>
          <cell r="AG20">
            <v>653</v>
          </cell>
          <cell r="AH20">
            <v>241</v>
          </cell>
          <cell r="AI20">
            <v>441</v>
          </cell>
          <cell r="AK20" t="str">
            <v>1994</v>
          </cell>
          <cell r="AL20">
            <v>18837</v>
          </cell>
          <cell r="AM20">
            <v>6091</v>
          </cell>
          <cell r="AN20">
            <v>24</v>
          </cell>
        </row>
        <row r="21">
          <cell r="AA21" t="str">
            <v>Jun'79</v>
          </cell>
          <cell r="AB21">
            <v>233</v>
          </cell>
          <cell r="AC21">
            <v>446</v>
          </cell>
          <cell r="AD21">
            <v>-12</v>
          </cell>
          <cell r="AE21">
            <v>-13</v>
          </cell>
          <cell r="AF21">
            <v>1</v>
          </cell>
          <cell r="AG21">
            <v>679</v>
          </cell>
          <cell r="AH21">
            <v>236</v>
          </cell>
          <cell r="AI21">
            <v>430</v>
          </cell>
          <cell r="AK21" t="str">
            <v>1995</v>
          </cell>
          <cell r="AL21">
            <v>22344</v>
          </cell>
          <cell r="AM21">
            <v>6441</v>
          </cell>
          <cell r="AN21">
            <v>19</v>
          </cell>
        </row>
        <row r="22">
          <cell r="AA22" t="str">
            <v>Jul'79</v>
          </cell>
          <cell r="AB22">
            <v>211</v>
          </cell>
          <cell r="AC22">
            <v>481</v>
          </cell>
          <cell r="AD22">
            <v>5</v>
          </cell>
          <cell r="AE22">
            <v>-11</v>
          </cell>
          <cell r="AF22">
            <v>3</v>
          </cell>
          <cell r="AG22">
            <v>692</v>
          </cell>
          <cell r="AH22">
            <v>227</v>
          </cell>
          <cell r="AI22">
            <v>448</v>
          </cell>
          <cell r="AK22" t="str">
            <v>1996</v>
          </cell>
          <cell r="AL22">
            <v>25530</v>
          </cell>
          <cell r="AM22">
            <v>5941</v>
          </cell>
          <cell r="AN22">
            <v>14</v>
          </cell>
        </row>
        <row r="23">
          <cell r="AA23" t="str">
            <v>Aug'79</v>
          </cell>
          <cell r="AB23">
            <v>229</v>
          </cell>
          <cell r="AC23">
            <v>477</v>
          </cell>
          <cell r="AD23">
            <v>3</v>
          </cell>
          <cell r="AE23">
            <v>-9</v>
          </cell>
          <cell r="AF23">
            <v>2</v>
          </cell>
          <cell r="AG23">
            <v>706</v>
          </cell>
          <cell r="AH23">
            <v>224</v>
          </cell>
          <cell r="AI23">
            <v>468</v>
          </cell>
          <cell r="AK23" t="str">
            <v>1997</v>
          </cell>
          <cell r="AL23">
            <v>27474</v>
          </cell>
          <cell r="AM23">
            <v>5924</v>
          </cell>
          <cell r="AN23">
            <v>8</v>
          </cell>
        </row>
        <row r="24">
          <cell r="AA24" t="str">
            <v>Sep'79</v>
          </cell>
          <cell r="AB24">
            <v>245</v>
          </cell>
          <cell r="AC24">
            <v>469</v>
          </cell>
          <cell r="AD24">
            <v>-8</v>
          </cell>
          <cell r="AE24">
            <v>-9</v>
          </cell>
          <cell r="AF24">
            <v>2</v>
          </cell>
          <cell r="AG24">
            <v>714</v>
          </cell>
          <cell r="AH24">
            <v>228</v>
          </cell>
          <cell r="AI24">
            <v>476</v>
          </cell>
          <cell r="AK24" t="str">
            <v>1998</v>
          </cell>
          <cell r="AL24">
            <v>27828</v>
          </cell>
          <cell r="AM24">
            <v>6149</v>
          </cell>
          <cell r="AN24">
            <v>1</v>
          </cell>
        </row>
        <row r="25">
          <cell r="AA25" t="str">
            <v>Oct'79</v>
          </cell>
          <cell r="AB25">
            <v>274</v>
          </cell>
          <cell r="AC25">
            <v>452</v>
          </cell>
          <cell r="AD25">
            <v>-5</v>
          </cell>
          <cell r="AE25">
            <v>-9</v>
          </cell>
          <cell r="AF25">
            <v>2</v>
          </cell>
          <cell r="AG25">
            <v>726</v>
          </cell>
          <cell r="AH25">
            <v>249</v>
          </cell>
          <cell r="AI25">
            <v>466</v>
          </cell>
          <cell r="AK25" t="str">
            <v>1999</v>
          </cell>
          <cell r="AL25">
            <v>26476</v>
          </cell>
          <cell r="AM25">
            <v>7817</v>
          </cell>
          <cell r="AN25">
            <v>-5</v>
          </cell>
        </row>
        <row r="26">
          <cell r="AA26" t="str">
            <v>Nov'79</v>
          </cell>
          <cell r="AB26">
            <v>241</v>
          </cell>
          <cell r="AC26">
            <v>416</v>
          </cell>
          <cell r="AD26">
            <v>-3</v>
          </cell>
          <cell r="AE26">
            <v>-8</v>
          </cell>
          <cell r="AF26">
            <v>2</v>
          </cell>
          <cell r="AG26">
            <v>657</v>
          </cell>
          <cell r="AH26">
            <v>253</v>
          </cell>
          <cell r="AI26">
            <v>446</v>
          </cell>
          <cell r="AK26" t="str">
            <v>2000</v>
          </cell>
          <cell r="AL26">
            <v>28235</v>
          </cell>
          <cell r="AM26">
            <v>14024</v>
          </cell>
          <cell r="AN26">
            <v>7</v>
          </cell>
        </row>
        <row r="27">
          <cell r="AA27" t="str">
            <v>Dec'79</v>
          </cell>
          <cell r="AB27">
            <v>214</v>
          </cell>
          <cell r="AC27">
            <v>426</v>
          </cell>
          <cell r="AD27">
            <v>-3</v>
          </cell>
          <cell r="AE27">
            <v>-8</v>
          </cell>
          <cell r="AF27">
            <v>2</v>
          </cell>
          <cell r="AG27">
            <v>640</v>
          </cell>
          <cell r="AH27">
            <v>243</v>
          </cell>
          <cell r="AI27">
            <v>431</v>
          </cell>
          <cell r="AK27" t="str">
            <v>2001</v>
          </cell>
          <cell r="AL27">
            <v>32278</v>
          </cell>
          <cell r="AM27">
            <v>17049</v>
          </cell>
          <cell r="AN27">
            <v>14</v>
          </cell>
        </row>
        <row r="28">
          <cell r="AA28" t="str">
            <v>Jan'80</v>
          </cell>
          <cell r="AB28">
            <v>247</v>
          </cell>
          <cell r="AC28">
            <v>487</v>
          </cell>
          <cell r="AD28">
            <v>-8</v>
          </cell>
          <cell r="AE28">
            <v>-8</v>
          </cell>
          <cell r="AF28">
            <v>-1</v>
          </cell>
          <cell r="AG28">
            <v>734</v>
          </cell>
          <cell r="AH28">
            <v>234</v>
          </cell>
          <cell r="AI28">
            <v>443</v>
          </cell>
          <cell r="AK28" t="str">
            <v>2002</v>
          </cell>
          <cell r="AL28">
            <v>37472</v>
          </cell>
          <cell r="AM28">
            <v>46951</v>
          </cell>
          <cell r="AN28">
            <v>16</v>
          </cell>
        </row>
        <row r="29">
          <cell r="AA29" t="str">
            <v>Feb'80</v>
          </cell>
          <cell r="AB29">
            <v>263</v>
          </cell>
          <cell r="AC29">
            <v>573</v>
          </cell>
          <cell r="AD29">
            <v>23</v>
          </cell>
          <cell r="AE29">
            <v>7</v>
          </cell>
          <cell r="AF29">
            <v>9</v>
          </cell>
          <cell r="AG29">
            <v>836</v>
          </cell>
          <cell r="AH29">
            <v>241</v>
          </cell>
          <cell r="AI29">
            <v>495</v>
          </cell>
          <cell r="AK29" t="str">
            <v>2003</v>
          </cell>
          <cell r="AL29">
            <v>39310</v>
          </cell>
          <cell r="AM29">
            <v>61330</v>
          </cell>
          <cell r="AN29">
            <v>5</v>
          </cell>
        </row>
        <row r="30">
          <cell r="AA30" t="str">
            <v>Mar'80</v>
          </cell>
          <cell r="AB30">
            <v>211</v>
          </cell>
          <cell r="AC30">
            <v>501</v>
          </cell>
          <cell r="AD30">
            <v>5</v>
          </cell>
          <cell r="AE30">
            <v>6</v>
          </cell>
          <cell r="AF30">
            <v>1</v>
          </cell>
          <cell r="AG30">
            <v>712</v>
          </cell>
          <cell r="AH30">
            <v>240</v>
          </cell>
          <cell r="AI30">
            <v>520</v>
          </cell>
          <cell r="AK30" t="str">
            <v>2004</v>
          </cell>
          <cell r="AL30">
            <v>39213</v>
          </cell>
          <cell r="AM30">
            <v>79061</v>
          </cell>
          <cell r="AN30">
            <v>0</v>
          </cell>
        </row>
        <row r="31">
          <cell r="AA31" t="str">
            <v>Apr'80</v>
          </cell>
          <cell r="AB31">
            <v>235</v>
          </cell>
          <cell r="AC31">
            <v>448</v>
          </cell>
          <cell r="AD31">
            <v>5</v>
          </cell>
          <cell r="AE31">
            <v>6</v>
          </cell>
          <cell r="AF31">
            <v>0</v>
          </cell>
          <cell r="AG31">
            <v>683</v>
          </cell>
          <cell r="AH31">
            <v>236</v>
          </cell>
          <cell r="AI31">
            <v>507</v>
          </cell>
          <cell r="AK31" t="str">
            <v>2005</v>
          </cell>
          <cell r="AL31">
            <v>36843</v>
          </cell>
          <cell r="AM31">
            <v>99711</v>
          </cell>
          <cell r="AN31">
            <v>-6</v>
          </cell>
        </row>
        <row r="32">
          <cell r="AA32" t="str">
            <v>May'80</v>
          </cell>
          <cell r="AB32">
            <v>211</v>
          </cell>
          <cell r="AC32">
            <v>500</v>
          </cell>
          <cell r="AD32">
            <v>20</v>
          </cell>
          <cell r="AE32">
            <v>8</v>
          </cell>
          <cell r="AF32">
            <v>-2</v>
          </cell>
          <cell r="AG32">
            <v>711</v>
          </cell>
          <cell r="AH32">
            <v>219</v>
          </cell>
          <cell r="AI32">
            <v>483</v>
          </cell>
          <cell r="AK32" t="str">
            <v>2006</v>
          </cell>
          <cell r="AL32">
            <v>34137</v>
          </cell>
          <cell r="AM32">
            <v>127293</v>
          </cell>
          <cell r="AN32">
            <v>-7</v>
          </cell>
        </row>
        <row r="33">
          <cell r="AA33" t="str">
            <v>Jun'80</v>
          </cell>
          <cell r="AB33">
            <v>238</v>
          </cell>
          <cell r="AC33">
            <v>529</v>
          </cell>
          <cell r="AD33">
            <v>19</v>
          </cell>
          <cell r="AE33">
            <v>10</v>
          </cell>
          <cell r="AF33">
            <v>-1</v>
          </cell>
          <cell r="AG33">
            <v>767</v>
          </cell>
          <cell r="AH33">
            <v>228</v>
          </cell>
          <cell r="AI33">
            <v>492</v>
          </cell>
          <cell r="AK33" t="str">
            <v>2007</v>
          </cell>
          <cell r="AL33">
            <v>29160</v>
          </cell>
          <cell r="AM33">
            <v>135437</v>
          </cell>
          <cell r="AN33">
            <v>-15</v>
          </cell>
        </row>
        <row r="34">
          <cell r="AA34" t="str">
            <v>Jul'80</v>
          </cell>
          <cell r="AB34">
            <v>245</v>
          </cell>
          <cell r="AC34">
            <v>515</v>
          </cell>
          <cell r="AD34">
            <v>7</v>
          </cell>
          <cell r="AE34">
            <v>10</v>
          </cell>
          <cell r="AF34">
            <v>1</v>
          </cell>
          <cell r="AG34">
            <v>760</v>
          </cell>
          <cell r="AH34">
            <v>231</v>
          </cell>
          <cell r="AI34">
            <v>515</v>
          </cell>
          <cell r="AK34" t="str">
            <v>2008</v>
          </cell>
          <cell r="AL34">
            <v>29291</v>
          </cell>
          <cell r="AM34">
            <v>125922</v>
          </cell>
          <cell r="AN34">
            <v>0</v>
          </cell>
        </row>
        <row r="35">
          <cell r="AA35" t="str">
            <v>Aug'80</v>
          </cell>
          <cell r="AB35">
            <v>227</v>
          </cell>
          <cell r="AC35">
            <v>505</v>
          </cell>
          <cell r="AD35">
            <v>6</v>
          </cell>
          <cell r="AE35">
            <v>9</v>
          </cell>
          <cell r="AF35">
            <v>1</v>
          </cell>
          <cell r="AG35">
            <v>732</v>
          </cell>
          <cell r="AH35">
            <v>237</v>
          </cell>
          <cell r="AI35">
            <v>516</v>
          </cell>
          <cell r="AK35" t="str">
            <v>2009</v>
          </cell>
          <cell r="AL35">
            <v>32687</v>
          </cell>
          <cell r="AM35">
            <v>130234</v>
          </cell>
          <cell r="AN35">
            <v>12</v>
          </cell>
        </row>
        <row r="36">
          <cell r="AA36" t="str">
            <v>Sep'80</v>
          </cell>
          <cell r="AB36">
            <v>239</v>
          </cell>
          <cell r="AC36">
            <v>578</v>
          </cell>
          <cell r="AD36">
            <v>23</v>
          </cell>
          <cell r="AE36">
            <v>11</v>
          </cell>
          <cell r="AF36">
            <v>0</v>
          </cell>
          <cell r="AG36">
            <v>817</v>
          </cell>
          <cell r="AH36">
            <v>237</v>
          </cell>
          <cell r="AI36">
            <v>533</v>
          </cell>
          <cell r="AK36" t="str">
            <v>2010</v>
          </cell>
          <cell r="AL36">
            <v>31998</v>
          </cell>
          <cell r="AM36">
            <v>136474</v>
          </cell>
          <cell r="AN36">
            <v>-2</v>
          </cell>
        </row>
        <row r="37">
          <cell r="AA37" t="str">
            <v>Oct'80</v>
          </cell>
          <cell r="AB37">
            <v>265</v>
          </cell>
          <cell r="AC37">
            <v>598</v>
          </cell>
          <cell r="AD37">
            <v>32</v>
          </cell>
          <cell r="AE37">
            <v>13</v>
          </cell>
          <cell r="AF37">
            <v>0</v>
          </cell>
          <cell r="AG37">
            <v>863</v>
          </cell>
          <cell r="AH37">
            <v>244</v>
          </cell>
          <cell r="AI37">
            <v>560</v>
          </cell>
          <cell r="AK37" t="str">
            <v>2011</v>
          </cell>
          <cell r="AL37">
            <v>30099</v>
          </cell>
          <cell r="AM37">
            <v>129331</v>
          </cell>
          <cell r="AN37">
            <v>-6</v>
          </cell>
        </row>
        <row r="38">
          <cell r="AA38" t="str">
            <v>Nov'80</v>
          </cell>
          <cell r="AB38">
            <v>221</v>
          </cell>
          <cell r="AC38">
            <v>486</v>
          </cell>
          <cell r="AD38">
            <v>17</v>
          </cell>
          <cell r="AE38">
            <v>13</v>
          </cell>
          <cell r="AF38">
            <v>-1</v>
          </cell>
          <cell r="AG38">
            <v>707</v>
          </cell>
          <cell r="AH38">
            <v>242</v>
          </cell>
          <cell r="AI38">
            <v>554</v>
          </cell>
        </row>
        <row r="39">
          <cell r="AA39" t="str">
            <v>Dec'80</v>
          </cell>
          <cell r="AB39">
            <v>223</v>
          </cell>
          <cell r="AC39">
            <v>595</v>
          </cell>
          <cell r="AD39">
            <v>40</v>
          </cell>
          <cell r="AE39">
            <v>15</v>
          </cell>
          <cell r="AF39">
            <v>0</v>
          </cell>
          <cell r="AG39">
            <v>818</v>
          </cell>
          <cell r="AH39">
            <v>236</v>
          </cell>
          <cell r="AI39">
            <v>560</v>
          </cell>
        </row>
        <row r="40">
          <cell r="AA40" t="str">
            <v>Jan'81</v>
          </cell>
          <cell r="AB40">
            <v>250</v>
          </cell>
          <cell r="AC40">
            <v>585</v>
          </cell>
          <cell r="AD40">
            <v>20</v>
          </cell>
          <cell r="AE40">
            <v>20</v>
          </cell>
          <cell r="AF40">
            <v>1</v>
          </cell>
          <cell r="AG40">
            <v>835</v>
          </cell>
          <cell r="AH40">
            <v>231</v>
          </cell>
          <cell r="AI40">
            <v>555</v>
          </cell>
        </row>
        <row r="41">
          <cell r="AA41" t="str">
            <v>Feb'81</v>
          </cell>
          <cell r="AB41">
            <v>272</v>
          </cell>
          <cell r="AC41">
            <v>671</v>
          </cell>
          <cell r="AD41">
            <v>17</v>
          </cell>
          <cell r="AE41">
            <v>18</v>
          </cell>
          <cell r="AF41">
            <v>2</v>
          </cell>
          <cell r="AG41">
            <v>943</v>
          </cell>
          <cell r="AH41">
            <v>248</v>
          </cell>
          <cell r="AI41">
            <v>617</v>
          </cell>
        </row>
        <row r="42">
          <cell r="AA42" t="str">
            <v>Mar'81</v>
          </cell>
          <cell r="AB42">
            <v>290</v>
          </cell>
          <cell r="AC42">
            <v>680</v>
          </cell>
          <cell r="AD42">
            <v>36</v>
          </cell>
          <cell r="AE42">
            <v>24</v>
          </cell>
          <cell r="AF42">
            <v>13</v>
          </cell>
          <cell r="AG42">
            <v>970</v>
          </cell>
          <cell r="AH42">
            <v>271</v>
          </cell>
          <cell r="AI42">
            <v>645</v>
          </cell>
        </row>
        <row r="43">
          <cell r="AA43" t="str">
            <v>Apr'81</v>
          </cell>
          <cell r="AB43">
            <v>268</v>
          </cell>
          <cell r="AC43">
            <v>603</v>
          </cell>
          <cell r="AD43">
            <v>35</v>
          </cell>
          <cell r="AE43">
            <v>26</v>
          </cell>
          <cell r="AF43">
            <v>13</v>
          </cell>
          <cell r="AG43">
            <v>871</v>
          </cell>
          <cell r="AH43">
            <v>277</v>
          </cell>
          <cell r="AI43">
            <v>651</v>
          </cell>
        </row>
        <row r="44">
          <cell r="AA44" t="str">
            <v>May'81</v>
          </cell>
          <cell r="AB44">
            <v>246</v>
          </cell>
          <cell r="AC44">
            <v>593</v>
          </cell>
          <cell r="AD44">
            <v>19</v>
          </cell>
          <cell r="AE44">
            <v>25</v>
          </cell>
          <cell r="AF44">
            <v>14</v>
          </cell>
          <cell r="AG44">
            <v>839</v>
          </cell>
          <cell r="AH44">
            <v>268</v>
          </cell>
          <cell r="AI44">
            <v>625</v>
          </cell>
        </row>
        <row r="45">
          <cell r="AA45" t="str">
            <v>Jun'81</v>
          </cell>
          <cell r="AB45">
            <v>251</v>
          </cell>
          <cell r="AC45">
            <v>644</v>
          </cell>
          <cell r="AD45">
            <v>22</v>
          </cell>
          <cell r="AE45">
            <v>24</v>
          </cell>
          <cell r="AF45">
            <v>12</v>
          </cell>
          <cell r="AG45">
            <v>895</v>
          </cell>
          <cell r="AH45">
            <v>255</v>
          </cell>
          <cell r="AI45">
            <v>613</v>
          </cell>
        </row>
        <row r="46">
          <cell r="AA46" t="str">
            <v>Jul'81</v>
          </cell>
          <cell r="AB46">
            <v>287</v>
          </cell>
          <cell r="AC46">
            <v>771</v>
          </cell>
          <cell r="AD46">
            <v>50</v>
          </cell>
          <cell r="AE46">
            <v>28</v>
          </cell>
          <cell r="AF46">
            <v>13</v>
          </cell>
          <cell r="AG46">
            <v>1058</v>
          </cell>
          <cell r="AH46">
            <v>261</v>
          </cell>
          <cell r="AI46">
            <v>669</v>
          </cell>
        </row>
        <row r="47">
          <cell r="AA47" t="str">
            <v>Aug'81</v>
          </cell>
          <cell r="AB47">
            <v>269</v>
          </cell>
          <cell r="AC47">
            <v>681</v>
          </cell>
          <cell r="AD47">
            <v>35</v>
          </cell>
          <cell r="AE47">
            <v>29</v>
          </cell>
          <cell r="AF47">
            <v>14</v>
          </cell>
          <cell r="AG47">
            <v>950</v>
          </cell>
          <cell r="AH47">
            <v>269</v>
          </cell>
          <cell r="AI47">
            <v>699</v>
          </cell>
        </row>
        <row r="48">
          <cell r="AA48" t="str">
            <v>Sep'81</v>
          </cell>
          <cell r="AB48">
            <v>239</v>
          </cell>
          <cell r="AC48">
            <v>722</v>
          </cell>
          <cell r="AD48">
            <v>25</v>
          </cell>
          <cell r="AE48">
            <v>28</v>
          </cell>
          <cell r="AF48">
            <v>12</v>
          </cell>
          <cell r="AG48">
            <v>961</v>
          </cell>
          <cell r="AH48">
            <v>265</v>
          </cell>
          <cell r="AI48">
            <v>725</v>
          </cell>
        </row>
        <row r="49">
          <cell r="AA49" t="str">
            <v>Oct'81</v>
          </cell>
          <cell r="AB49">
            <v>278</v>
          </cell>
          <cell r="AC49">
            <v>797</v>
          </cell>
          <cell r="AD49">
            <v>33</v>
          </cell>
          <cell r="AE49">
            <v>29</v>
          </cell>
          <cell r="AF49">
            <v>11</v>
          </cell>
          <cell r="AG49">
            <v>1075</v>
          </cell>
          <cell r="AH49">
            <v>262</v>
          </cell>
          <cell r="AI49">
            <v>733</v>
          </cell>
        </row>
        <row r="50">
          <cell r="AA50" t="str">
            <v>Nov'81</v>
          </cell>
          <cell r="AB50">
            <v>247</v>
          </cell>
          <cell r="AC50">
            <v>816</v>
          </cell>
          <cell r="AD50">
            <v>68</v>
          </cell>
          <cell r="AE50">
            <v>32</v>
          </cell>
          <cell r="AF50">
            <v>11</v>
          </cell>
          <cell r="AG50">
            <v>1063</v>
          </cell>
          <cell r="AH50">
            <v>255</v>
          </cell>
          <cell r="AI50">
            <v>778</v>
          </cell>
        </row>
        <row r="51">
          <cell r="AA51" t="str">
            <v>Dec'81</v>
          </cell>
          <cell r="AB51">
            <v>262</v>
          </cell>
          <cell r="AC51">
            <v>931</v>
          </cell>
          <cell r="AD51">
            <v>56</v>
          </cell>
          <cell r="AE51">
            <v>35</v>
          </cell>
          <cell r="AF51">
            <v>12</v>
          </cell>
          <cell r="AG51">
            <v>1193</v>
          </cell>
          <cell r="AH51">
            <v>262</v>
          </cell>
          <cell r="AI51">
            <v>848</v>
          </cell>
        </row>
        <row r="52">
          <cell r="AA52" t="str">
            <v>Jan'82</v>
          </cell>
          <cell r="AB52">
            <v>229</v>
          </cell>
          <cell r="AC52">
            <v>843</v>
          </cell>
          <cell r="AD52">
            <v>44</v>
          </cell>
          <cell r="AE52">
            <v>44</v>
          </cell>
          <cell r="AF52">
            <v>-8</v>
          </cell>
          <cell r="AG52">
            <v>1072</v>
          </cell>
          <cell r="AH52">
            <v>246</v>
          </cell>
          <cell r="AI52">
            <v>863</v>
          </cell>
        </row>
        <row r="53">
          <cell r="AA53" t="str">
            <v>Feb'82</v>
          </cell>
          <cell r="AB53">
            <v>309</v>
          </cell>
          <cell r="AC53">
            <v>1031</v>
          </cell>
          <cell r="AD53">
            <v>54</v>
          </cell>
          <cell r="AE53">
            <v>49</v>
          </cell>
          <cell r="AF53">
            <v>3</v>
          </cell>
          <cell r="AG53">
            <v>1340</v>
          </cell>
          <cell r="AH53">
            <v>267</v>
          </cell>
          <cell r="AI53">
            <v>935</v>
          </cell>
        </row>
        <row r="54">
          <cell r="AA54" t="str">
            <v>Mar'82</v>
          </cell>
          <cell r="AB54">
            <v>324</v>
          </cell>
          <cell r="AC54">
            <v>964</v>
          </cell>
          <cell r="AD54">
            <v>42</v>
          </cell>
          <cell r="AE54">
            <v>47</v>
          </cell>
          <cell r="AF54">
            <v>6</v>
          </cell>
          <cell r="AG54">
            <v>1288</v>
          </cell>
          <cell r="AH54">
            <v>287</v>
          </cell>
          <cell r="AI54">
            <v>946</v>
          </cell>
        </row>
        <row r="55">
          <cell r="AA55" t="str">
            <v>Apr'82</v>
          </cell>
          <cell r="AB55">
            <v>326</v>
          </cell>
          <cell r="AC55">
            <v>955</v>
          </cell>
          <cell r="AD55">
            <v>58</v>
          </cell>
          <cell r="AE55">
            <v>49</v>
          </cell>
          <cell r="AF55">
            <v>10</v>
          </cell>
          <cell r="AG55">
            <v>1281</v>
          </cell>
          <cell r="AH55">
            <v>320</v>
          </cell>
          <cell r="AI55">
            <v>983</v>
          </cell>
        </row>
        <row r="56">
          <cell r="AA56" t="str">
            <v>May'82</v>
          </cell>
          <cell r="AB56">
            <v>271</v>
          </cell>
          <cell r="AC56">
            <v>893</v>
          </cell>
          <cell r="AD56">
            <v>51</v>
          </cell>
          <cell r="AE56">
            <v>50</v>
          </cell>
          <cell r="AF56">
            <v>10</v>
          </cell>
          <cell r="AG56">
            <v>1164</v>
          </cell>
          <cell r="AH56">
            <v>307</v>
          </cell>
          <cell r="AI56">
            <v>937</v>
          </cell>
        </row>
        <row r="57">
          <cell r="AA57" t="str">
            <v>Jun'82</v>
          </cell>
          <cell r="AB57">
            <v>327</v>
          </cell>
          <cell r="AC57">
            <v>990</v>
          </cell>
          <cell r="AD57">
            <v>54</v>
          </cell>
          <cell r="AE57">
            <v>50</v>
          </cell>
          <cell r="AF57">
            <v>13</v>
          </cell>
          <cell r="AG57">
            <v>1317</v>
          </cell>
          <cell r="AH57">
            <v>308</v>
          </cell>
          <cell r="AI57">
            <v>946</v>
          </cell>
        </row>
        <row r="58">
          <cell r="AA58" t="str">
            <v>Jul'82</v>
          </cell>
          <cell r="AB58">
            <v>345</v>
          </cell>
          <cell r="AC58">
            <v>917</v>
          </cell>
          <cell r="AD58">
            <v>19</v>
          </cell>
          <cell r="AE58">
            <v>45</v>
          </cell>
          <cell r="AF58">
            <v>14</v>
          </cell>
          <cell r="AG58">
            <v>1262</v>
          </cell>
          <cell r="AH58">
            <v>314</v>
          </cell>
          <cell r="AI58">
            <v>933</v>
          </cell>
        </row>
        <row r="59">
          <cell r="AA59" t="str">
            <v>Aug'82</v>
          </cell>
          <cell r="AB59">
            <v>353</v>
          </cell>
          <cell r="AC59">
            <v>938</v>
          </cell>
          <cell r="AD59">
            <v>38</v>
          </cell>
          <cell r="AE59">
            <v>44</v>
          </cell>
          <cell r="AF59">
            <v>16</v>
          </cell>
          <cell r="AG59">
            <v>1291</v>
          </cell>
          <cell r="AH59">
            <v>342</v>
          </cell>
          <cell r="AI59">
            <v>948</v>
          </cell>
        </row>
        <row r="60">
          <cell r="AA60" t="str">
            <v>Sep'82</v>
          </cell>
          <cell r="AB60">
            <v>389</v>
          </cell>
          <cell r="AC60">
            <v>1001</v>
          </cell>
          <cell r="AD60">
            <v>39</v>
          </cell>
          <cell r="AE60">
            <v>43</v>
          </cell>
          <cell r="AF60">
            <v>21</v>
          </cell>
          <cell r="AG60">
            <v>1390</v>
          </cell>
          <cell r="AH60">
            <v>362</v>
          </cell>
          <cell r="AI60">
            <v>952</v>
          </cell>
        </row>
        <row r="61">
          <cell r="AA61" t="str">
            <v>Oct'82</v>
          </cell>
          <cell r="AB61">
            <v>314</v>
          </cell>
          <cell r="AC61">
            <v>1027</v>
          </cell>
          <cell r="AD61">
            <v>29</v>
          </cell>
          <cell r="AE61">
            <v>42</v>
          </cell>
          <cell r="AF61">
            <v>20</v>
          </cell>
          <cell r="AG61">
            <v>1341</v>
          </cell>
          <cell r="AH61">
            <v>352</v>
          </cell>
          <cell r="AI61">
            <v>989</v>
          </cell>
        </row>
        <row r="62">
          <cell r="AA62" t="str">
            <v>Nov'82</v>
          </cell>
          <cell r="AB62">
            <v>355</v>
          </cell>
          <cell r="AC62">
            <v>1099</v>
          </cell>
          <cell r="AD62">
            <v>35</v>
          </cell>
          <cell r="AE62">
            <v>41</v>
          </cell>
          <cell r="AF62">
            <v>22</v>
          </cell>
          <cell r="AG62">
            <v>1454</v>
          </cell>
          <cell r="AH62">
            <v>353</v>
          </cell>
          <cell r="AI62">
            <v>1042</v>
          </cell>
        </row>
        <row r="63">
          <cell r="AA63" t="str">
            <v>Dec'82</v>
          </cell>
          <cell r="AB63">
            <v>419</v>
          </cell>
          <cell r="AC63">
            <v>1257</v>
          </cell>
          <cell r="AD63">
            <v>35</v>
          </cell>
          <cell r="AE63">
            <v>40</v>
          </cell>
          <cell r="AF63">
            <v>25</v>
          </cell>
          <cell r="AG63">
            <v>1676</v>
          </cell>
          <cell r="AH63">
            <v>363</v>
          </cell>
          <cell r="AI63">
            <v>1128</v>
          </cell>
        </row>
        <row r="64">
          <cell r="AA64" t="str">
            <v>Jan'83</v>
          </cell>
          <cell r="AB64">
            <v>320</v>
          </cell>
          <cell r="AC64">
            <v>1065</v>
          </cell>
          <cell r="AD64">
            <v>26</v>
          </cell>
          <cell r="AE64">
            <v>26</v>
          </cell>
          <cell r="AF64">
            <v>40</v>
          </cell>
          <cell r="AG64">
            <v>1385</v>
          </cell>
          <cell r="AH64">
            <v>365</v>
          </cell>
          <cell r="AI64">
            <v>1140</v>
          </cell>
        </row>
        <row r="65">
          <cell r="AA65" t="str">
            <v>Feb'83</v>
          </cell>
          <cell r="AB65">
            <v>342</v>
          </cell>
          <cell r="AC65">
            <v>1091</v>
          </cell>
          <cell r="AD65">
            <v>6</v>
          </cell>
          <cell r="AE65">
            <v>15</v>
          </cell>
          <cell r="AF65">
            <v>23</v>
          </cell>
          <cell r="AG65">
            <v>1433</v>
          </cell>
          <cell r="AH65">
            <v>360</v>
          </cell>
          <cell r="AI65">
            <v>1138</v>
          </cell>
        </row>
        <row r="66">
          <cell r="AA66" t="str">
            <v>Mar'83</v>
          </cell>
          <cell r="AB66">
            <v>395</v>
          </cell>
          <cell r="AC66">
            <v>1075</v>
          </cell>
          <cell r="AD66">
            <v>12</v>
          </cell>
          <cell r="AE66">
            <v>14</v>
          </cell>
          <cell r="AF66">
            <v>23</v>
          </cell>
          <cell r="AG66">
            <v>1470</v>
          </cell>
          <cell r="AH66">
            <v>352</v>
          </cell>
          <cell r="AI66">
            <v>1077</v>
          </cell>
        </row>
        <row r="67">
          <cell r="AA67" t="str">
            <v>Apr'83</v>
          </cell>
          <cell r="AB67">
            <v>355</v>
          </cell>
          <cell r="AC67">
            <v>1070</v>
          </cell>
          <cell r="AD67">
            <v>12</v>
          </cell>
          <cell r="AE67">
            <v>13</v>
          </cell>
          <cell r="AF67">
            <v>19</v>
          </cell>
          <cell r="AG67">
            <v>1425</v>
          </cell>
          <cell r="AH67">
            <v>364</v>
          </cell>
          <cell r="AI67">
            <v>1079</v>
          </cell>
        </row>
        <row r="68">
          <cell r="AA68" t="str">
            <v>May'83</v>
          </cell>
          <cell r="AB68">
            <v>305</v>
          </cell>
          <cell r="AC68">
            <v>932</v>
          </cell>
          <cell r="AD68">
            <v>4</v>
          </cell>
          <cell r="AE68">
            <v>12</v>
          </cell>
          <cell r="AF68">
            <v>18</v>
          </cell>
          <cell r="AG68">
            <v>1237</v>
          </cell>
          <cell r="AH68">
            <v>352</v>
          </cell>
          <cell r="AI68">
            <v>1026</v>
          </cell>
        </row>
        <row r="69">
          <cell r="AA69" t="str">
            <v>Jun'83</v>
          </cell>
          <cell r="AB69">
            <v>401</v>
          </cell>
          <cell r="AC69">
            <v>1003</v>
          </cell>
          <cell r="AD69">
            <v>1</v>
          </cell>
          <cell r="AE69">
            <v>10</v>
          </cell>
          <cell r="AF69">
            <v>19</v>
          </cell>
          <cell r="AG69">
            <v>1404</v>
          </cell>
          <cell r="AH69">
            <v>354</v>
          </cell>
          <cell r="AI69">
            <v>1002</v>
          </cell>
        </row>
        <row r="70">
          <cell r="AA70" t="str">
            <v>Jul'83</v>
          </cell>
          <cell r="AB70">
            <v>345</v>
          </cell>
          <cell r="AC70">
            <v>906</v>
          </cell>
          <cell r="AD70">
            <v>-1</v>
          </cell>
          <cell r="AE70">
            <v>8</v>
          </cell>
          <cell r="AF70">
            <v>16</v>
          </cell>
          <cell r="AG70">
            <v>1251</v>
          </cell>
          <cell r="AH70">
            <v>350</v>
          </cell>
          <cell r="AI70">
            <v>947</v>
          </cell>
        </row>
        <row r="71">
          <cell r="AA71" t="str">
            <v>Aug'83</v>
          </cell>
          <cell r="AB71">
            <v>359</v>
          </cell>
          <cell r="AC71">
            <v>961</v>
          </cell>
          <cell r="AD71">
            <v>2</v>
          </cell>
          <cell r="AE71">
            <v>8</v>
          </cell>
          <cell r="AF71">
            <v>14</v>
          </cell>
          <cell r="AG71">
            <v>1320</v>
          </cell>
          <cell r="AH71">
            <v>368</v>
          </cell>
          <cell r="AI71">
            <v>957</v>
          </cell>
        </row>
        <row r="72">
          <cell r="AA72" t="str">
            <v>Sep'83</v>
          </cell>
          <cell r="AB72">
            <v>337</v>
          </cell>
          <cell r="AC72">
            <v>895</v>
          </cell>
          <cell r="AD72">
            <v>-11</v>
          </cell>
          <cell r="AE72">
            <v>5</v>
          </cell>
          <cell r="AF72">
            <v>10</v>
          </cell>
          <cell r="AG72">
            <v>1232</v>
          </cell>
          <cell r="AH72">
            <v>347</v>
          </cell>
          <cell r="AI72">
            <v>921</v>
          </cell>
        </row>
        <row r="73">
          <cell r="AA73" t="str">
            <v>Oct'83</v>
          </cell>
          <cell r="AB73">
            <v>351</v>
          </cell>
          <cell r="AC73">
            <v>974</v>
          </cell>
          <cell r="AD73">
            <v>-5</v>
          </cell>
          <cell r="AE73">
            <v>4</v>
          </cell>
          <cell r="AF73">
            <v>10</v>
          </cell>
          <cell r="AG73">
            <v>1325</v>
          </cell>
          <cell r="AH73">
            <v>349</v>
          </cell>
          <cell r="AI73">
            <v>943</v>
          </cell>
        </row>
        <row r="74">
          <cell r="AA74" t="str">
            <v>Nov'83</v>
          </cell>
          <cell r="AB74">
            <v>373</v>
          </cell>
          <cell r="AC74">
            <v>863</v>
          </cell>
          <cell r="AD74">
            <v>-21</v>
          </cell>
          <cell r="AE74">
            <v>2</v>
          </cell>
          <cell r="AF74">
            <v>10</v>
          </cell>
          <cell r="AG74">
            <v>1236</v>
          </cell>
          <cell r="AH74">
            <v>354</v>
          </cell>
          <cell r="AI74">
            <v>911</v>
          </cell>
        </row>
        <row r="75">
          <cell r="AA75" t="str">
            <v>Dec'83</v>
          </cell>
          <cell r="AB75">
            <v>386</v>
          </cell>
          <cell r="AC75">
            <v>1010</v>
          </cell>
          <cell r="AD75">
            <v>-20</v>
          </cell>
          <cell r="AE75">
            <v>-1</v>
          </cell>
          <cell r="AF75">
            <v>8</v>
          </cell>
          <cell r="AG75">
            <v>1396</v>
          </cell>
          <cell r="AH75">
            <v>370</v>
          </cell>
          <cell r="AI75">
            <v>949</v>
          </cell>
        </row>
        <row r="76">
          <cell r="AA76" t="str">
            <v>Jan'84</v>
          </cell>
          <cell r="AB76">
            <v>370</v>
          </cell>
          <cell r="AC76">
            <v>1018</v>
          </cell>
          <cell r="AD76">
            <v>-4</v>
          </cell>
          <cell r="AE76">
            <v>-4</v>
          </cell>
          <cell r="AF76">
            <v>16</v>
          </cell>
          <cell r="AG76">
            <v>1388</v>
          </cell>
          <cell r="AH76">
            <v>376</v>
          </cell>
          <cell r="AI76">
            <v>964</v>
          </cell>
        </row>
        <row r="77">
          <cell r="AA77" t="str">
            <v>Feb'84</v>
          </cell>
          <cell r="AB77">
            <v>382</v>
          </cell>
          <cell r="AC77">
            <v>988</v>
          </cell>
          <cell r="AD77">
            <v>-9</v>
          </cell>
          <cell r="AE77">
            <v>-7</v>
          </cell>
          <cell r="AF77">
            <v>14</v>
          </cell>
          <cell r="AG77">
            <v>1370</v>
          </cell>
          <cell r="AH77">
            <v>379</v>
          </cell>
          <cell r="AI77">
            <v>1005</v>
          </cell>
        </row>
        <row r="78">
          <cell r="AA78" t="str">
            <v>Mar'84</v>
          </cell>
          <cell r="AB78">
            <v>470</v>
          </cell>
          <cell r="AC78">
            <v>1078</v>
          </cell>
          <cell r="AD78">
            <v>0</v>
          </cell>
          <cell r="AE78">
            <v>-5</v>
          </cell>
          <cell r="AF78">
            <v>16</v>
          </cell>
          <cell r="AG78">
            <v>1548</v>
          </cell>
          <cell r="AH78">
            <v>407</v>
          </cell>
          <cell r="AI78">
            <v>1028</v>
          </cell>
        </row>
        <row r="79">
          <cell r="AA79" t="str">
            <v>Apr'84</v>
          </cell>
          <cell r="AB79">
            <v>409</v>
          </cell>
          <cell r="AC79">
            <v>958</v>
          </cell>
          <cell r="AD79">
            <v>-10</v>
          </cell>
          <cell r="AE79">
            <v>-6</v>
          </cell>
          <cell r="AF79">
            <v>16</v>
          </cell>
          <cell r="AG79">
            <v>1367</v>
          </cell>
          <cell r="AH79">
            <v>420</v>
          </cell>
          <cell r="AI79">
            <v>1008</v>
          </cell>
        </row>
        <row r="80">
          <cell r="AA80" t="str">
            <v>May'84</v>
          </cell>
          <cell r="AB80">
            <v>329</v>
          </cell>
          <cell r="AC80">
            <v>918</v>
          </cell>
          <cell r="AD80">
            <v>-2</v>
          </cell>
          <cell r="AE80">
            <v>-5</v>
          </cell>
          <cell r="AF80">
            <v>14</v>
          </cell>
          <cell r="AG80">
            <v>1247</v>
          </cell>
          <cell r="AH80">
            <v>403</v>
          </cell>
          <cell r="AI80">
            <v>985</v>
          </cell>
        </row>
        <row r="81">
          <cell r="AA81" t="str">
            <v>Jun'84</v>
          </cell>
          <cell r="AB81">
            <v>409</v>
          </cell>
          <cell r="AC81">
            <v>1066</v>
          </cell>
          <cell r="AD81">
            <v>6</v>
          </cell>
          <cell r="AE81">
            <v>-3</v>
          </cell>
          <cell r="AF81">
            <v>12</v>
          </cell>
          <cell r="AG81">
            <v>1475</v>
          </cell>
          <cell r="AH81">
            <v>382</v>
          </cell>
          <cell r="AI81">
            <v>981</v>
          </cell>
        </row>
        <row r="82">
          <cell r="AA82" t="str">
            <v>Jul'84</v>
          </cell>
          <cell r="AB82">
            <v>385</v>
          </cell>
          <cell r="AC82">
            <v>981</v>
          </cell>
          <cell r="AD82">
            <v>8</v>
          </cell>
          <cell r="AE82">
            <v>-2</v>
          </cell>
          <cell r="AF82">
            <v>12</v>
          </cell>
          <cell r="AG82">
            <v>1366</v>
          </cell>
          <cell r="AH82">
            <v>374</v>
          </cell>
          <cell r="AI82">
            <v>988</v>
          </cell>
        </row>
        <row r="83">
          <cell r="AA83" t="str">
            <v>Aug'84</v>
          </cell>
          <cell r="AB83">
            <v>392</v>
          </cell>
          <cell r="AC83">
            <v>994</v>
          </cell>
          <cell r="AD83">
            <v>3</v>
          </cell>
          <cell r="AE83">
            <v>-1</v>
          </cell>
          <cell r="AF83">
            <v>11</v>
          </cell>
          <cell r="AG83">
            <v>1386</v>
          </cell>
          <cell r="AH83">
            <v>395</v>
          </cell>
          <cell r="AI83">
            <v>1014</v>
          </cell>
        </row>
        <row r="84">
          <cell r="AA84" t="str">
            <v>Sep'84</v>
          </cell>
          <cell r="AB84">
            <v>437</v>
          </cell>
          <cell r="AC84">
            <v>968</v>
          </cell>
          <cell r="AD84">
            <v>8</v>
          </cell>
          <cell r="AE84">
            <v>0</v>
          </cell>
          <cell r="AF84">
            <v>13</v>
          </cell>
          <cell r="AG84">
            <v>1405</v>
          </cell>
          <cell r="AH84">
            <v>405</v>
          </cell>
          <cell r="AI84">
            <v>981</v>
          </cell>
        </row>
        <row r="85">
          <cell r="AA85" t="str">
            <v>Oct'84</v>
          </cell>
          <cell r="AB85">
            <v>394</v>
          </cell>
          <cell r="AC85">
            <v>952</v>
          </cell>
          <cell r="AD85">
            <v>-2</v>
          </cell>
          <cell r="AE85">
            <v>-1</v>
          </cell>
          <cell r="AF85">
            <v>13</v>
          </cell>
          <cell r="AG85">
            <v>1346</v>
          </cell>
          <cell r="AH85">
            <v>408</v>
          </cell>
          <cell r="AI85">
            <v>971</v>
          </cell>
        </row>
        <row r="86">
          <cell r="AA86" t="str">
            <v>Nov'84</v>
          </cell>
          <cell r="AB86">
            <v>364</v>
          </cell>
          <cell r="AC86">
            <v>982</v>
          </cell>
          <cell r="AD86">
            <v>14</v>
          </cell>
          <cell r="AE86">
            <v>1</v>
          </cell>
          <cell r="AF86">
            <v>12</v>
          </cell>
          <cell r="AG86">
            <v>1346</v>
          </cell>
          <cell r="AH86">
            <v>398</v>
          </cell>
          <cell r="AI86">
            <v>967</v>
          </cell>
        </row>
        <row r="87">
          <cell r="AA87" t="str">
            <v>Dec'84</v>
          </cell>
          <cell r="AB87">
            <v>401</v>
          </cell>
          <cell r="AC87">
            <v>1115</v>
          </cell>
          <cell r="AD87">
            <v>10</v>
          </cell>
          <cell r="AE87">
            <v>1</v>
          </cell>
          <cell r="AF87">
            <v>11</v>
          </cell>
          <cell r="AG87">
            <v>1516</v>
          </cell>
          <cell r="AH87">
            <v>386</v>
          </cell>
          <cell r="AI87">
            <v>1016</v>
          </cell>
        </row>
        <row r="88">
          <cell r="AA88" t="str">
            <v>Jan'85</v>
          </cell>
          <cell r="AB88">
            <v>451</v>
          </cell>
          <cell r="AC88">
            <v>1098</v>
          </cell>
          <cell r="AD88">
            <v>8</v>
          </cell>
          <cell r="AE88">
            <v>8</v>
          </cell>
          <cell r="AF88">
            <v>22</v>
          </cell>
          <cell r="AG88">
            <v>1549</v>
          </cell>
          <cell r="AH88">
            <v>405</v>
          </cell>
          <cell r="AI88">
            <v>1065</v>
          </cell>
        </row>
        <row r="89">
          <cell r="AA89" t="str">
            <v>Feb'85</v>
          </cell>
          <cell r="AB89">
            <v>470</v>
          </cell>
          <cell r="AC89">
            <v>1195</v>
          </cell>
          <cell r="AD89">
            <v>21</v>
          </cell>
          <cell r="AE89">
            <v>14</v>
          </cell>
          <cell r="AF89">
            <v>22</v>
          </cell>
          <cell r="AG89">
            <v>1665</v>
          </cell>
          <cell r="AH89">
            <v>441</v>
          </cell>
          <cell r="AI89">
            <v>1136</v>
          </cell>
        </row>
        <row r="90">
          <cell r="AA90" t="str">
            <v>Mar'85</v>
          </cell>
          <cell r="AB90">
            <v>455</v>
          </cell>
          <cell r="AC90">
            <v>1142</v>
          </cell>
          <cell r="AD90">
            <v>6</v>
          </cell>
          <cell r="AE90">
            <v>11</v>
          </cell>
          <cell r="AF90">
            <v>13</v>
          </cell>
          <cell r="AG90">
            <v>1597</v>
          </cell>
          <cell r="AH90">
            <v>459</v>
          </cell>
          <cell r="AI90">
            <v>1145</v>
          </cell>
        </row>
        <row r="91">
          <cell r="AA91" t="str">
            <v>Apr'85</v>
          </cell>
          <cell r="AB91">
            <v>408</v>
          </cell>
          <cell r="AC91">
            <v>1136</v>
          </cell>
          <cell r="AD91">
            <v>19</v>
          </cell>
          <cell r="AE91">
            <v>13</v>
          </cell>
          <cell r="AF91">
            <v>9</v>
          </cell>
          <cell r="AG91">
            <v>1544</v>
          </cell>
          <cell r="AH91">
            <v>444</v>
          </cell>
          <cell r="AI91">
            <v>1158</v>
          </cell>
        </row>
        <row r="92">
          <cell r="AA92" t="str">
            <v>May'85</v>
          </cell>
          <cell r="AB92">
            <v>353</v>
          </cell>
          <cell r="AC92">
            <v>1037</v>
          </cell>
          <cell r="AD92">
            <v>13</v>
          </cell>
          <cell r="AE92">
            <v>13</v>
          </cell>
          <cell r="AF92">
            <v>9</v>
          </cell>
          <cell r="AG92">
            <v>1390</v>
          </cell>
          <cell r="AH92">
            <v>405</v>
          </cell>
          <cell r="AI92">
            <v>1105</v>
          </cell>
        </row>
        <row r="93">
          <cell r="AA93" t="str">
            <v>Jun'85</v>
          </cell>
          <cell r="AB93">
            <v>457</v>
          </cell>
          <cell r="AC93">
            <v>1175</v>
          </cell>
          <cell r="AD93">
            <v>10</v>
          </cell>
          <cell r="AE93">
            <v>13</v>
          </cell>
          <cell r="AF93">
            <v>9</v>
          </cell>
          <cell r="AG93">
            <v>1632</v>
          </cell>
          <cell r="AH93">
            <v>406</v>
          </cell>
          <cell r="AI93">
            <v>1116</v>
          </cell>
        </row>
        <row r="94">
          <cell r="AA94" t="str">
            <v>Jul'85</v>
          </cell>
          <cell r="AB94">
            <v>417</v>
          </cell>
          <cell r="AC94">
            <v>1270</v>
          </cell>
          <cell r="AD94">
            <v>29</v>
          </cell>
          <cell r="AE94">
            <v>15</v>
          </cell>
          <cell r="AF94">
            <v>9</v>
          </cell>
          <cell r="AG94">
            <v>1687</v>
          </cell>
          <cell r="AH94">
            <v>409</v>
          </cell>
          <cell r="AI94">
            <v>1161</v>
          </cell>
        </row>
        <row r="95">
          <cell r="AA95" t="str">
            <v>Aug'85</v>
          </cell>
          <cell r="AB95">
            <v>448</v>
          </cell>
          <cell r="AC95">
            <v>1111</v>
          </cell>
          <cell r="AD95">
            <v>12</v>
          </cell>
          <cell r="AE95">
            <v>15</v>
          </cell>
          <cell r="AF95">
            <v>10</v>
          </cell>
          <cell r="AG95">
            <v>1559</v>
          </cell>
          <cell r="AH95">
            <v>441</v>
          </cell>
          <cell r="AI95">
            <v>1185</v>
          </cell>
        </row>
        <row r="96">
          <cell r="AA96" t="str">
            <v>Sep'85</v>
          </cell>
          <cell r="AB96">
            <v>446</v>
          </cell>
          <cell r="AC96">
            <v>1145</v>
          </cell>
          <cell r="AD96">
            <v>18</v>
          </cell>
          <cell r="AE96">
            <v>15</v>
          </cell>
          <cell r="AF96">
            <v>9</v>
          </cell>
          <cell r="AG96">
            <v>1591</v>
          </cell>
          <cell r="AH96">
            <v>437</v>
          </cell>
          <cell r="AI96">
            <v>1175</v>
          </cell>
        </row>
        <row r="97">
          <cell r="AA97" t="str">
            <v>Oct'85</v>
          </cell>
          <cell r="AB97">
            <v>511</v>
          </cell>
          <cell r="AC97">
            <v>1157</v>
          </cell>
          <cell r="AD97">
            <v>22</v>
          </cell>
          <cell r="AE97">
            <v>16</v>
          </cell>
          <cell r="AF97">
            <v>11</v>
          </cell>
          <cell r="AG97">
            <v>1668</v>
          </cell>
          <cell r="AH97">
            <v>468</v>
          </cell>
          <cell r="AI97">
            <v>1138</v>
          </cell>
        </row>
        <row r="98">
          <cell r="AA98" t="str">
            <v>Nov'85</v>
          </cell>
          <cell r="AB98">
            <v>385</v>
          </cell>
          <cell r="AC98">
            <v>995</v>
          </cell>
          <cell r="AD98">
            <v>1</v>
          </cell>
          <cell r="AE98">
            <v>14</v>
          </cell>
          <cell r="AF98">
            <v>11</v>
          </cell>
          <cell r="AG98">
            <v>1380</v>
          </cell>
          <cell r="AH98">
            <v>447</v>
          </cell>
          <cell r="AI98">
            <v>1099</v>
          </cell>
        </row>
        <row r="99">
          <cell r="AA99" t="str">
            <v>Dec'85</v>
          </cell>
          <cell r="AB99">
            <v>450</v>
          </cell>
          <cell r="AC99">
            <v>1164</v>
          </cell>
          <cell r="AD99">
            <v>4</v>
          </cell>
          <cell r="AE99">
            <v>13</v>
          </cell>
          <cell r="AF99">
            <v>11</v>
          </cell>
          <cell r="AG99">
            <v>1614</v>
          </cell>
          <cell r="AH99">
            <v>449</v>
          </cell>
          <cell r="AI99">
            <v>1105</v>
          </cell>
        </row>
        <row r="100">
          <cell r="AA100" t="str">
            <v>Jan'86</v>
          </cell>
          <cell r="AB100">
            <v>436</v>
          </cell>
          <cell r="AC100">
            <v>1107</v>
          </cell>
          <cell r="AD100">
            <v>1</v>
          </cell>
          <cell r="AE100">
            <v>1</v>
          </cell>
          <cell r="AF100">
            <v>-3</v>
          </cell>
          <cell r="AG100">
            <v>1543</v>
          </cell>
          <cell r="AH100">
            <v>424</v>
          </cell>
          <cell r="AI100">
            <v>1089</v>
          </cell>
        </row>
        <row r="101">
          <cell r="AA101" t="str">
            <v>Feb'86</v>
          </cell>
          <cell r="AB101">
            <v>429</v>
          </cell>
          <cell r="AC101">
            <v>1121</v>
          </cell>
          <cell r="AD101">
            <v>-6</v>
          </cell>
          <cell r="AE101">
            <v>-3</v>
          </cell>
          <cell r="AF101">
            <v>-6</v>
          </cell>
          <cell r="AG101">
            <v>1550</v>
          </cell>
          <cell r="AH101">
            <v>438</v>
          </cell>
          <cell r="AI101">
            <v>1131</v>
          </cell>
        </row>
        <row r="102">
          <cell r="AA102" t="str">
            <v>Mar'86</v>
          </cell>
          <cell r="AB102">
            <v>456</v>
          </cell>
          <cell r="AC102">
            <v>1269</v>
          </cell>
          <cell r="AD102">
            <v>11</v>
          </cell>
          <cell r="AE102">
            <v>2</v>
          </cell>
          <cell r="AF102">
            <v>-4</v>
          </cell>
          <cell r="AG102">
            <v>1725</v>
          </cell>
          <cell r="AH102">
            <v>440</v>
          </cell>
          <cell r="AI102">
            <v>1166</v>
          </cell>
        </row>
        <row r="103">
          <cell r="AA103" t="str">
            <v>Apr'86</v>
          </cell>
          <cell r="AB103">
            <v>446</v>
          </cell>
          <cell r="AC103">
            <v>1094</v>
          </cell>
          <cell r="AD103">
            <v>-4</v>
          </cell>
          <cell r="AE103">
            <v>0</v>
          </cell>
          <cell r="AF103">
            <v>-1</v>
          </cell>
          <cell r="AG103">
            <v>1540</v>
          </cell>
          <cell r="AH103">
            <v>444</v>
          </cell>
          <cell r="AI103">
            <v>1161</v>
          </cell>
        </row>
        <row r="104">
          <cell r="AA104" t="str">
            <v>May'86</v>
          </cell>
          <cell r="AB104">
            <v>398</v>
          </cell>
          <cell r="AC104">
            <v>1125</v>
          </cell>
          <cell r="AD104">
            <v>8</v>
          </cell>
          <cell r="AE104">
            <v>2</v>
          </cell>
          <cell r="AF104">
            <v>1</v>
          </cell>
          <cell r="AG104">
            <v>1523</v>
          </cell>
          <cell r="AH104">
            <v>433</v>
          </cell>
          <cell r="AI104">
            <v>1163</v>
          </cell>
        </row>
        <row r="105">
          <cell r="AA105" t="str">
            <v>Jun'86</v>
          </cell>
          <cell r="AB105">
            <v>419</v>
          </cell>
          <cell r="AC105">
            <v>1215</v>
          </cell>
          <cell r="AD105">
            <v>3</v>
          </cell>
          <cell r="AE105">
            <v>2</v>
          </cell>
          <cell r="AF105">
            <v>0</v>
          </cell>
          <cell r="AG105">
            <v>1634</v>
          </cell>
          <cell r="AH105">
            <v>421</v>
          </cell>
          <cell r="AI105">
            <v>1145</v>
          </cell>
        </row>
        <row r="106">
          <cell r="AA106" t="str">
            <v>Jul'86</v>
          </cell>
          <cell r="AB106">
            <v>443</v>
          </cell>
          <cell r="AC106">
            <v>1237</v>
          </cell>
          <cell r="AD106">
            <v>-3</v>
          </cell>
          <cell r="AE106">
            <v>1</v>
          </cell>
          <cell r="AF106">
            <v>1</v>
          </cell>
          <cell r="AG106">
            <v>1680</v>
          </cell>
          <cell r="AH106">
            <v>420</v>
          </cell>
          <cell r="AI106">
            <v>1192</v>
          </cell>
        </row>
        <row r="107">
          <cell r="AA107" t="str">
            <v>Aug'86</v>
          </cell>
          <cell r="AB107">
            <v>438</v>
          </cell>
          <cell r="AC107">
            <v>1046</v>
          </cell>
          <cell r="AD107">
            <v>-6</v>
          </cell>
          <cell r="AE107">
            <v>1</v>
          </cell>
          <cell r="AF107">
            <v>0</v>
          </cell>
          <cell r="AG107">
            <v>1484</v>
          </cell>
          <cell r="AH107">
            <v>433</v>
          </cell>
          <cell r="AI107">
            <v>1166</v>
          </cell>
        </row>
        <row r="108">
          <cell r="AA108" t="str">
            <v>Sep'86</v>
          </cell>
          <cell r="AB108">
            <v>488</v>
          </cell>
          <cell r="AC108">
            <v>1085</v>
          </cell>
          <cell r="AD108">
            <v>-5</v>
          </cell>
          <cell r="AE108">
            <v>0</v>
          </cell>
          <cell r="AF108">
            <v>1</v>
          </cell>
          <cell r="AG108">
            <v>1573</v>
          </cell>
          <cell r="AH108">
            <v>456</v>
          </cell>
          <cell r="AI108">
            <v>1123</v>
          </cell>
        </row>
        <row r="109">
          <cell r="AA109" t="str">
            <v>Oct'86</v>
          </cell>
          <cell r="AB109">
            <v>506</v>
          </cell>
          <cell r="AC109">
            <v>1146</v>
          </cell>
          <cell r="AD109">
            <v>-1</v>
          </cell>
          <cell r="AE109">
            <v>0</v>
          </cell>
          <cell r="AF109">
            <v>1</v>
          </cell>
          <cell r="AG109">
            <v>1652</v>
          </cell>
          <cell r="AH109">
            <v>477</v>
          </cell>
          <cell r="AI109">
            <v>1092</v>
          </cell>
        </row>
        <row r="110">
          <cell r="AA110" t="str">
            <v>Nov'86</v>
          </cell>
          <cell r="AB110">
            <v>442</v>
          </cell>
          <cell r="AC110">
            <v>994</v>
          </cell>
          <cell r="AD110">
            <v>0</v>
          </cell>
          <cell r="AE110">
            <v>0</v>
          </cell>
          <cell r="AF110">
            <v>2</v>
          </cell>
          <cell r="AG110">
            <v>1436</v>
          </cell>
          <cell r="AH110">
            <v>479</v>
          </cell>
          <cell r="AI110">
            <v>1075</v>
          </cell>
        </row>
        <row r="111">
          <cell r="AA111" t="str">
            <v>Dec'86</v>
          </cell>
          <cell r="AB111">
            <v>441</v>
          </cell>
          <cell r="AC111">
            <v>1061</v>
          </cell>
          <cell r="AD111">
            <v>-9</v>
          </cell>
          <cell r="AE111">
            <v>-1</v>
          </cell>
          <cell r="AF111">
            <v>2</v>
          </cell>
          <cell r="AG111">
            <v>1502</v>
          </cell>
          <cell r="AH111">
            <v>463</v>
          </cell>
          <cell r="AI111">
            <v>1067</v>
          </cell>
        </row>
        <row r="112">
          <cell r="AA112" t="str">
            <v>Jan'87</v>
          </cell>
          <cell r="AB112">
            <v>423</v>
          </cell>
          <cell r="AC112">
            <v>1099</v>
          </cell>
          <cell r="AD112">
            <v>-1</v>
          </cell>
          <cell r="AE112">
            <v>-1</v>
          </cell>
          <cell r="AF112">
            <v>-3</v>
          </cell>
          <cell r="AG112">
            <v>1522</v>
          </cell>
          <cell r="AH112">
            <v>435</v>
          </cell>
          <cell r="AI112">
            <v>1051</v>
          </cell>
        </row>
        <row r="113">
          <cell r="AA113" t="str">
            <v>Feb'87</v>
          </cell>
          <cell r="AB113">
            <v>456</v>
          </cell>
          <cell r="AC113">
            <v>1062</v>
          </cell>
          <cell r="AD113">
            <v>-5</v>
          </cell>
          <cell r="AE113">
            <v>-3</v>
          </cell>
          <cell r="AF113">
            <v>2</v>
          </cell>
          <cell r="AG113">
            <v>1518</v>
          </cell>
          <cell r="AH113">
            <v>440</v>
          </cell>
          <cell r="AI113">
            <v>1074</v>
          </cell>
        </row>
        <row r="114">
          <cell r="AA114" t="str">
            <v>Mar'87</v>
          </cell>
          <cell r="AB114">
            <v>534</v>
          </cell>
          <cell r="AC114">
            <v>1258</v>
          </cell>
          <cell r="AD114">
            <v>-1</v>
          </cell>
          <cell r="AE114">
            <v>-2</v>
          </cell>
          <cell r="AF114">
            <v>7</v>
          </cell>
          <cell r="AG114">
            <v>1792</v>
          </cell>
          <cell r="AH114">
            <v>471</v>
          </cell>
          <cell r="AI114">
            <v>1140</v>
          </cell>
        </row>
        <row r="115">
          <cell r="AA115" t="str">
            <v>Apr'87</v>
          </cell>
          <cell r="AB115">
            <v>463</v>
          </cell>
          <cell r="AC115">
            <v>1039</v>
          </cell>
          <cell r="AD115">
            <v>-5</v>
          </cell>
          <cell r="AE115">
            <v>-3</v>
          </cell>
          <cell r="AF115">
            <v>6</v>
          </cell>
          <cell r="AG115">
            <v>1502</v>
          </cell>
          <cell r="AH115">
            <v>484</v>
          </cell>
          <cell r="AI115">
            <v>1120</v>
          </cell>
        </row>
        <row r="116">
          <cell r="AA116" t="str">
            <v>May'87</v>
          </cell>
          <cell r="AB116">
            <v>427</v>
          </cell>
          <cell r="AC116">
            <v>1029</v>
          </cell>
          <cell r="AD116">
            <v>-9</v>
          </cell>
          <cell r="AE116">
            <v>-4</v>
          </cell>
          <cell r="AF116">
            <v>6</v>
          </cell>
          <cell r="AG116">
            <v>1456</v>
          </cell>
          <cell r="AH116">
            <v>475</v>
          </cell>
          <cell r="AI116">
            <v>1109</v>
          </cell>
        </row>
        <row r="117">
          <cell r="AA117" t="str">
            <v>Jun'87</v>
          </cell>
          <cell r="AB117">
            <v>488</v>
          </cell>
          <cell r="AC117">
            <v>958</v>
          </cell>
          <cell r="AD117">
            <v>-21</v>
          </cell>
          <cell r="AE117">
            <v>-7</v>
          </cell>
          <cell r="AF117">
            <v>8</v>
          </cell>
          <cell r="AG117">
            <v>1446</v>
          </cell>
          <cell r="AH117">
            <v>459</v>
          </cell>
          <cell r="AI117">
            <v>1009</v>
          </cell>
        </row>
        <row r="118">
          <cell r="AA118" t="str">
            <v>Jul'87</v>
          </cell>
          <cell r="AB118">
            <v>413</v>
          </cell>
          <cell r="AC118">
            <v>923</v>
          </cell>
          <cell r="AD118">
            <v>-25</v>
          </cell>
          <cell r="AE118">
            <v>-10</v>
          </cell>
          <cell r="AF118">
            <v>6</v>
          </cell>
          <cell r="AG118">
            <v>1336</v>
          </cell>
          <cell r="AH118">
            <v>443</v>
          </cell>
          <cell r="AI118">
            <v>970</v>
          </cell>
        </row>
        <row r="119">
          <cell r="AA119" t="str">
            <v>Aug'87</v>
          </cell>
          <cell r="AB119">
            <v>481</v>
          </cell>
          <cell r="AC119">
            <v>1030</v>
          </cell>
          <cell r="AD119">
            <v>-2</v>
          </cell>
          <cell r="AE119">
            <v>-9</v>
          </cell>
          <cell r="AF119">
            <v>6</v>
          </cell>
          <cell r="AG119">
            <v>1511</v>
          </cell>
          <cell r="AH119">
            <v>461</v>
          </cell>
          <cell r="AI119">
            <v>970</v>
          </cell>
        </row>
        <row r="120">
          <cell r="AA120" t="str">
            <v>Sep'87</v>
          </cell>
          <cell r="AB120">
            <v>457</v>
          </cell>
          <cell r="AC120">
            <v>882</v>
          </cell>
          <cell r="AD120">
            <v>-19</v>
          </cell>
          <cell r="AE120">
            <v>-10</v>
          </cell>
          <cell r="AF120">
            <v>5</v>
          </cell>
          <cell r="AG120">
            <v>1339</v>
          </cell>
          <cell r="AH120">
            <v>450</v>
          </cell>
          <cell r="AI120">
            <v>945</v>
          </cell>
        </row>
        <row r="121">
          <cell r="AA121" t="str">
            <v>Oct'87</v>
          </cell>
          <cell r="AB121">
            <v>475</v>
          </cell>
          <cell r="AC121">
            <v>1006</v>
          </cell>
          <cell r="AD121">
            <v>-12</v>
          </cell>
          <cell r="AE121">
            <v>-10</v>
          </cell>
          <cell r="AF121">
            <v>4</v>
          </cell>
          <cell r="AG121">
            <v>1481</v>
          </cell>
          <cell r="AH121">
            <v>471</v>
          </cell>
          <cell r="AI121">
            <v>973</v>
          </cell>
        </row>
        <row r="122">
          <cell r="AA122" t="str">
            <v>Nov'87</v>
          </cell>
          <cell r="AB122">
            <v>409</v>
          </cell>
          <cell r="AC122">
            <v>794</v>
          </cell>
          <cell r="AD122">
            <v>-20</v>
          </cell>
          <cell r="AE122">
            <v>-11</v>
          </cell>
          <cell r="AF122">
            <v>3</v>
          </cell>
          <cell r="AG122">
            <v>1203</v>
          </cell>
          <cell r="AH122">
            <v>447</v>
          </cell>
          <cell r="AI122">
            <v>894</v>
          </cell>
        </row>
        <row r="123">
          <cell r="AA123" t="str">
            <v>Dec'87</v>
          </cell>
          <cell r="AB123">
            <v>465</v>
          </cell>
          <cell r="AC123">
            <v>1018</v>
          </cell>
          <cell r="AD123">
            <v>-4</v>
          </cell>
          <cell r="AE123">
            <v>-10</v>
          </cell>
          <cell r="AF123">
            <v>3</v>
          </cell>
          <cell r="AG123">
            <v>1483</v>
          </cell>
          <cell r="AH123">
            <v>450</v>
          </cell>
          <cell r="AI123">
            <v>939</v>
          </cell>
        </row>
        <row r="124">
          <cell r="AA124" t="str">
            <v>Jan'88</v>
          </cell>
          <cell r="AB124">
            <v>461</v>
          </cell>
          <cell r="AC124">
            <v>883</v>
          </cell>
          <cell r="AD124">
            <v>-20</v>
          </cell>
          <cell r="AE124">
            <v>-20</v>
          </cell>
          <cell r="AF124">
            <v>9</v>
          </cell>
          <cell r="AG124">
            <v>1344</v>
          </cell>
          <cell r="AH124">
            <v>445</v>
          </cell>
          <cell r="AI124">
            <v>898</v>
          </cell>
        </row>
        <row r="125">
          <cell r="AA125" t="str">
            <v>Feb'88</v>
          </cell>
          <cell r="AB125">
            <v>455</v>
          </cell>
          <cell r="AC125">
            <v>964</v>
          </cell>
          <cell r="AD125">
            <v>-9</v>
          </cell>
          <cell r="AE125">
            <v>-15</v>
          </cell>
          <cell r="AF125">
            <v>4</v>
          </cell>
          <cell r="AG125">
            <v>1419</v>
          </cell>
          <cell r="AH125">
            <v>460</v>
          </cell>
          <cell r="AI125">
            <v>955</v>
          </cell>
        </row>
        <row r="126">
          <cell r="AA126" t="str">
            <v>Mar'88</v>
          </cell>
          <cell r="AB126">
            <v>452</v>
          </cell>
          <cell r="AC126">
            <v>1026</v>
          </cell>
          <cell r="AD126">
            <v>-18</v>
          </cell>
          <cell r="AE126">
            <v>-16</v>
          </cell>
          <cell r="AF126">
            <v>-3</v>
          </cell>
          <cell r="AG126">
            <v>1478</v>
          </cell>
          <cell r="AH126">
            <v>456</v>
          </cell>
          <cell r="AI126">
            <v>958</v>
          </cell>
        </row>
        <row r="127">
          <cell r="AA127" t="str">
            <v>Apr'88</v>
          </cell>
          <cell r="AB127">
            <v>468</v>
          </cell>
          <cell r="AC127">
            <v>878</v>
          </cell>
          <cell r="AD127">
            <v>-15</v>
          </cell>
          <cell r="AE127">
            <v>-16</v>
          </cell>
          <cell r="AF127">
            <v>-2</v>
          </cell>
          <cell r="AG127">
            <v>1346</v>
          </cell>
          <cell r="AH127">
            <v>458</v>
          </cell>
          <cell r="AI127">
            <v>956</v>
          </cell>
        </row>
        <row r="128">
          <cell r="AA128" t="str">
            <v>May'88</v>
          </cell>
          <cell r="AB128">
            <v>436</v>
          </cell>
          <cell r="AC128">
            <v>889</v>
          </cell>
          <cell r="AD128">
            <v>-14</v>
          </cell>
          <cell r="AE128">
            <v>-15</v>
          </cell>
          <cell r="AF128">
            <v>-1</v>
          </cell>
          <cell r="AG128">
            <v>1325</v>
          </cell>
          <cell r="AH128">
            <v>452</v>
          </cell>
          <cell r="AI128">
            <v>931</v>
          </cell>
        </row>
        <row r="129">
          <cell r="AA129" t="str">
            <v>Jun'88</v>
          </cell>
          <cell r="AB129">
            <v>444</v>
          </cell>
          <cell r="AC129">
            <v>865</v>
          </cell>
          <cell r="AD129">
            <v>-10</v>
          </cell>
          <cell r="AE129">
            <v>-15</v>
          </cell>
          <cell r="AF129">
            <v>-3</v>
          </cell>
          <cell r="AG129">
            <v>1309</v>
          </cell>
          <cell r="AH129">
            <v>449</v>
          </cell>
          <cell r="AI129">
            <v>877</v>
          </cell>
        </row>
        <row r="130">
          <cell r="AA130" t="str">
            <v>Jul'88</v>
          </cell>
          <cell r="AB130">
            <v>436</v>
          </cell>
          <cell r="AC130">
            <v>911</v>
          </cell>
          <cell r="AD130">
            <v>-1</v>
          </cell>
          <cell r="AE130">
            <v>-13</v>
          </cell>
          <cell r="AF130">
            <v>-2</v>
          </cell>
          <cell r="AG130">
            <v>1347</v>
          </cell>
          <cell r="AH130">
            <v>439</v>
          </cell>
          <cell r="AI130">
            <v>888</v>
          </cell>
        </row>
        <row r="131">
          <cell r="AA131" t="str">
            <v>Aug'88</v>
          </cell>
          <cell r="AB131">
            <v>447</v>
          </cell>
          <cell r="AC131">
            <v>754</v>
          </cell>
          <cell r="AD131">
            <v>-27</v>
          </cell>
          <cell r="AE131">
            <v>-15</v>
          </cell>
          <cell r="AF131">
            <v>-2</v>
          </cell>
          <cell r="AG131">
            <v>1201</v>
          </cell>
          <cell r="AH131">
            <v>442</v>
          </cell>
          <cell r="AI131">
            <v>843</v>
          </cell>
        </row>
        <row r="132">
          <cell r="AA132" t="str">
            <v>Sep'88</v>
          </cell>
          <cell r="AB132">
            <v>427</v>
          </cell>
          <cell r="AC132">
            <v>909</v>
          </cell>
          <cell r="AD132">
            <v>3</v>
          </cell>
          <cell r="AE132">
            <v>-13</v>
          </cell>
          <cell r="AF132">
            <v>-3</v>
          </cell>
          <cell r="AG132">
            <v>1336</v>
          </cell>
          <cell r="AH132">
            <v>437</v>
          </cell>
          <cell r="AI132">
            <v>858</v>
          </cell>
        </row>
        <row r="133">
          <cell r="AA133" t="str">
            <v>Oct'88</v>
          </cell>
          <cell r="AB133">
            <v>489</v>
          </cell>
          <cell r="AC133">
            <v>864</v>
          </cell>
          <cell r="AD133">
            <v>-14</v>
          </cell>
          <cell r="AE133">
            <v>-13</v>
          </cell>
          <cell r="AF133">
            <v>-2</v>
          </cell>
          <cell r="AG133">
            <v>1353</v>
          </cell>
          <cell r="AH133">
            <v>454</v>
          </cell>
          <cell r="AI133">
            <v>842</v>
          </cell>
        </row>
        <row r="134">
          <cell r="AA134" t="str">
            <v>Nov'88</v>
          </cell>
          <cell r="AB134">
            <v>400</v>
          </cell>
          <cell r="AC134">
            <v>737</v>
          </cell>
          <cell r="AD134">
            <v>-7</v>
          </cell>
          <cell r="AE134">
            <v>-13</v>
          </cell>
          <cell r="AF134">
            <v>-2</v>
          </cell>
          <cell r="AG134">
            <v>1137</v>
          </cell>
          <cell r="AH134">
            <v>439</v>
          </cell>
          <cell r="AI134">
            <v>837</v>
          </cell>
        </row>
        <row r="135">
          <cell r="AA135" t="str">
            <v>Dec'88</v>
          </cell>
          <cell r="AB135">
            <v>459</v>
          </cell>
          <cell r="AC135">
            <v>882</v>
          </cell>
          <cell r="AD135">
            <v>-13</v>
          </cell>
          <cell r="AE135">
            <v>-13</v>
          </cell>
          <cell r="AF135">
            <v>-2</v>
          </cell>
          <cell r="AG135">
            <v>1341</v>
          </cell>
          <cell r="AH135">
            <v>449</v>
          </cell>
          <cell r="AI135">
            <v>828</v>
          </cell>
        </row>
        <row r="136">
          <cell r="AA136" t="str">
            <v>Jan'89</v>
          </cell>
          <cell r="AB136">
            <v>388</v>
          </cell>
          <cell r="AC136">
            <v>856</v>
          </cell>
          <cell r="AD136">
            <v>-3</v>
          </cell>
          <cell r="AE136">
            <v>-3</v>
          </cell>
          <cell r="AF136">
            <v>-16</v>
          </cell>
          <cell r="AG136">
            <v>1244</v>
          </cell>
          <cell r="AH136">
            <v>416</v>
          </cell>
          <cell r="AI136">
            <v>825</v>
          </cell>
        </row>
        <row r="137">
          <cell r="AA137" t="str">
            <v>Feb'89</v>
          </cell>
          <cell r="AB137">
            <v>408</v>
          </cell>
          <cell r="AC137">
            <v>798</v>
          </cell>
          <cell r="AD137">
            <v>-17</v>
          </cell>
          <cell r="AE137">
            <v>-10</v>
          </cell>
          <cell r="AF137">
            <v>-13</v>
          </cell>
          <cell r="AG137">
            <v>1206</v>
          </cell>
          <cell r="AH137">
            <v>418</v>
          </cell>
          <cell r="AI137">
            <v>845</v>
          </cell>
        </row>
        <row r="138">
          <cell r="AA138" t="str">
            <v>Mar'89</v>
          </cell>
          <cell r="AB138">
            <v>484</v>
          </cell>
          <cell r="AC138">
            <v>886</v>
          </cell>
          <cell r="AD138">
            <v>-14</v>
          </cell>
          <cell r="AE138">
            <v>-12</v>
          </cell>
          <cell r="AF138">
            <v>-6</v>
          </cell>
          <cell r="AG138">
            <v>1370</v>
          </cell>
          <cell r="AH138">
            <v>427</v>
          </cell>
          <cell r="AI138">
            <v>847</v>
          </cell>
        </row>
        <row r="139">
          <cell r="AA139" t="str">
            <v>Apr'89</v>
          </cell>
          <cell r="AB139">
            <v>454</v>
          </cell>
          <cell r="AC139">
            <v>789</v>
          </cell>
          <cell r="AD139">
            <v>-10</v>
          </cell>
          <cell r="AE139">
            <v>-11</v>
          </cell>
          <cell r="AF139">
            <v>-6</v>
          </cell>
          <cell r="AG139">
            <v>1243</v>
          </cell>
          <cell r="AH139">
            <v>449</v>
          </cell>
          <cell r="AI139">
            <v>824</v>
          </cell>
        </row>
        <row r="140">
          <cell r="AA140" t="str">
            <v>May'89</v>
          </cell>
          <cell r="AB140">
            <v>417</v>
          </cell>
          <cell r="AC140">
            <v>815</v>
          </cell>
          <cell r="AD140">
            <v>-8</v>
          </cell>
          <cell r="AE140">
            <v>-11</v>
          </cell>
          <cell r="AF140">
            <v>-5</v>
          </cell>
          <cell r="AG140">
            <v>1232</v>
          </cell>
          <cell r="AH140">
            <v>452</v>
          </cell>
          <cell r="AI140">
            <v>830</v>
          </cell>
        </row>
        <row r="141">
          <cell r="AA141" t="str">
            <v>Jun'89</v>
          </cell>
          <cell r="AB141">
            <v>392</v>
          </cell>
          <cell r="AC141">
            <v>740</v>
          </cell>
          <cell r="AD141">
            <v>-14</v>
          </cell>
          <cell r="AE141">
            <v>-11</v>
          </cell>
          <cell r="AF141">
            <v>-6</v>
          </cell>
          <cell r="AG141">
            <v>1132</v>
          </cell>
          <cell r="AH141">
            <v>421</v>
          </cell>
          <cell r="AI141">
            <v>781</v>
          </cell>
        </row>
        <row r="142">
          <cell r="AA142" t="str">
            <v>Jul'89</v>
          </cell>
          <cell r="AB142">
            <v>439</v>
          </cell>
          <cell r="AC142">
            <v>815</v>
          </cell>
          <cell r="AD142">
            <v>-11</v>
          </cell>
          <cell r="AE142">
            <v>-11</v>
          </cell>
          <cell r="AF142">
            <v>-5</v>
          </cell>
          <cell r="AG142">
            <v>1254</v>
          </cell>
          <cell r="AH142">
            <v>416</v>
          </cell>
          <cell r="AI142">
            <v>790</v>
          </cell>
        </row>
        <row r="143">
          <cell r="AA143" t="str">
            <v>Aug'89</v>
          </cell>
          <cell r="AB143">
            <v>394</v>
          </cell>
          <cell r="AC143">
            <v>790</v>
          </cell>
          <cell r="AD143">
            <v>5</v>
          </cell>
          <cell r="AE143">
            <v>-9</v>
          </cell>
          <cell r="AF143">
            <v>-6</v>
          </cell>
          <cell r="AG143">
            <v>1184</v>
          </cell>
          <cell r="AH143">
            <v>408</v>
          </cell>
          <cell r="AI143">
            <v>782</v>
          </cell>
        </row>
        <row r="144">
          <cell r="AA144" t="str">
            <v>Sep'89</v>
          </cell>
          <cell r="AB144">
            <v>402</v>
          </cell>
          <cell r="AC144">
            <v>728</v>
          </cell>
          <cell r="AD144">
            <v>-20</v>
          </cell>
          <cell r="AE144">
            <v>-11</v>
          </cell>
          <cell r="AF144">
            <v>-6</v>
          </cell>
          <cell r="AG144">
            <v>1130</v>
          </cell>
          <cell r="AH144">
            <v>412</v>
          </cell>
          <cell r="AI144">
            <v>778</v>
          </cell>
        </row>
        <row r="145">
          <cell r="AA145" t="str">
            <v>Oct'89</v>
          </cell>
          <cell r="AB145">
            <v>448</v>
          </cell>
          <cell r="AC145">
            <v>851</v>
          </cell>
          <cell r="AD145">
            <v>-2</v>
          </cell>
          <cell r="AE145">
            <v>-10</v>
          </cell>
          <cell r="AF145">
            <v>-6</v>
          </cell>
          <cell r="AG145">
            <v>1299</v>
          </cell>
          <cell r="AH145">
            <v>415</v>
          </cell>
          <cell r="AI145">
            <v>790</v>
          </cell>
        </row>
        <row r="146">
          <cell r="AA146" t="str">
            <v>Nov'89</v>
          </cell>
          <cell r="AB146">
            <v>367</v>
          </cell>
          <cell r="AC146">
            <v>732</v>
          </cell>
          <cell r="AD146">
            <v>-1</v>
          </cell>
          <cell r="AE146">
            <v>-9</v>
          </cell>
          <cell r="AF146">
            <v>-7</v>
          </cell>
          <cell r="AG146">
            <v>1099</v>
          </cell>
          <cell r="AH146">
            <v>406</v>
          </cell>
          <cell r="AI146">
            <v>770</v>
          </cell>
        </row>
        <row r="147">
          <cell r="AA147" t="str">
            <v>Dec'89</v>
          </cell>
          <cell r="AB147">
            <v>461</v>
          </cell>
          <cell r="AC147">
            <v>790</v>
          </cell>
          <cell r="AD147">
            <v>-10</v>
          </cell>
          <cell r="AE147">
            <v>-9</v>
          </cell>
          <cell r="AF147">
            <v>-6</v>
          </cell>
          <cell r="AG147">
            <v>1251</v>
          </cell>
          <cell r="AH147">
            <v>425</v>
          </cell>
          <cell r="AI147">
            <v>791</v>
          </cell>
        </row>
        <row r="148">
          <cell r="AA148" t="str">
            <v>Jan'90</v>
          </cell>
          <cell r="AB148">
            <v>415</v>
          </cell>
          <cell r="AC148">
            <v>756</v>
          </cell>
          <cell r="AD148">
            <v>-12</v>
          </cell>
          <cell r="AE148">
            <v>-12</v>
          </cell>
          <cell r="AF148">
            <v>7</v>
          </cell>
          <cell r="AG148">
            <v>1171</v>
          </cell>
          <cell r="AH148">
            <v>414</v>
          </cell>
          <cell r="AI148">
            <v>759</v>
          </cell>
        </row>
        <row r="149">
          <cell r="AA149" t="str">
            <v>Feb'90</v>
          </cell>
          <cell r="AB149">
            <v>372</v>
          </cell>
          <cell r="AC149">
            <v>755</v>
          </cell>
          <cell r="AD149">
            <v>-5</v>
          </cell>
          <cell r="AE149">
            <v>-9</v>
          </cell>
          <cell r="AF149">
            <v>-1</v>
          </cell>
          <cell r="AG149">
            <v>1127</v>
          </cell>
          <cell r="AH149">
            <v>416</v>
          </cell>
          <cell r="AI149">
            <v>767</v>
          </cell>
        </row>
        <row r="150">
          <cell r="AA150" t="str">
            <v>Mar'90</v>
          </cell>
          <cell r="AB150">
            <v>421</v>
          </cell>
          <cell r="AC150">
            <v>810</v>
          </cell>
          <cell r="AD150">
            <v>-9</v>
          </cell>
          <cell r="AE150">
            <v>-9</v>
          </cell>
          <cell r="AF150">
            <v>-6</v>
          </cell>
          <cell r="AG150">
            <v>1231</v>
          </cell>
          <cell r="AH150">
            <v>403</v>
          </cell>
          <cell r="AI150">
            <v>774</v>
          </cell>
        </row>
        <row r="151">
          <cell r="AA151" t="str">
            <v>Apr'90</v>
          </cell>
          <cell r="AB151">
            <v>386</v>
          </cell>
          <cell r="AC151">
            <v>765</v>
          </cell>
          <cell r="AD151">
            <v>-3</v>
          </cell>
          <cell r="AE151">
            <v>-7</v>
          </cell>
          <cell r="AF151">
            <v>-8</v>
          </cell>
          <cell r="AG151">
            <v>1151</v>
          </cell>
          <cell r="AH151">
            <v>393</v>
          </cell>
          <cell r="AI151">
            <v>777</v>
          </cell>
        </row>
        <row r="152">
          <cell r="AA152" t="str">
            <v>May'90</v>
          </cell>
          <cell r="AB152">
            <v>348</v>
          </cell>
          <cell r="AC152">
            <v>658</v>
          </cell>
          <cell r="AD152">
            <v>-19</v>
          </cell>
          <cell r="AE152">
            <v>-10</v>
          </cell>
          <cell r="AF152">
            <v>-10</v>
          </cell>
          <cell r="AG152">
            <v>1006</v>
          </cell>
          <cell r="AH152">
            <v>385</v>
          </cell>
          <cell r="AI152">
            <v>744</v>
          </cell>
        </row>
        <row r="153">
          <cell r="AA153" t="str">
            <v>Jun'90</v>
          </cell>
          <cell r="AB153">
            <v>387</v>
          </cell>
          <cell r="AC153">
            <v>732</v>
          </cell>
          <cell r="AD153">
            <v>-1</v>
          </cell>
          <cell r="AE153">
            <v>-8</v>
          </cell>
          <cell r="AF153">
            <v>-8</v>
          </cell>
          <cell r="AG153">
            <v>1119</v>
          </cell>
          <cell r="AH153">
            <v>374</v>
          </cell>
          <cell r="AI153">
            <v>718</v>
          </cell>
        </row>
        <row r="154">
          <cell r="AA154" t="str">
            <v>Jul'90</v>
          </cell>
          <cell r="AB154">
            <v>374</v>
          </cell>
          <cell r="AC154">
            <v>696</v>
          </cell>
          <cell r="AD154">
            <v>-15</v>
          </cell>
          <cell r="AE154">
            <v>-9</v>
          </cell>
          <cell r="AF154">
            <v>-9</v>
          </cell>
          <cell r="AG154">
            <v>1070</v>
          </cell>
          <cell r="AH154">
            <v>370</v>
          </cell>
          <cell r="AI154">
            <v>695</v>
          </cell>
        </row>
        <row r="155">
          <cell r="AA155" t="str">
            <v>Aug'90</v>
          </cell>
          <cell r="AB155">
            <v>354</v>
          </cell>
          <cell r="AC155">
            <v>753</v>
          </cell>
          <cell r="AD155">
            <v>-5</v>
          </cell>
          <cell r="AE155">
            <v>-9</v>
          </cell>
          <cell r="AF155">
            <v>-9</v>
          </cell>
          <cell r="AG155">
            <v>1107</v>
          </cell>
          <cell r="AH155">
            <v>372</v>
          </cell>
          <cell r="AI155">
            <v>727</v>
          </cell>
        </row>
        <row r="156">
          <cell r="AA156" t="str">
            <v>Sep'90</v>
          </cell>
          <cell r="AB156">
            <v>372</v>
          </cell>
          <cell r="AC156">
            <v>665</v>
          </cell>
          <cell r="AD156">
            <v>-9</v>
          </cell>
          <cell r="AE156">
            <v>-9</v>
          </cell>
          <cell r="AF156">
            <v>-9</v>
          </cell>
          <cell r="AG156">
            <v>1037</v>
          </cell>
          <cell r="AH156">
            <v>367</v>
          </cell>
          <cell r="AI156">
            <v>705</v>
          </cell>
        </row>
        <row r="157">
          <cell r="AA157" t="str">
            <v>Oct'90</v>
          </cell>
          <cell r="AB157">
            <v>374</v>
          </cell>
          <cell r="AC157">
            <v>750</v>
          </cell>
          <cell r="AD157">
            <v>-12</v>
          </cell>
          <cell r="AE157">
            <v>-9</v>
          </cell>
          <cell r="AF157">
            <v>-10</v>
          </cell>
          <cell r="AG157">
            <v>1124</v>
          </cell>
          <cell r="AH157">
            <v>367</v>
          </cell>
          <cell r="AI157">
            <v>723</v>
          </cell>
        </row>
        <row r="158">
          <cell r="AA158" t="str">
            <v>Nov'90</v>
          </cell>
          <cell r="AB158">
            <v>370</v>
          </cell>
          <cell r="AC158">
            <v>659</v>
          </cell>
          <cell r="AD158">
            <v>-10</v>
          </cell>
          <cell r="AE158">
            <v>-9</v>
          </cell>
          <cell r="AF158">
            <v>-9</v>
          </cell>
          <cell r="AG158">
            <v>1029</v>
          </cell>
          <cell r="AH158">
            <v>372</v>
          </cell>
          <cell r="AI158">
            <v>691</v>
          </cell>
        </row>
        <row r="159">
          <cell r="AA159" t="str">
            <v>Dec'90</v>
          </cell>
          <cell r="AB159">
            <v>368</v>
          </cell>
          <cell r="AC159">
            <v>731</v>
          </cell>
          <cell r="AD159">
            <v>-7</v>
          </cell>
          <cell r="AE159">
            <v>-9</v>
          </cell>
          <cell r="AF159">
            <v>-10</v>
          </cell>
          <cell r="AG159">
            <v>1099</v>
          </cell>
          <cell r="AH159">
            <v>371</v>
          </cell>
          <cell r="AI159">
            <v>713</v>
          </cell>
        </row>
        <row r="160">
          <cell r="AA160" t="str">
            <v>Jan'91</v>
          </cell>
          <cell r="AB160">
            <v>387</v>
          </cell>
          <cell r="AC160">
            <v>631</v>
          </cell>
          <cell r="AD160">
            <v>-17</v>
          </cell>
          <cell r="AE160">
            <v>-17</v>
          </cell>
          <cell r="AF160">
            <v>-7</v>
          </cell>
          <cell r="AG160">
            <v>1018</v>
          </cell>
          <cell r="AH160">
            <v>375</v>
          </cell>
          <cell r="AI160">
            <v>674</v>
          </cell>
        </row>
        <row r="161">
          <cell r="AA161" t="str">
            <v>Feb'91</v>
          </cell>
          <cell r="AB161">
            <v>337</v>
          </cell>
          <cell r="AC161">
            <v>646</v>
          </cell>
          <cell r="AD161">
            <v>-14</v>
          </cell>
          <cell r="AE161">
            <v>-15</v>
          </cell>
          <cell r="AF161">
            <v>-8</v>
          </cell>
          <cell r="AG161">
            <v>983</v>
          </cell>
          <cell r="AH161">
            <v>364</v>
          </cell>
          <cell r="AI161">
            <v>669</v>
          </cell>
        </row>
        <row r="162">
          <cell r="AA162" t="str">
            <v>Mar'91</v>
          </cell>
          <cell r="AB162">
            <v>357</v>
          </cell>
          <cell r="AC162">
            <v>742</v>
          </cell>
          <cell r="AD162">
            <v>-8</v>
          </cell>
          <cell r="AE162">
            <v>-13</v>
          </cell>
          <cell r="AF162">
            <v>-11</v>
          </cell>
          <cell r="AG162">
            <v>1099</v>
          </cell>
          <cell r="AH162">
            <v>360</v>
          </cell>
          <cell r="AI162">
            <v>673</v>
          </cell>
        </row>
        <row r="163">
          <cell r="AA163" t="str">
            <v>Apr'91</v>
          </cell>
          <cell r="AB163">
            <v>361</v>
          </cell>
          <cell r="AC163">
            <v>720</v>
          </cell>
          <cell r="AD163">
            <v>-6</v>
          </cell>
          <cell r="AE163">
            <v>-11</v>
          </cell>
          <cell r="AF163">
            <v>-10</v>
          </cell>
          <cell r="AG163">
            <v>1081</v>
          </cell>
          <cell r="AH163">
            <v>352</v>
          </cell>
          <cell r="AI163">
            <v>703</v>
          </cell>
        </row>
        <row r="164">
          <cell r="AA164" t="str">
            <v>May'91</v>
          </cell>
          <cell r="AB164">
            <v>426</v>
          </cell>
          <cell r="AC164">
            <v>729</v>
          </cell>
          <cell r="AD164">
            <v>11</v>
          </cell>
          <cell r="AE164">
            <v>-7</v>
          </cell>
          <cell r="AF164">
            <v>-4</v>
          </cell>
          <cell r="AG164">
            <v>1155</v>
          </cell>
          <cell r="AH164">
            <v>381</v>
          </cell>
          <cell r="AI164">
            <v>730</v>
          </cell>
        </row>
        <row r="165">
          <cell r="AA165" t="str">
            <v>Jun'91</v>
          </cell>
          <cell r="AB165">
            <v>335</v>
          </cell>
          <cell r="AC165">
            <v>703</v>
          </cell>
          <cell r="AD165">
            <v>-4</v>
          </cell>
          <cell r="AE165">
            <v>-7</v>
          </cell>
          <cell r="AF165">
            <v>-5</v>
          </cell>
          <cell r="AG165">
            <v>1038</v>
          </cell>
          <cell r="AH165">
            <v>374</v>
          </cell>
          <cell r="AI165">
            <v>717</v>
          </cell>
        </row>
        <row r="166">
          <cell r="AA166" t="str">
            <v>Jul'91</v>
          </cell>
          <cell r="AB166">
            <v>437</v>
          </cell>
          <cell r="AC166">
            <v>751</v>
          </cell>
          <cell r="AD166">
            <v>8</v>
          </cell>
          <cell r="AE166">
            <v>-5</v>
          </cell>
          <cell r="AF166">
            <v>-2</v>
          </cell>
          <cell r="AG166">
            <v>1188</v>
          </cell>
          <cell r="AH166">
            <v>399</v>
          </cell>
          <cell r="AI166">
            <v>728</v>
          </cell>
        </row>
        <row r="167">
          <cell r="AA167" t="str">
            <v>Aug'91</v>
          </cell>
          <cell r="AB167">
            <v>354</v>
          </cell>
          <cell r="AC167">
            <v>740</v>
          </cell>
          <cell r="AD167">
            <v>-2</v>
          </cell>
          <cell r="AE167">
            <v>-4</v>
          </cell>
          <cell r="AF167">
            <v>-2</v>
          </cell>
          <cell r="AG167">
            <v>1094</v>
          </cell>
          <cell r="AH167">
            <v>375</v>
          </cell>
          <cell r="AI167">
            <v>731</v>
          </cell>
        </row>
        <row r="168">
          <cell r="AA168" t="str">
            <v>Sep'91</v>
          </cell>
          <cell r="AB168">
            <v>366</v>
          </cell>
          <cell r="AC168">
            <v>681</v>
          </cell>
          <cell r="AD168">
            <v>2</v>
          </cell>
          <cell r="AE168">
            <v>-4</v>
          </cell>
          <cell r="AF168">
            <v>-2</v>
          </cell>
          <cell r="AG168">
            <v>1047</v>
          </cell>
          <cell r="AH168">
            <v>386</v>
          </cell>
          <cell r="AI168">
            <v>724</v>
          </cell>
        </row>
        <row r="169">
          <cell r="AA169" t="str">
            <v>Oct'91</v>
          </cell>
          <cell r="AB169">
            <v>388</v>
          </cell>
          <cell r="AC169">
            <v>708</v>
          </cell>
          <cell r="AD169">
            <v>-6</v>
          </cell>
          <cell r="AE169">
            <v>-4</v>
          </cell>
          <cell r="AF169">
            <v>-1</v>
          </cell>
          <cell r="AG169">
            <v>1096</v>
          </cell>
          <cell r="AH169">
            <v>369</v>
          </cell>
          <cell r="AI169">
            <v>710</v>
          </cell>
        </row>
        <row r="170">
          <cell r="AA170" t="str">
            <v>Nov'91</v>
          </cell>
          <cell r="AB170">
            <v>364</v>
          </cell>
          <cell r="AC170">
            <v>636</v>
          </cell>
          <cell r="AD170">
            <v>-3</v>
          </cell>
          <cell r="AE170">
            <v>-4</v>
          </cell>
          <cell r="AF170">
            <v>-1</v>
          </cell>
          <cell r="AG170">
            <v>1000</v>
          </cell>
          <cell r="AH170">
            <v>373</v>
          </cell>
          <cell r="AI170">
            <v>675</v>
          </cell>
        </row>
        <row r="171">
          <cell r="AA171" t="str">
            <v>Dec'91</v>
          </cell>
          <cell r="AB171">
            <v>374</v>
          </cell>
          <cell r="AC171">
            <v>749</v>
          </cell>
          <cell r="AD171">
            <v>2</v>
          </cell>
          <cell r="AE171">
            <v>-3</v>
          </cell>
          <cell r="AF171">
            <v>-1</v>
          </cell>
          <cell r="AG171">
            <v>1123</v>
          </cell>
          <cell r="AH171">
            <v>375</v>
          </cell>
          <cell r="AI171">
            <v>698</v>
          </cell>
        </row>
        <row r="172">
          <cell r="AA172" t="str">
            <v>Jan'92</v>
          </cell>
          <cell r="AB172">
            <v>328</v>
          </cell>
          <cell r="AC172">
            <v>805</v>
          </cell>
          <cell r="AD172">
            <v>28</v>
          </cell>
          <cell r="AE172">
            <v>28</v>
          </cell>
          <cell r="AF172">
            <v>-15</v>
          </cell>
          <cell r="AG172">
            <v>1133</v>
          </cell>
          <cell r="AH172">
            <v>355</v>
          </cell>
          <cell r="AI172">
            <v>730</v>
          </cell>
        </row>
        <row r="173">
          <cell r="AA173" t="str">
            <v>Feb'92</v>
          </cell>
          <cell r="AB173">
            <v>348</v>
          </cell>
          <cell r="AC173">
            <v>830</v>
          </cell>
          <cell r="AD173">
            <v>28</v>
          </cell>
          <cell r="AE173">
            <v>28</v>
          </cell>
          <cell r="AF173">
            <v>-7</v>
          </cell>
          <cell r="AG173">
            <v>1178</v>
          </cell>
          <cell r="AH173">
            <v>350</v>
          </cell>
          <cell r="AI173">
            <v>795</v>
          </cell>
        </row>
        <row r="174">
          <cell r="AA174" t="str">
            <v>Mar'92</v>
          </cell>
          <cell r="AB174">
            <v>386</v>
          </cell>
          <cell r="AC174">
            <v>891</v>
          </cell>
          <cell r="AD174">
            <v>20</v>
          </cell>
          <cell r="AE174">
            <v>25</v>
          </cell>
          <cell r="AF174">
            <v>-2</v>
          </cell>
          <cell r="AG174">
            <v>1277</v>
          </cell>
          <cell r="AH174">
            <v>354</v>
          </cell>
          <cell r="AI174">
            <v>842</v>
          </cell>
        </row>
        <row r="175">
          <cell r="AA175" t="str">
            <v>Apr'92</v>
          </cell>
          <cell r="AB175">
            <v>341</v>
          </cell>
          <cell r="AC175">
            <v>911</v>
          </cell>
          <cell r="AD175">
            <v>27</v>
          </cell>
          <cell r="AE175">
            <v>25</v>
          </cell>
          <cell r="AF175">
            <v>-3</v>
          </cell>
          <cell r="AG175">
            <v>1252</v>
          </cell>
          <cell r="AH175">
            <v>358</v>
          </cell>
          <cell r="AI175">
            <v>877</v>
          </cell>
        </row>
        <row r="176">
          <cell r="AA176" t="str">
            <v>May'92</v>
          </cell>
          <cell r="AB176">
            <v>375</v>
          </cell>
          <cell r="AC176">
            <v>836</v>
          </cell>
          <cell r="AD176">
            <v>15</v>
          </cell>
          <cell r="AE176">
            <v>23</v>
          </cell>
          <cell r="AF176">
            <v>-5</v>
          </cell>
          <cell r="AG176">
            <v>1211</v>
          </cell>
          <cell r="AH176">
            <v>367</v>
          </cell>
          <cell r="AI176">
            <v>879</v>
          </cell>
        </row>
        <row r="177">
          <cell r="AA177" t="str">
            <v>Jun'92</v>
          </cell>
          <cell r="AB177">
            <v>386</v>
          </cell>
          <cell r="AC177">
            <v>958</v>
          </cell>
          <cell r="AD177">
            <v>36</v>
          </cell>
          <cell r="AE177">
            <v>25</v>
          </cell>
          <cell r="AF177">
            <v>-2</v>
          </cell>
          <cell r="AG177">
            <v>1344</v>
          </cell>
          <cell r="AH177">
            <v>367</v>
          </cell>
          <cell r="AI177">
            <v>902</v>
          </cell>
        </row>
        <row r="178">
          <cell r="AA178" t="str">
            <v>Jul'92</v>
          </cell>
          <cell r="AB178">
            <v>406</v>
          </cell>
          <cell r="AC178">
            <v>869</v>
          </cell>
          <cell r="AD178">
            <v>16</v>
          </cell>
          <cell r="AE178">
            <v>24</v>
          </cell>
          <cell r="AF178">
            <v>-3</v>
          </cell>
          <cell r="AG178">
            <v>1275</v>
          </cell>
          <cell r="AH178">
            <v>389</v>
          </cell>
          <cell r="AI178">
            <v>888</v>
          </cell>
        </row>
        <row r="179">
          <cell r="AA179" t="str">
            <v>Aug'92</v>
          </cell>
          <cell r="AB179">
            <v>335</v>
          </cell>
          <cell r="AC179">
            <v>917</v>
          </cell>
          <cell r="AD179">
            <v>24</v>
          </cell>
          <cell r="AE179">
            <v>24</v>
          </cell>
          <cell r="AF179">
            <v>-3</v>
          </cell>
          <cell r="AG179">
            <v>1252</v>
          </cell>
          <cell r="AH179">
            <v>376</v>
          </cell>
          <cell r="AI179">
            <v>915</v>
          </cell>
        </row>
        <row r="180">
          <cell r="AA180" t="str">
            <v>Sep'92</v>
          </cell>
          <cell r="AB180">
            <v>367</v>
          </cell>
          <cell r="AC180">
            <v>900</v>
          </cell>
          <cell r="AD180">
            <v>32</v>
          </cell>
          <cell r="AE180">
            <v>25</v>
          </cell>
          <cell r="AF180">
            <v>-3</v>
          </cell>
          <cell r="AG180">
            <v>1267</v>
          </cell>
          <cell r="AH180">
            <v>369</v>
          </cell>
          <cell r="AI180">
            <v>895</v>
          </cell>
        </row>
        <row r="181">
          <cell r="AA181" t="str">
            <v>Oct'92</v>
          </cell>
          <cell r="AB181">
            <v>403</v>
          </cell>
          <cell r="AC181">
            <v>1040</v>
          </cell>
          <cell r="AD181">
            <v>47</v>
          </cell>
          <cell r="AE181">
            <v>27</v>
          </cell>
          <cell r="AF181">
            <v>-2</v>
          </cell>
          <cell r="AG181">
            <v>1443</v>
          </cell>
          <cell r="AH181">
            <v>368</v>
          </cell>
          <cell r="AI181">
            <v>952</v>
          </cell>
        </row>
        <row r="182">
          <cell r="AA182" t="str">
            <v>Nov'92</v>
          </cell>
          <cell r="AB182">
            <v>337</v>
          </cell>
          <cell r="AC182">
            <v>913</v>
          </cell>
          <cell r="AD182">
            <v>44</v>
          </cell>
          <cell r="AE182">
            <v>28</v>
          </cell>
          <cell r="AF182">
            <v>-2</v>
          </cell>
          <cell r="AG182">
            <v>1250</v>
          </cell>
          <cell r="AH182">
            <v>369</v>
          </cell>
          <cell r="AI182">
            <v>951</v>
          </cell>
        </row>
        <row r="183">
          <cell r="AA183" t="str">
            <v>Dec'92</v>
          </cell>
          <cell r="AB183">
            <v>370</v>
          </cell>
          <cell r="AC183">
            <v>1050</v>
          </cell>
          <cell r="AD183">
            <v>40</v>
          </cell>
          <cell r="AE183">
            <v>29</v>
          </cell>
          <cell r="AF183">
            <v>-2</v>
          </cell>
          <cell r="AG183">
            <v>1420</v>
          </cell>
          <cell r="AH183">
            <v>370</v>
          </cell>
          <cell r="AI183">
            <v>1001</v>
          </cell>
        </row>
        <row r="184">
          <cell r="AA184" t="str">
            <v>Jan'93</v>
          </cell>
          <cell r="AB184">
            <v>399</v>
          </cell>
          <cell r="AC184">
            <v>1043</v>
          </cell>
          <cell r="AD184">
            <v>30</v>
          </cell>
          <cell r="AE184">
            <v>30</v>
          </cell>
          <cell r="AF184">
            <v>22</v>
          </cell>
          <cell r="AG184">
            <v>1442</v>
          </cell>
          <cell r="AH184">
            <v>369</v>
          </cell>
          <cell r="AI184">
            <v>1002</v>
          </cell>
        </row>
        <row r="185">
          <cell r="AA185" t="str">
            <v>Feb'93</v>
          </cell>
          <cell r="AB185">
            <v>358</v>
          </cell>
          <cell r="AC185">
            <v>1106</v>
          </cell>
          <cell r="AD185">
            <v>33</v>
          </cell>
          <cell r="AE185">
            <v>31</v>
          </cell>
          <cell r="AF185">
            <v>12</v>
          </cell>
          <cell r="AG185">
            <v>1464</v>
          </cell>
          <cell r="AH185">
            <v>376</v>
          </cell>
          <cell r="AI185">
            <v>1066</v>
          </cell>
        </row>
        <row r="186">
          <cell r="AA186" t="str">
            <v>Mar'93</v>
          </cell>
          <cell r="AB186">
            <v>400</v>
          </cell>
          <cell r="AC186">
            <v>1249</v>
          </cell>
          <cell r="AD186">
            <v>40</v>
          </cell>
          <cell r="AE186">
            <v>35</v>
          </cell>
          <cell r="AF186">
            <v>9</v>
          </cell>
          <cell r="AG186">
            <v>1649</v>
          </cell>
          <cell r="AH186">
            <v>386</v>
          </cell>
          <cell r="AI186">
            <v>1133</v>
          </cell>
        </row>
        <row r="187">
          <cell r="AA187" t="str">
            <v>Apr'93</v>
          </cell>
          <cell r="AB187">
            <v>457</v>
          </cell>
          <cell r="AC187">
            <v>1249</v>
          </cell>
          <cell r="AD187">
            <v>37</v>
          </cell>
          <cell r="AE187">
            <v>35</v>
          </cell>
          <cell r="AF187">
            <v>15</v>
          </cell>
          <cell r="AG187">
            <v>1706</v>
          </cell>
          <cell r="AH187">
            <v>405</v>
          </cell>
          <cell r="AI187">
            <v>1201</v>
          </cell>
        </row>
        <row r="188">
          <cell r="AA188" t="str">
            <v>May'93</v>
          </cell>
          <cell r="AB188">
            <v>342</v>
          </cell>
          <cell r="AC188">
            <v>1152</v>
          </cell>
          <cell r="AD188">
            <v>38</v>
          </cell>
          <cell r="AE188">
            <v>36</v>
          </cell>
          <cell r="AF188">
            <v>10</v>
          </cell>
          <cell r="AG188">
            <v>1494</v>
          </cell>
          <cell r="AH188">
            <v>400</v>
          </cell>
          <cell r="AI188">
            <v>1217</v>
          </cell>
        </row>
        <row r="189">
          <cell r="AA189" t="str">
            <v>Jun'93</v>
          </cell>
          <cell r="AB189">
            <v>451</v>
          </cell>
          <cell r="AC189">
            <v>1304</v>
          </cell>
          <cell r="AD189">
            <v>36</v>
          </cell>
          <cell r="AE189">
            <v>36</v>
          </cell>
          <cell r="AF189">
            <v>11</v>
          </cell>
          <cell r="AG189">
            <v>1755</v>
          </cell>
          <cell r="AH189">
            <v>417</v>
          </cell>
          <cell r="AI189">
            <v>1235</v>
          </cell>
        </row>
        <row r="190">
          <cell r="AA190" t="str">
            <v>Jul'93</v>
          </cell>
          <cell r="AB190">
            <v>421</v>
          </cell>
          <cell r="AC190">
            <v>1284</v>
          </cell>
          <cell r="AD190">
            <v>48</v>
          </cell>
          <cell r="AE190">
            <v>37</v>
          </cell>
          <cell r="AF190">
            <v>10</v>
          </cell>
          <cell r="AG190">
            <v>1705</v>
          </cell>
          <cell r="AH190">
            <v>405</v>
          </cell>
          <cell r="AI190">
            <v>1247</v>
          </cell>
        </row>
        <row r="191">
          <cell r="AA191" t="str">
            <v>Aug'93</v>
          </cell>
          <cell r="AB191">
            <v>467</v>
          </cell>
          <cell r="AC191">
            <v>1237</v>
          </cell>
          <cell r="AD191">
            <v>35</v>
          </cell>
          <cell r="AE191">
            <v>37</v>
          </cell>
          <cell r="AF191">
            <v>13</v>
          </cell>
          <cell r="AG191">
            <v>1704</v>
          </cell>
          <cell r="AH191">
            <v>446</v>
          </cell>
          <cell r="AI191">
            <v>1275</v>
          </cell>
        </row>
        <row r="192">
          <cell r="AA192" t="str">
            <v>Sep'93</v>
          </cell>
          <cell r="AB192">
            <v>473</v>
          </cell>
          <cell r="AC192">
            <v>1331</v>
          </cell>
          <cell r="AD192">
            <v>48</v>
          </cell>
          <cell r="AE192">
            <v>38</v>
          </cell>
          <cell r="AF192">
            <v>15</v>
          </cell>
          <cell r="AG192">
            <v>1804</v>
          </cell>
          <cell r="AH192">
            <v>454</v>
          </cell>
          <cell r="AI192">
            <v>1284</v>
          </cell>
        </row>
        <row r="193">
          <cell r="AA193" t="str">
            <v>Oct'93</v>
          </cell>
          <cell r="AB193">
            <v>430</v>
          </cell>
          <cell r="AC193">
            <v>1270</v>
          </cell>
          <cell r="AD193">
            <v>22</v>
          </cell>
          <cell r="AE193">
            <v>36</v>
          </cell>
          <cell r="AF193">
            <v>14</v>
          </cell>
          <cell r="AG193">
            <v>1700</v>
          </cell>
          <cell r="AH193">
            <v>457</v>
          </cell>
          <cell r="AI193">
            <v>1279</v>
          </cell>
        </row>
        <row r="194">
          <cell r="AA194" t="str">
            <v>Nov'93</v>
          </cell>
          <cell r="AB194">
            <v>443</v>
          </cell>
          <cell r="AC194">
            <v>1414</v>
          </cell>
          <cell r="AD194">
            <v>55</v>
          </cell>
          <cell r="AE194">
            <v>38</v>
          </cell>
          <cell r="AF194">
            <v>16</v>
          </cell>
          <cell r="AG194">
            <v>1857</v>
          </cell>
          <cell r="AH194">
            <v>449</v>
          </cell>
          <cell r="AI194">
            <v>1338</v>
          </cell>
        </row>
        <row r="195">
          <cell r="AA195" t="str">
            <v>Dec'93</v>
          </cell>
          <cell r="AB195">
            <v>509</v>
          </cell>
          <cell r="AC195">
            <v>1509</v>
          </cell>
          <cell r="AD195">
            <v>44</v>
          </cell>
          <cell r="AE195">
            <v>39</v>
          </cell>
          <cell r="AF195">
            <v>18</v>
          </cell>
          <cell r="AG195">
            <v>2018</v>
          </cell>
          <cell r="AH195">
            <v>461</v>
          </cell>
          <cell r="AI195">
            <v>1398</v>
          </cell>
        </row>
        <row r="196">
          <cell r="AA196" t="str">
            <v>Jan'94</v>
          </cell>
          <cell r="AB196">
            <v>479</v>
          </cell>
          <cell r="AC196">
            <v>1372</v>
          </cell>
          <cell r="AD196">
            <v>32</v>
          </cell>
          <cell r="AE196">
            <v>32</v>
          </cell>
          <cell r="AF196">
            <v>20</v>
          </cell>
          <cell r="AG196">
            <v>1851</v>
          </cell>
          <cell r="AH196">
            <v>477</v>
          </cell>
          <cell r="AI196">
            <v>1432</v>
          </cell>
        </row>
        <row r="197">
          <cell r="AA197" t="str">
            <v>Feb'94</v>
          </cell>
          <cell r="AB197">
            <v>483</v>
          </cell>
          <cell r="AC197">
            <v>1542</v>
          </cell>
          <cell r="AD197">
            <v>39</v>
          </cell>
          <cell r="AE197">
            <v>36</v>
          </cell>
          <cell r="AF197">
            <v>27</v>
          </cell>
          <cell r="AG197">
            <v>2025</v>
          </cell>
          <cell r="AH197">
            <v>490</v>
          </cell>
          <cell r="AI197">
            <v>1474</v>
          </cell>
        </row>
        <row r="198">
          <cell r="AA198" t="str">
            <v>Mar'94</v>
          </cell>
          <cell r="AB198">
            <v>535</v>
          </cell>
          <cell r="AC198">
            <v>1565</v>
          </cell>
          <cell r="AD198">
            <v>25</v>
          </cell>
          <cell r="AE198">
            <v>32</v>
          </cell>
          <cell r="AF198">
            <v>29</v>
          </cell>
          <cell r="AG198">
            <v>2100</v>
          </cell>
          <cell r="AH198">
            <v>499</v>
          </cell>
          <cell r="AI198">
            <v>1493</v>
          </cell>
        </row>
        <row r="199">
          <cell r="AA199" t="str">
            <v>Apr'94</v>
          </cell>
          <cell r="AB199">
            <v>476</v>
          </cell>
          <cell r="AC199">
            <v>1519</v>
          </cell>
          <cell r="AD199">
            <v>22</v>
          </cell>
          <cell r="AE199">
            <v>29</v>
          </cell>
          <cell r="AF199">
            <v>22</v>
          </cell>
          <cell r="AG199">
            <v>1995</v>
          </cell>
          <cell r="AH199">
            <v>498</v>
          </cell>
          <cell r="AI199">
            <v>1542</v>
          </cell>
        </row>
        <row r="200">
          <cell r="AA200" t="str">
            <v>May'94</v>
          </cell>
          <cell r="AB200">
            <v>508</v>
          </cell>
          <cell r="AC200">
            <v>1477</v>
          </cell>
          <cell r="AD200">
            <v>28</v>
          </cell>
          <cell r="AE200">
            <v>29</v>
          </cell>
          <cell r="AF200">
            <v>27</v>
          </cell>
          <cell r="AG200">
            <v>1985</v>
          </cell>
          <cell r="AH200">
            <v>506</v>
          </cell>
          <cell r="AI200">
            <v>1520</v>
          </cell>
        </row>
        <row r="201">
          <cell r="AA201" t="str">
            <v>Jun'94</v>
          </cell>
          <cell r="AB201">
            <v>539</v>
          </cell>
          <cell r="AC201">
            <v>1542</v>
          </cell>
          <cell r="AD201">
            <v>18</v>
          </cell>
          <cell r="AE201">
            <v>27</v>
          </cell>
          <cell r="AF201">
            <v>25</v>
          </cell>
          <cell r="AG201">
            <v>2081</v>
          </cell>
          <cell r="AH201">
            <v>508</v>
          </cell>
          <cell r="AI201">
            <v>1513</v>
          </cell>
        </row>
        <row r="202">
          <cell r="AA202" t="str">
            <v>Jul'94</v>
          </cell>
          <cell r="AB202">
            <v>504</v>
          </cell>
          <cell r="AC202">
            <v>1727</v>
          </cell>
          <cell r="AD202">
            <v>35</v>
          </cell>
          <cell r="AE202">
            <v>28</v>
          </cell>
          <cell r="AF202">
            <v>25</v>
          </cell>
          <cell r="AG202">
            <v>2231</v>
          </cell>
          <cell r="AH202">
            <v>517</v>
          </cell>
          <cell r="AI202">
            <v>1582</v>
          </cell>
        </row>
        <row r="203">
          <cell r="AA203" t="str">
            <v>Aug'94</v>
          </cell>
          <cell r="AB203">
            <v>470</v>
          </cell>
          <cell r="AC203">
            <v>1564</v>
          </cell>
          <cell r="AD203">
            <v>26</v>
          </cell>
          <cell r="AE203">
            <v>28</v>
          </cell>
          <cell r="AF203">
            <v>21</v>
          </cell>
          <cell r="AG203">
            <v>2034</v>
          </cell>
          <cell r="AH203">
            <v>504</v>
          </cell>
          <cell r="AI203">
            <v>1611</v>
          </cell>
        </row>
        <row r="204">
          <cell r="AA204" t="str">
            <v>Sep'94</v>
          </cell>
          <cell r="AB204">
            <v>537</v>
          </cell>
          <cell r="AC204">
            <v>1660</v>
          </cell>
          <cell r="AD204">
            <v>25</v>
          </cell>
          <cell r="AE204">
            <v>28</v>
          </cell>
          <cell r="AF204">
            <v>20</v>
          </cell>
          <cell r="AG204">
            <v>2197</v>
          </cell>
          <cell r="AH204">
            <v>504</v>
          </cell>
          <cell r="AI204">
            <v>1650</v>
          </cell>
        </row>
        <row r="205">
          <cell r="AA205" t="str">
            <v>Oct'94</v>
          </cell>
          <cell r="AB205">
            <v>536</v>
          </cell>
          <cell r="AC205">
            <v>1576</v>
          </cell>
          <cell r="AD205">
            <v>24</v>
          </cell>
          <cell r="AE205">
            <v>27</v>
          </cell>
          <cell r="AF205">
            <v>21</v>
          </cell>
          <cell r="AG205">
            <v>2112</v>
          </cell>
          <cell r="AH205">
            <v>514</v>
          </cell>
          <cell r="AI205">
            <v>1600</v>
          </cell>
        </row>
        <row r="206">
          <cell r="AA206" t="str">
            <v>Nov'94</v>
          </cell>
          <cell r="AB206">
            <v>446</v>
          </cell>
          <cell r="AC206">
            <v>1317</v>
          </cell>
          <cell r="AD206">
            <v>-7</v>
          </cell>
          <cell r="AE206">
            <v>24</v>
          </cell>
          <cell r="AF206">
            <v>19</v>
          </cell>
          <cell r="AG206">
            <v>1763</v>
          </cell>
          <cell r="AH206">
            <v>506</v>
          </cell>
          <cell r="AI206">
            <v>1518</v>
          </cell>
        </row>
        <row r="207">
          <cell r="AA207" t="str">
            <v>Dec'94</v>
          </cell>
          <cell r="AB207">
            <v>578</v>
          </cell>
          <cell r="AC207">
            <v>1976</v>
          </cell>
          <cell r="AD207">
            <v>31</v>
          </cell>
          <cell r="AE207">
            <v>24</v>
          </cell>
          <cell r="AF207">
            <v>18</v>
          </cell>
          <cell r="AG207">
            <v>2554</v>
          </cell>
          <cell r="AH207">
            <v>520</v>
          </cell>
          <cell r="AI207">
            <v>1623</v>
          </cell>
        </row>
        <row r="208">
          <cell r="AA208" t="str">
            <v>Jan'95</v>
          </cell>
          <cell r="AB208">
            <v>526</v>
          </cell>
          <cell r="AC208">
            <v>1649</v>
          </cell>
          <cell r="AD208">
            <v>20</v>
          </cell>
          <cell r="AE208">
            <v>20</v>
          </cell>
          <cell r="AF208">
            <v>10</v>
          </cell>
          <cell r="AG208">
            <v>2175</v>
          </cell>
          <cell r="AH208">
            <v>517</v>
          </cell>
          <cell r="AI208">
            <v>1647</v>
          </cell>
        </row>
        <row r="209">
          <cell r="AA209" t="str">
            <v>Feb'95</v>
          </cell>
          <cell r="AB209">
            <v>498</v>
          </cell>
          <cell r="AC209">
            <v>1708</v>
          </cell>
          <cell r="AD209">
            <v>11</v>
          </cell>
          <cell r="AE209">
            <v>15</v>
          </cell>
          <cell r="AF209">
            <v>6</v>
          </cell>
          <cell r="AG209">
            <v>2206</v>
          </cell>
          <cell r="AH209">
            <v>534</v>
          </cell>
          <cell r="AI209">
            <v>1778</v>
          </cell>
        </row>
        <row r="210">
          <cell r="AA210" t="str">
            <v>Mar'95</v>
          </cell>
          <cell r="AB210">
            <v>581</v>
          </cell>
          <cell r="AC210">
            <v>1981</v>
          </cell>
          <cell r="AD210">
            <v>27</v>
          </cell>
          <cell r="AE210">
            <v>19</v>
          </cell>
          <cell r="AF210">
            <v>7</v>
          </cell>
          <cell r="AG210">
            <v>2562</v>
          </cell>
          <cell r="AH210">
            <v>535</v>
          </cell>
          <cell r="AI210">
            <v>1779</v>
          </cell>
        </row>
        <row r="211">
          <cell r="AA211" t="str">
            <v>Apr'95</v>
          </cell>
          <cell r="AB211">
            <v>498</v>
          </cell>
          <cell r="AC211">
            <v>1795</v>
          </cell>
          <cell r="AD211">
            <v>18</v>
          </cell>
          <cell r="AE211">
            <v>19</v>
          </cell>
          <cell r="AF211">
            <v>7</v>
          </cell>
          <cell r="AG211">
            <v>2293</v>
          </cell>
          <cell r="AH211">
            <v>526</v>
          </cell>
          <cell r="AI211">
            <v>1828</v>
          </cell>
        </row>
        <row r="212">
          <cell r="AA212" t="str">
            <v>May'95</v>
          </cell>
          <cell r="AB212">
            <v>522</v>
          </cell>
          <cell r="AC212">
            <v>1795</v>
          </cell>
          <cell r="AD212">
            <v>22</v>
          </cell>
          <cell r="AE212">
            <v>19</v>
          </cell>
          <cell r="AF212">
            <v>6</v>
          </cell>
          <cell r="AG212">
            <v>2317</v>
          </cell>
          <cell r="AH212">
            <v>534</v>
          </cell>
          <cell r="AI212">
            <v>1857</v>
          </cell>
        </row>
        <row r="213">
          <cell r="AA213" t="str">
            <v>Jun'95</v>
          </cell>
          <cell r="AB213">
            <v>533</v>
          </cell>
          <cell r="AC213">
            <v>1757</v>
          </cell>
          <cell r="AD213">
            <v>14</v>
          </cell>
          <cell r="AE213">
            <v>18</v>
          </cell>
          <cell r="AF213">
            <v>5</v>
          </cell>
          <cell r="AG213">
            <v>2290</v>
          </cell>
          <cell r="AH213">
            <v>518</v>
          </cell>
          <cell r="AI213">
            <v>1782</v>
          </cell>
        </row>
        <row r="214">
          <cell r="AA214" t="str">
            <v>Jul'95</v>
          </cell>
          <cell r="AB214">
            <v>652</v>
          </cell>
          <cell r="AC214">
            <v>1897</v>
          </cell>
          <cell r="AD214">
            <v>10</v>
          </cell>
          <cell r="AE214">
            <v>17</v>
          </cell>
          <cell r="AF214">
            <v>8</v>
          </cell>
          <cell r="AG214">
            <v>2549</v>
          </cell>
          <cell r="AH214">
            <v>569</v>
          </cell>
          <cell r="AI214">
            <v>1816</v>
          </cell>
        </row>
        <row r="215">
          <cell r="AA215" t="str">
            <v>Aug'95</v>
          </cell>
          <cell r="AB215">
            <v>512</v>
          </cell>
          <cell r="AC215">
            <v>1823</v>
          </cell>
          <cell r="AD215">
            <v>17</v>
          </cell>
          <cell r="AE215">
            <v>17</v>
          </cell>
          <cell r="AF215">
            <v>8</v>
          </cell>
          <cell r="AG215">
            <v>2335</v>
          </cell>
          <cell r="AH215">
            <v>566</v>
          </cell>
          <cell r="AI215">
            <v>1826</v>
          </cell>
        </row>
        <row r="216">
          <cell r="AA216" t="str">
            <v>Sep'95</v>
          </cell>
          <cell r="AB216">
            <v>588</v>
          </cell>
          <cell r="AC216">
            <v>1948</v>
          </cell>
          <cell r="AD216">
            <v>17</v>
          </cell>
          <cell r="AE216">
            <v>17</v>
          </cell>
          <cell r="AF216">
            <v>8</v>
          </cell>
          <cell r="AG216">
            <v>2536</v>
          </cell>
          <cell r="AH216">
            <v>584</v>
          </cell>
          <cell r="AI216">
            <v>1889</v>
          </cell>
        </row>
        <row r="217">
          <cell r="AA217" t="str">
            <v>Oct'95</v>
          </cell>
          <cell r="AB217">
            <v>472</v>
          </cell>
          <cell r="AC217">
            <v>1878</v>
          </cell>
          <cell r="AD217">
            <v>19</v>
          </cell>
          <cell r="AE217">
            <v>17</v>
          </cell>
          <cell r="AF217">
            <v>6</v>
          </cell>
          <cell r="AG217">
            <v>2350</v>
          </cell>
          <cell r="AH217">
            <v>524</v>
          </cell>
          <cell r="AI217">
            <v>1883</v>
          </cell>
        </row>
        <row r="218">
          <cell r="AA218" t="str">
            <v>Nov'95</v>
          </cell>
          <cell r="AB218">
            <v>538</v>
          </cell>
          <cell r="AC218">
            <v>1939</v>
          </cell>
          <cell r="AD218">
            <v>47</v>
          </cell>
          <cell r="AE218">
            <v>20</v>
          </cell>
          <cell r="AF218">
            <v>7</v>
          </cell>
          <cell r="AG218">
            <v>2477</v>
          </cell>
          <cell r="AH218">
            <v>533</v>
          </cell>
          <cell r="AI218">
            <v>1922</v>
          </cell>
        </row>
        <row r="219">
          <cell r="AA219" t="str">
            <v>Dec'95</v>
          </cell>
          <cell r="AB219">
            <v>521</v>
          </cell>
          <cell r="AC219">
            <v>2174</v>
          </cell>
          <cell r="AD219">
            <v>10</v>
          </cell>
          <cell r="AE219">
            <v>19</v>
          </cell>
          <cell r="AF219">
            <v>6</v>
          </cell>
          <cell r="AG219">
            <v>2695</v>
          </cell>
          <cell r="AH219">
            <v>510</v>
          </cell>
          <cell r="AI219">
            <v>1997</v>
          </cell>
        </row>
        <row r="220">
          <cell r="AA220" t="str">
            <v>Jan'96</v>
          </cell>
          <cell r="AB220">
            <v>475</v>
          </cell>
          <cell r="AC220">
            <v>1868</v>
          </cell>
          <cell r="AD220">
            <v>13</v>
          </cell>
          <cell r="AE220">
            <v>13</v>
          </cell>
          <cell r="AF220">
            <v>-10</v>
          </cell>
          <cell r="AG220">
            <v>2343</v>
          </cell>
          <cell r="AH220">
            <v>511</v>
          </cell>
          <cell r="AI220">
            <v>1994</v>
          </cell>
        </row>
        <row r="221">
          <cell r="AA221" t="str">
            <v>Feb'96</v>
          </cell>
          <cell r="AB221">
            <v>481</v>
          </cell>
          <cell r="AC221">
            <v>2068</v>
          </cell>
          <cell r="AD221">
            <v>21</v>
          </cell>
          <cell r="AE221">
            <v>17</v>
          </cell>
          <cell r="AF221">
            <v>-7</v>
          </cell>
          <cell r="AG221">
            <v>2549</v>
          </cell>
          <cell r="AH221">
            <v>492</v>
          </cell>
          <cell r="AI221">
            <v>2037</v>
          </cell>
        </row>
        <row r="222">
          <cell r="AA222" t="str">
            <v>Mar'96</v>
          </cell>
          <cell r="AB222">
            <v>509</v>
          </cell>
          <cell r="AC222">
            <v>2154</v>
          </cell>
          <cell r="AD222">
            <v>9</v>
          </cell>
          <cell r="AE222">
            <v>14</v>
          </cell>
          <cell r="AF222">
            <v>-9</v>
          </cell>
          <cell r="AG222">
            <v>2663</v>
          </cell>
          <cell r="AH222">
            <v>488</v>
          </cell>
          <cell r="AI222">
            <v>2030</v>
          </cell>
        </row>
        <row r="223">
          <cell r="AA223" t="str">
            <v>Apr'96</v>
          </cell>
          <cell r="AB223">
            <v>552</v>
          </cell>
          <cell r="AC223">
            <v>2185</v>
          </cell>
          <cell r="AD223">
            <v>22</v>
          </cell>
          <cell r="AE223">
            <v>16</v>
          </cell>
          <cell r="AF223">
            <v>-4</v>
          </cell>
          <cell r="AG223">
            <v>2737</v>
          </cell>
          <cell r="AH223">
            <v>514</v>
          </cell>
          <cell r="AI223">
            <v>2136</v>
          </cell>
        </row>
        <row r="224">
          <cell r="AA224" t="str">
            <v>May'96</v>
          </cell>
          <cell r="AB224">
            <v>464</v>
          </cell>
          <cell r="AC224">
            <v>2137</v>
          </cell>
          <cell r="AD224">
            <v>19</v>
          </cell>
          <cell r="AE224">
            <v>17</v>
          </cell>
          <cell r="AF224">
            <v>-5</v>
          </cell>
          <cell r="AG224">
            <v>2601</v>
          </cell>
          <cell r="AH224">
            <v>508</v>
          </cell>
          <cell r="AI224">
            <v>2159</v>
          </cell>
        </row>
        <row r="225">
          <cell r="AA225" t="str">
            <v>Jun'96</v>
          </cell>
          <cell r="AB225">
            <v>478</v>
          </cell>
          <cell r="AC225">
            <v>2087</v>
          </cell>
          <cell r="AD225">
            <v>19</v>
          </cell>
          <cell r="AE225">
            <v>17</v>
          </cell>
          <cell r="AF225">
            <v>-6</v>
          </cell>
          <cell r="AG225">
            <v>2565</v>
          </cell>
          <cell r="AH225">
            <v>498</v>
          </cell>
          <cell r="AI225">
            <v>2136</v>
          </cell>
        </row>
        <row r="226">
          <cell r="AA226" t="str">
            <v>Jul'96</v>
          </cell>
          <cell r="AB226">
            <v>510</v>
          </cell>
          <cell r="AC226">
            <v>2298</v>
          </cell>
          <cell r="AD226">
            <v>21</v>
          </cell>
          <cell r="AE226">
            <v>18</v>
          </cell>
          <cell r="AF226">
            <v>-9</v>
          </cell>
          <cell r="AG226">
            <v>2808</v>
          </cell>
          <cell r="AH226">
            <v>484</v>
          </cell>
          <cell r="AI226">
            <v>2174</v>
          </cell>
        </row>
        <row r="227">
          <cell r="AA227" t="str">
            <v>Aug'96</v>
          </cell>
          <cell r="AB227">
            <v>456</v>
          </cell>
          <cell r="AC227">
            <v>2074</v>
          </cell>
          <cell r="AD227">
            <v>14</v>
          </cell>
          <cell r="AE227">
            <v>17</v>
          </cell>
          <cell r="AF227">
            <v>-9</v>
          </cell>
          <cell r="AG227">
            <v>2530</v>
          </cell>
          <cell r="AH227">
            <v>481</v>
          </cell>
          <cell r="AI227">
            <v>2153</v>
          </cell>
        </row>
        <row r="228">
          <cell r="AA228" t="str">
            <v>Sep'96</v>
          </cell>
          <cell r="AB228">
            <v>545</v>
          </cell>
          <cell r="AC228">
            <v>2211</v>
          </cell>
          <cell r="AD228">
            <v>14</v>
          </cell>
          <cell r="AE228">
            <v>17</v>
          </cell>
          <cell r="AF228">
            <v>-9</v>
          </cell>
          <cell r="AG228">
            <v>2756</v>
          </cell>
          <cell r="AH228">
            <v>504</v>
          </cell>
          <cell r="AI228">
            <v>2194</v>
          </cell>
        </row>
        <row r="229">
          <cell r="AA229" t="str">
            <v>Oct'96</v>
          </cell>
          <cell r="AB229">
            <v>552</v>
          </cell>
          <cell r="AC229">
            <v>2327</v>
          </cell>
          <cell r="AD229">
            <v>24</v>
          </cell>
          <cell r="AE229">
            <v>17</v>
          </cell>
          <cell r="AF229">
            <v>-7</v>
          </cell>
          <cell r="AG229">
            <v>2879</v>
          </cell>
          <cell r="AH229">
            <v>518</v>
          </cell>
          <cell r="AI229">
            <v>2204</v>
          </cell>
        </row>
        <row r="230">
          <cell r="AA230" t="str">
            <v>Nov'96</v>
          </cell>
          <cell r="AB230">
            <v>477</v>
          </cell>
          <cell r="AC230">
            <v>2024</v>
          </cell>
          <cell r="AD230">
            <v>4</v>
          </cell>
          <cell r="AE230">
            <v>16</v>
          </cell>
          <cell r="AF230">
            <v>-7</v>
          </cell>
          <cell r="AG230">
            <v>2501</v>
          </cell>
          <cell r="AH230">
            <v>525</v>
          </cell>
          <cell r="AI230">
            <v>2187</v>
          </cell>
        </row>
        <row r="231">
          <cell r="AA231" t="str">
            <v>Dec'96</v>
          </cell>
          <cell r="AB231">
            <v>442</v>
          </cell>
          <cell r="AC231">
            <v>2097</v>
          </cell>
          <cell r="AD231">
            <v>-4</v>
          </cell>
          <cell r="AE231">
            <v>14</v>
          </cell>
          <cell r="AF231">
            <v>-8</v>
          </cell>
          <cell r="AG231">
            <v>2539</v>
          </cell>
          <cell r="AH231">
            <v>490</v>
          </cell>
          <cell r="AI231">
            <v>2149</v>
          </cell>
        </row>
        <row r="232">
          <cell r="AA232" t="str">
            <v>Jan'97</v>
          </cell>
          <cell r="AB232">
            <v>472</v>
          </cell>
          <cell r="AC232">
            <v>1985</v>
          </cell>
          <cell r="AD232">
            <v>6</v>
          </cell>
          <cell r="AE232">
            <v>6</v>
          </cell>
          <cell r="AF232">
            <v>-1</v>
          </cell>
          <cell r="AG232">
            <v>2457</v>
          </cell>
          <cell r="AH232">
            <v>464</v>
          </cell>
          <cell r="AI232">
            <v>2035</v>
          </cell>
        </row>
        <row r="233">
          <cell r="AA233" t="str">
            <v>Feb'97</v>
          </cell>
          <cell r="AB233">
            <v>522</v>
          </cell>
          <cell r="AC233">
            <v>2240</v>
          </cell>
          <cell r="AD233">
            <v>8</v>
          </cell>
          <cell r="AE233">
            <v>7</v>
          </cell>
          <cell r="AF233">
            <v>4</v>
          </cell>
          <cell r="AG233">
            <v>2762</v>
          </cell>
          <cell r="AH233">
            <v>479</v>
          </cell>
          <cell r="AI233">
            <v>2107</v>
          </cell>
        </row>
        <row r="234">
          <cell r="AA234" t="str">
            <v>Mar'97</v>
          </cell>
          <cell r="AB234">
            <v>467</v>
          </cell>
          <cell r="AC234">
            <v>2193</v>
          </cell>
          <cell r="AD234">
            <v>2</v>
          </cell>
          <cell r="AE234">
            <v>5</v>
          </cell>
          <cell r="AF234">
            <v>0</v>
          </cell>
          <cell r="AG234">
            <v>2660</v>
          </cell>
          <cell r="AH234">
            <v>487</v>
          </cell>
          <cell r="AI234">
            <v>2139</v>
          </cell>
        </row>
        <row r="235">
          <cell r="AA235" t="str">
            <v>Apr'97</v>
          </cell>
          <cell r="AB235">
            <v>495</v>
          </cell>
          <cell r="AC235">
            <v>2234</v>
          </cell>
          <cell r="AD235">
            <v>2</v>
          </cell>
          <cell r="AE235">
            <v>5</v>
          </cell>
          <cell r="AF235">
            <v>-3</v>
          </cell>
          <cell r="AG235">
            <v>2729</v>
          </cell>
          <cell r="AH235">
            <v>495</v>
          </cell>
          <cell r="AI235">
            <v>2222</v>
          </cell>
        </row>
        <row r="236">
          <cell r="AA236" t="str">
            <v>May'97</v>
          </cell>
          <cell r="AB236">
            <v>455</v>
          </cell>
          <cell r="AC236">
            <v>2306</v>
          </cell>
          <cell r="AD236">
            <v>8</v>
          </cell>
          <cell r="AE236">
            <v>5</v>
          </cell>
          <cell r="AF236">
            <v>-3</v>
          </cell>
          <cell r="AG236">
            <v>2761</v>
          </cell>
          <cell r="AH236">
            <v>472</v>
          </cell>
          <cell r="AI236">
            <v>2244</v>
          </cell>
        </row>
        <row r="237">
          <cell r="AA237" t="str">
            <v>Jun'97</v>
          </cell>
          <cell r="AB237">
            <v>615</v>
          </cell>
          <cell r="AC237">
            <v>2617</v>
          </cell>
          <cell r="AD237">
            <v>25</v>
          </cell>
          <cell r="AE237">
            <v>9</v>
          </cell>
          <cell r="AF237">
            <v>2</v>
          </cell>
          <cell r="AG237">
            <v>3232</v>
          </cell>
          <cell r="AH237">
            <v>522</v>
          </cell>
          <cell r="AI237">
            <v>2386</v>
          </cell>
        </row>
        <row r="238">
          <cell r="AA238" t="str">
            <v>Jul'97</v>
          </cell>
          <cell r="AB238">
            <v>486</v>
          </cell>
          <cell r="AC238">
            <v>2272</v>
          </cell>
          <cell r="AD238">
            <v>-1</v>
          </cell>
          <cell r="AE238">
            <v>7</v>
          </cell>
          <cell r="AF238">
            <v>1</v>
          </cell>
          <cell r="AG238">
            <v>2758</v>
          </cell>
          <cell r="AH238">
            <v>519</v>
          </cell>
          <cell r="AI238">
            <v>2398</v>
          </cell>
        </row>
        <row r="239">
          <cell r="AA239" t="str">
            <v>Aug'97</v>
          </cell>
          <cell r="AB239">
            <v>478</v>
          </cell>
          <cell r="AC239">
            <v>2291</v>
          </cell>
          <cell r="AD239">
            <v>10</v>
          </cell>
          <cell r="AE239">
            <v>8</v>
          </cell>
          <cell r="AF239">
            <v>2</v>
          </cell>
          <cell r="AG239">
            <v>2769</v>
          </cell>
          <cell r="AH239">
            <v>526</v>
          </cell>
          <cell r="AI239">
            <v>2393</v>
          </cell>
        </row>
        <row r="240">
          <cell r="AA240" t="str">
            <v>Sep'97</v>
          </cell>
          <cell r="AB240">
            <v>468</v>
          </cell>
          <cell r="AC240">
            <v>2343</v>
          </cell>
          <cell r="AD240">
            <v>6</v>
          </cell>
          <cell r="AE240">
            <v>7</v>
          </cell>
          <cell r="AF240">
            <v>0</v>
          </cell>
          <cell r="AG240">
            <v>2811</v>
          </cell>
          <cell r="AH240">
            <v>477</v>
          </cell>
          <cell r="AI240">
            <v>2302</v>
          </cell>
        </row>
        <row r="241">
          <cell r="AA241" t="str">
            <v>Oct'97</v>
          </cell>
          <cell r="AB241">
            <v>526</v>
          </cell>
          <cell r="AC241">
            <v>2399</v>
          </cell>
          <cell r="AD241">
            <v>3</v>
          </cell>
          <cell r="AE241">
            <v>7</v>
          </cell>
          <cell r="AF241">
            <v>-1</v>
          </cell>
          <cell r="AG241">
            <v>2925</v>
          </cell>
          <cell r="AH241">
            <v>491</v>
          </cell>
          <cell r="AI241">
            <v>2344</v>
          </cell>
        </row>
        <row r="242">
          <cell r="AA242" t="str">
            <v>Nov'97</v>
          </cell>
          <cell r="AB242">
            <v>450</v>
          </cell>
          <cell r="AC242">
            <v>2294</v>
          </cell>
          <cell r="AD242">
            <v>13</v>
          </cell>
          <cell r="AE242">
            <v>7</v>
          </cell>
          <cell r="AF242">
            <v>-1</v>
          </cell>
          <cell r="AG242">
            <v>2744</v>
          </cell>
          <cell r="AH242">
            <v>481</v>
          </cell>
          <cell r="AI242">
            <v>2345</v>
          </cell>
        </row>
        <row r="243">
          <cell r="AA243" t="str">
            <v>Dec'97</v>
          </cell>
          <cell r="AB243">
            <v>490</v>
          </cell>
          <cell r="AC243">
            <v>2300</v>
          </cell>
          <cell r="AD243">
            <v>10</v>
          </cell>
          <cell r="AE243">
            <v>8</v>
          </cell>
          <cell r="AF243">
            <v>0</v>
          </cell>
          <cell r="AG243">
            <v>2790</v>
          </cell>
          <cell r="AH243">
            <v>489</v>
          </cell>
          <cell r="AI243">
            <v>2331</v>
          </cell>
        </row>
        <row r="244">
          <cell r="AA244" t="str">
            <v>Jan'98</v>
          </cell>
          <cell r="AB244">
            <v>575</v>
          </cell>
          <cell r="AC244">
            <v>2220</v>
          </cell>
          <cell r="AD244">
            <v>12</v>
          </cell>
          <cell r="AE244">
            <v>12</v>
          </cell>
          <cell r="AF244">
            <v>22</v>
          </cell>
          <cell r="AG244">
            <v>2795</v>
          </cell>
          <cell r="AH244">
            <v>505</v>
          </cell>
          <cell r="AI244">
            <v>2271</v>
          </cell>
        </row>
        <row r="245">
          <cell r="AA245" t="str">
            <v>Feb'98</v>
          </cell>
          <cell r="AB245">
            <v>521</v>
          </cell>
          <cell r="AC245">
            <v>2262</v>
          </cell>
          <cell r="AD245">
            <v>1</v>
          </cell>
          <cell r="AE245">
            <v>6</v>
          </cell>
          <cell r="AF245">
            <v>10</v>
          </cell>
          <cell r="AG245">
            <v>2783</v>
          </cell>
          <cell r="AH245">
            <v>529</v>
          </cell>
          <cell r="AI245">
            <v>2261</v>
          </cell>
        </row>
        <row r="246">
          <cell r="AA246" t="str">
            <v>Mar'98</v>
          </cell>
          <cell r="AB246">
            <v>519</v>
          </cell>
          <cell r="AC246">
            <v>2577</v>
          </cell>
          <cell r="AD246">
            <v>18</v>
          </cell>
          <cell r="AE246">
            <v>10</v>
          </cell>
          <cell r="AF246">
            <v>11</v>
          </cell>
          <cell r="AG246">
            <v>3096</v>
          </cell>
          <cell r="AH246">
            <v>538</v>
          </cell>
          <cell r="AI246">
            <v>2353</v>
          </cell>
        </row>
        <row r="247">
          <cell r="AA247" t="str">
            <v>Apr'98</v>
          </cell>
          <cell r="AB247">
            <v>504</v>
          </cell>
          <cell r="AC247">
            <v>2424</v>
          </cell>
          <cell r="AD247">
            <v>9</v>
          </cell>
          <cell r="AE247">
            <v>10</v>
          </cell>
          <cell r="AF247">
            <v>8</v>
          </cell>
          <cell r="AG247">
            <v>2928</v>
          </cell>
          <cell r="AH247">
            <v>515</v>
          </cell>
          <cell r="AI247">
            <v>2421</v>
          </cell>
        </row>
        <row r="248">
          <cell r="AA248" t="str">
            <v>May'98</v>
          </cell>
          <cell r="AB248">
            <v>476</v>
          </cell>
          <cell r="AC248">
            <v>2329</v>
          </cell>
          <cell r="AD248">
            <v>1</v>
          </cell>
          <cell r="AE248">
            <v>8</v>
          </cell>
          <cell r="AF248">
            <v>8</v>
          </cell>
          <cell r="AG248">
            <v>2805</v>
          </cell>
          <cell r="AH248">
            <v>500</v>
          </cell>
          <cell r="AI248">
            <v>2443</v>
          </cell>
        </row>
        <row r="249">
          <cell r="AA249" t="str">
            <v>Jun'98</v>
          </cell>
          <cell r="AB249">
            <v>482</v>
          </cell>
          <cell r="AC249">
            <v>2178</v>
          </cell>
          <cell r="AD249">
            <v>-17</v>
          </cell>
          <cell r="AE249">
            <v>3</v>
          </cell>
          <cell r="AF249">
            <v>2</v>
          </cell>
          <cell r="AG249">
            <v>2660</v>
          </cell>
          <cell r="AH249">
            <v>487</v>
          </cell>
          <cell r="AI249">
            <v>2310</v>
          </cell>
        </row>
        <row r="250">
          <cell r="AA250" t="str">
            <v>Jul'98</v>
          </cell>
          <cell r="AB250">
            <v>560</v>
          </cell>
          <cell r="AC250">
            <v>2619</v>
          </cell>
          <cell r="AD250">
            <v>15</v>
          </cell>
          <cell r="AE250">
            <v>5</v>
          </cell>
          <cell r="AF250">
            <v>4</v>
          </cell>
          <cell r="AG250">
            <v>3179</v>
          </cell>
          <cell r="AH250">
            <v>506</v>
          </cell>
          <cell r="AI250">
            <v>2375</v>
          </cell>
        </row>
        <row r="251">
          <cell r="AA251" t="str">
            <v>Aug'98</v>
          </cell>
          <cell r="AB251">
            <v>501</v>
          </cell>
          <cell r="AC251">
            <v>2202</v>
          </cell>
          <cell r="AD251">
            <v>-4</v>
          </cell>
          <cell r="AE251">
            <v>4</v>
          </cell>
          <cell r="AF251">
            <v>4</v>
          </cell>
          <cell r="AG251">
            <v>2703</v>
          </cell>
          <cell r="AH251">
            <v>514</v>
          </cell>
          <cell r="AI251">
            <v>2333</v>
          </cell>
        </row>
        <row r="252">
          <cell r="AA252" t="str">
            <v>Sep'98</v>
          </cell>
          <cell r="AB252">
            <v>469</v>
          </cell>
          <cell r="AC252">
            <v>2187</v>
          </cell>
          <cell r="AD252">
            <v>-7</v>
          </cell>
          <cell r="AE252">
            <v>3</v>
          </cell>
          <cell r="AF252">
            <v>3</v>
          </cell>
          <cell r="AG252">
            <v>2656</v>
          </cell>
          <cell r="AH252">
            <v>510</v>
          </cell>
          <cell r="AI252">
            <v>2336</v>
          </cell>
        </row>
        <row r="253">
          <cell r="AA253" t="str">
            <v>Oct'98</v>
          </cell>
          <cell r="AB253">
            <v>449</v>
          </cell>
          <cell r="AC253">
            <v>2164</v>
          </cell>
          <cell r="AD253">
            <v>-10</v>
          </cell>
          <cell r="AE253">
            <v>1</v>
          </cell>
          <cell r="AF253">
            <v>1</v>
          </cell>
          <cell r="AG253">
            <v>2613</v>
          </cell>
          <cell r="AH253">
            <v>473</v>
          </cell>
          <cell r="AI253">
            <v>2184</v>
          </cell>
        </row>
        <row r="254">
          <cell r="AA254" t="str">
            <v>Nov'98</v>
          </cell>
          <cell r="AB254">
            <v>506</v>
          </cell>
          <cell r="AC254">
            <v>2051</v>
          </cell>
          <cell r="AD254">
            <v>-11</v>
          </cell>
          <cell r="AE254">
            <v>0</v>
          </cell>
          <cell r="AF254">
            <v>2</v>
          </cell>
          <cell r="AG254">
            <v>2557</v>
          </cell>
          <cell r="AH254">
            <v>475</v>
          </cell>
          <cell r="AI254">
            <v>2134</v>
          </cell>
        </row>
        <row r="255">
          <cell r="AA255" t="str">
            <v>Dec'98</v>
          </cell>
          <cell r="AB255">
            <v>587</v>
          </cell>
          <cell r="AC255">
            <v>2615</v>
          </cell>
          <cell r="AD255">
            <v>14</v>
          </cell>
          <cell r="AE255">
            <v>1</v>
          </cell>
          <cell r="AF255">
            <v>4</v>
          </cell>
          <cell r="AG255">
            <v>3202</v>
          </cell>
          <cell r="AH255">
            <v>514</v>
          </cell>
          <cell r="AI255">
            <v>2277</v>
          </cell>
        </row>
        <row r="256">
          <cell r="AA256" t="str">
            <v>Jan'99</v>
          </cell>
          <cell r="AB256">
            <v>560</v>
          </cell>
          <cell r="AC256">
            <v>1841</v>
          </cell>
          <cell r="AD256">
            <v>-17</v>
          </cell>
          <cell r="AE256">
            <v>-17</v>
          </cell>
          <cell r="AF256">
            <v>-3</v>
          </cell>
          <cell r="AG256">
            <v>2401</v>
          </cell>
          <cell r="AH256">
            <v>551</v>
          </cell>
          <cell r="AI256">
            <v>2169</v>
          </cell>
        </row>
        <row r="257">
          <cell r="AA257" t="str">
            <v>Feb'99</v>
          </cell>
          <cell r="AB257">
            <v>378</v>
          </cell>
          <cell r="AC257">
            <v>2004</v>
          </cell>
          <cell r="AD257">
            <v>-11</v>
          </cell>
          <cell r="AE257">
            <v>-14</v>
          </cell>
          <cell r="AF257">
            <v>-14</v>
          </cell>
          <cell r="AG257">
            <v>2382</v>
          </cell>
          <cell r="AH257">
            <v>508</v>
          </cell>
          <cell r="AI257">
            <v>2153</v>
          </cell>
        </row>
        <row r="258">
          <cell r="AA258" t="str">
            <v>Mar'99</v>
          </cell>
          <cell r="AB258">
            <v>574</v>
          </cell>
          <cell r="AC258">
            <v>2437</v>
          </cell>
          <cell r="AD258">
            <v>-5</v>
          </cell>
          <cell r="AE258">
            <v>-11</v>
          </cell>
          <cell r="AF258">
            <v>-6</v>
          </cell>
          <cell r="AG258">
            <v>3011</v>
          </cell>
          <cell r="AH258">
            <v>504</v>
          </cell>
          <cell r="AI258">
            <v>2094</v>
          </cell>
        </row>
        <row r="259">
          <cell r="AA259" t="str">
            <v>Apr'99</v>
          </cell>
          <cell r="AB259">
            <v>513</v>
          </cell>
          <cell r="AC259">
            <v>2291</v>
          </cell>
          <cell r="AD259">
            <v>-5</v>
          </cell>
          <cell r="AE259">
            <v>-10</v>
          </cell>
          <cell r="AF259">
            <v>-4</v>
          </cell>
          <cell r="AG259">
            <v>2804</v>
          </cell>
          <cell r="AH259">
            <v>488</v>
          </cell>
          <cell r="AI259">
            <v>2244</v>
          </cell>
        </row>
        <row r="260">
          <cell r="AA260" t="str">
            <v>May'99</v>
          </cell>
          <cell r="AB260">
            <v>488</v>
          </cell>
          <cell r="AC260">
            <v>2124</v>
          </cell>
          <cell r="AD260">
            <v>-9</v>
          </cell>
          <cell r="AE260">
            <v>-9</v>
          </cell>
          <cell r="AF260">
            <v>-3</v>
          </cell>
          <cell r="AG260">
            <v>2612</v>
          </cell>
          <cell r="AH260">
            <v>525</v>
          </cell>
          <cell r="AI260">
            <v>2284</v>
          </cell>
        </row>
        <row r="261">
          <cell r="AA261" t="str">
            <v>Jun'99</v>
          </cell>
          <cell r="AB261">
            <v>591</v>
          </cell>
          <cell r="AC261">
            <v>2276</v>
          </cell>
          <cell r="AD261">
            <v>4</v>
          </cell>
          <cell r="AE261">
            <v>-7</v>
          </cell>
          <cell r="AF261">
            <v>1</v>
          </cell>
          <cell r="AG261">
            <v>2867</v>
          </cell>
          <cell r="AH261">
            <v>531</v>
          </cell>
          <cell r="AI261">
            <v>2230</v>
          </cell>
        </row>
        <row r="262">
          <cell r="AA262" t="str">
            <v>Jul'99</v>
          </cell>
          <cell r="AB262">
            <v>671</v>
          </cell>
          <cell r="AC262">
            <v>2289</v>
          </cell>
          <cell r="AD262">
            <v>-13</v>
          </cell>
          <cell r="AE262">
            <v>-8</v>
          </cell>
          <cell r="AF262">
            <v>4</v>
          </cell>
          <cell r="AG262">
            <v>2960</v>
          </cell>
          <cell r="AH262">
            <v>583</v>
          </cell>
          <cell r="AI262">
            <v>2230</v>
          </cell>
        </row>
        <row r="263">
          <cell r="AA263" t="str">
            <v>Aug'99</v>
          </cell>
          <cell r="AB263">
            <v>727</v>
          </cell>
          <cell r="AC263">
            <v>2223</v>
          </cell>
          <cell r="AD263">
            <v>1</v>
          </cell>
          <cell r="AE263">
            <v>-7</v>
          </cell>
          <cell r="AF263">
            <v>9</v>
          </cell>
          <cell r="AG263">
            <v>2950</v>
          </cell>
          <cell r="AH263">
            <v>663</v>
          </cell>
          <cell r="AI263">
            <v>2263</v>
          </cell>
        </row>
        <row r="264">
          <cell r="AA264" t="str">
            <v>Sep'99</v>
          </cell>
          <cell r="AB264">
            <v>685</v>
          </cell>
          <cell r="AC264">
            <v>2115</v>
          </cell>
          <cell r="AD264">
            <v>-3</v>
          </cell>
          <cell r="AE264">
            <v>-7</v>
          </cell>
          <cell r="AF264">
            <v>13</v>
          </cell>
          <cell r="AG264">
            <v>2800</v>
          </cell>
          <cell r="AH264">
            <v>694</v>
          </cell>
          <cell r="AI264">
            <v>2209</v>
          </cell>
        </row>
        <row r="265">
          <cell r="AA265" t="str">
            <v>Oct'99</v>
          </cell>
          <cell r="AB265">
            <v>689</v>
          </cell>
          <cell r="AC265">
            <v>2035</v>
          </cell>
          <cell r="AD265">
            <v>-6</v>
          </cell>
          <cell r="AE265">
            <v>-7</v>
          </cell>
          <cell r="AF265">
            <v>16</v>
          </cell>
          <cell r="AG265">
            <v>2724</v>
          </cell>
          <cell r="AH265">
            <v>700</v>
          </cell>
          <cell r="AI265">
            <v>2124</v>
          </cell>
        </row>
        <row r="266">
          <cell r="AA266" t="str">
            <v>Nov'99</v>
          </cell>
          <cell r="AB266">
            <v>786</v>
          </cell>
          <cell r="AC266">
            <v>2171</v>
          </cell>
          <cell r="AD266">
            <v>6</v>
          </cell>
          <cell r="AE266">
            <v>-6</v>
          </cell>
          <cell r="AF266">
            <v>20</v>
          </cell>
          <cell r="AG266">
            <v>2957</v>
          </cell>
          <cell r="AH266">
            <v>720</v>
          </cell>
          <cell r="AI266">
            <v>2107</v>
          </cell>
        </row>
        <row r="267">
          <cell r="AA267" t="str">
            <v>Dec'99</v>
          </cell>
          <cell r="AB267">
            <v>1155</v>
          </cell>
          <cell r="AC267">
            <v>2670</v>
          </cell>
          <cell r="AD267">
            <v>2</v>
          </cell>
          <cell r="AE267">
            <v>-5</v>
          </cell>
          <cell r="AF267">
            <v>27</v>
          </cell>
          <cell r="AG267">
            <v>3825</v>
          </cell>
          <cell r="AH267">
            <v>877</v>
          </cell>
          <cell r="AI267">
            <v>2292</v>
          </cell>
        </row>
        <row r="268">
          <cell r="AA268" t="str">
            <v>Jan'00</v>
          </cell>
          <cell r="AB268">
            <v>918</v>
          </cell>
          <cell r="AC268">
            <v>2051</v>
          </cell>
          <cell r="AD268">
            <v>11</v>
          </cell>
          <cell r="AE268">
            <v>11</v>
          </cell>
          <cell r="AF268">
            <v>64</v>
          </cell>
          <cell r="AG268">
            <v>2969</v>
          </cell>
          <cell r="AH268">
            <v>953</v>
          </cell>
          <cell r="AI268">
            <v>2297</v>
          </cell>
        </row>
        <row r="269">
          <cell r="AA269" t="str">
            <v>Feb'00</v>
          </cell>
          <cell r="AB269">
            <v>861</v>
          </cell>
          <cell r="AC269">
            <v>2076</v>
          </cell>
          <cell r="AD269">
            <v>4</v>
          </cell>
          <cell r="AE269">
            <v>7</v>
          </cell>
          <cell r="AF269">
            <v>90</v>
          </cell>
          <cell r="AG269">
            <v>2937</v>
          </cell>
          <cell r="AH269">
            <v>978</v>
          </cell>
          <cell r="AI269">
            <v>2266</v>
          </cell>
        </row>
        <row r="270">
          <cell r="AA270" t="str">
            <v>Mar'00</v>
          </cell>
          <cell r="AB270">
            <v>1128</v>
          </cell>
          <cell r="AC270">
            <v>2485</v>
          </cell>
          <cell r="AD270">
            <v>2</v>
          </cell>
          <cell r="AE270">
            <v>5</v>
          </cell>
          <cell r="AF270">
            <v>92</v>
          </cell>
          <cell r="AG270">
            <v>3613</v>
          </cell>
          <cell r="AH270">
            <v>969</v>
          </cell>
          <cell r="AI270">
            <v>2204</v>
          </cell>
        </row>
        <row r="271">
          <cell r="AA271" t="str">
            <v>Apr'00</v>
          </cell>
          <cell r="AB271">
            <v>1036</v>
          </cell>
          <cell r="AC271">
            <v>2243</v>
          </cell>
          <cell r="AD271">
            <v>-2</v>
          </cell>
          <cell r="AE271">
            <v>3</v>
          </cell>
          <cell r="AF271">
            <v>95</v>
          </cell>
          <cell r="AG271">
            <v>3279</v>
          </cell>
          <cell r="AH271">
            <v>1008</v>
          </cell>
          <cell r="AI271">
            <v>2268</v>
          </cell>
        </row>
        <row r="272">
          <cell r="AA272" t="str">
            <v>May'00</v>
          </cell>
          <cell r="AB272">
            <v>1195</v>
          </cell>
          <cell r="AC272">
            <v>2525</v>
          </cell>
          <cell r="AD272">
            <v>19</v>
          </cell>
          <cell r="AE272">
            <v>6</v>
          </cell>
          <cell r="AF272">
            <v>104</v>
          </cell>
          <cell r="AG272">
            <v>3720</v>
          </cell>
          <cell r="AH272">
            <v>1120</v>
          </cell>
          <cell r="AI272">
            <v>2418</v>
          </cell>
        </row>
        <row r="273">
          <cell r="AA273" t="str">
            <v>Jun'00</v>
          </cell>
          <cell r="AB273">
            <v>1040</v>
          </cell>
          <cell r="AC273">
            <v>2224</v>
          </cell>
          <cell r="AD273">
            <v>-2</v>
          </cell>
          <cell r="AE273">
            <v>5</v>
          </cell>
          <cell r="AF273">
            <v>99</v>
          </cell>
          <cell r="AG273">
            <v>3264</v>
          </cell>
          <cell r="AH273">
            <v>1090</v>
          </cell>
          <cell r="AI273">
            <v>2331</v>
          </cell>
        </row>
        <row r="274">
          <cell r="AA274" t="str">
            <v>Jul'00</v>
          </cell>
          <cell r="AB274">
            <v>1177</v>
          </cell>
          <cell r="AC274">
            <v>2461</v>
          </cell>
          <cell r="AD274">
            <v>8</v>
          </cell>
          <cell r="AE274">
            <v>5</v>
          </cell>
          <cell r="AF274">
            <v>95</v>
          </cell>
          <cell r="AG274">
            <v>3638</v>
          </cell>
          <cell r="AH274">
            <v>1137</v>
          </cell>
          <cell r="AI274">
            <v>2403</v>
          </cell>
        </row>
        <row r="275">
          <cell r="AA275" t="str">
            <v>Aug'00</v>
          </cell>
          <cell r="AB275">
            <v>1287</v>
          </cell>
          <cell r="AC275">
            <v>2361</v>
          </cell>
          <cell r="AD275">
            <v>6</v>
          </cell>
          <cell r="AE275">
            <v>5</v>
          </cell>
          <cell r="AF275">
            <v>92</v>
          </cell>
          <cell r="AG275">
            <v>3648</v>
          </cell>
          <cell r="AH275">
            <v>1168</v>
          </cell>
          <cell r="AI275">
            <v>2349</v>
          </cell>
        </row>
        <row r="276">
          <cell r="AA276" t="str">
            <v>Sep'00</v>
          </cell>
          <cell r="AB276">
            <v>1326</v>
          </cell>
          <cell r="AC276">
            <v>2354</v>
          </cell>
          <cell r="AD276">
            <v>11</v>
          </cell>
          <cell r="AE276">
            <v>6</v>
          </cell>
          <cell r="AF276">
            <v>92</v>
          </cell>
          <cell r="AG276">
            <v>3680</v>
          </cell>
          <cell r="AH276">
            <v>1263</v>
          </cell>
          <cell r="AI276">
            <v>2392</v>
          </cell>
        </row>
        <row r="277">
          <cell r="AA277" t="str">
            <v>Oct'00</v>
          </cell>
          <cell r="AB277">
            <v>1357</v>
          </cell>
          <cell r="AC277">
            <v>2454</v>
          </cell>
          <cell r="AD277">
            <v>21</v>
          </cell>
          <cell r="AE277">
            <v>7</v>
          </cell>
          <cell r="AF277">
            <v>93</v>
          </cell>
          <cell r="AG277">
            <v>3811</v>
          </cell>
          <cell r="AH277">
            <v>1323</v>
          </cell>
          <cell r="AI277">
            <v>2390</v>
          </cell>
        </row>
        <row r="278">
          <cell r="AA278" t="str">
            <v>Nov'00</v>
          </cell>
          <cell r="AB278">
            <v>1365</v>
          </cell>
          <cell r="AC278">
            <v>2433</v>
          </cell>
          <cell r="AD278">
            <v>12</v>
          </cell>
          <cell r="AE278">
            <v>8</v>
          </cell>
          <cell r="AF278">
            <v>90</v>
          </cell>
          <cell r="AG278">
            <v>3798</v>
          </cell>
          <cell r="AH278">
            <v>1349</v>
          </cell>
          <cell r="AI278">
            <v>2414</v>
          </cell>
        </row>
        <row r="279">
          <cell r="AA279" t="str">
            <v>Dec'00</v>
          </cell>
          <cell r="AB279">
            <v>1334</v>
          </cell>
          <cell r="AC279">
            <v>2568</v>
          </cell>
          <cell r="AD279">
            <v>-4</v>
          </cell>
          <cell r="AE279">
            <v>7</v>
          </cell>
          <cell r="AF279">
            <v>79</v>
          </cell>
          <cell r="AG279">
            <v>3902</v>
          </cell>
          <cell r="AH279">
            <v>1352</v>
          </cell>
          <cell r="AI279">
            <v>2485</v>
          </cell>
        </row>
        <row r="280">
          <cell r="AA280" t="str">
            <v>Jan'01</v>
          </cell>
          <cell r="AB280">
            <v>1469</v>
          </cell>
          <cell r="AC280">
            <v>2685</v>
          </cell>
          <cell r="AD280">
            <v>31</v>
          </cell>
          <cell r="AE280">
            <v>31</v>
          </cell>
          <cell r="AF280">
            <v>60</v>
          </cell>
          <cell r="AG280">
            <v>4154</v>
          </cell>
          <cell r="AH280">
            <v>1389</v>
          </cell>
          <cell r="AI280">
            <v>2562</v>
          </cell>
        </row>
        <row r="281">
          <cell r="AA281" t="str">
            <v>Feb'01</v>
          </cell>
          <cell r="AB281">
            <v>1361</v>
          </cell>
          <cell r="AC281">
            <v>2473</v>
          </cell>
          <cell r="AD281">
            <v>19</v>
          </cell>
          <cell r="AE281">
            <v>25</v>
          </cell>
          <cell r="AF281">
            <v>59</v>
          </cell>
          <cell r="AG281">
            <v>3834</v>
          </cell>
          <cell r="AH281">
            <v>1388</v>
          </cell>
          <cell r="AI281">
            <v>2575</v>
          </cell>
        </row>
        <row r="282">
          <cell r="AA282" t="str">
            <v>Mar'01</v>
          </cell>
          <cell r="AB282">
            <v>1562</v>
          </cell>
          <cell r="AC282">
            <v>3040</v>
          </cell>
          <cell r="AD282">
            <v>22</v>
          </cell>
          <cell r="AE282">
            <v>24</v>
          </cell>
          <cell r="AF282">
            <v>51</v>
          </cell>
          <cell r="AG282">
            <v>4602</v>
          </cell>
          <cell r="AH282">
            <v>1464</v>
          </cell>
          <cell r="AI282">
            <v>2733</v>
          </cell>
        </row>
        <row r="283">
          <cell r="AA283" t="str">
            <v>Apr'01</v>
          </cell>
          <cell r="AB283">
            <v>1366</v>
          </cell>
          <cell r="AC283">
            <v>2628</v>
          </cell>
          <cell r="AD283">
            <v>17</v>
          </cell>
          <cell r="AE283">
            <v>22</v>
          </cell>
          <cell r="AF283">
            <v>46</v>
          </cell>
          <cell r="AG283">
            <v>3994</v>
          </cell>
          <cell r="AH283">
            <v>1430</v>
          </cell>
          <cell r="AI283">
            <v>2714</v>
          </cell>
        </row>
        <row r="284">
          <cell r="AA284" t="str">
            <v>May'01</v>
          </cell>
          <cell r="AB284">
            <v>1453</v>
          </cell>
          <cell r="AC284">
            <v>2731</v>
          </cell>
          <cell r="AD284">
            <v>8</v>
          </cell>
          <cell r="AE284">
            <v>19</v>
          </cell>
          <cell r="AF284">
            <v>40</v>
          </cell>
          <cell r="AG284">
            <v>4184</v>
          </cell>
          <cell r="AH284">
            <v>1460</v>
          </cell>
          <cell r="AI284">
            <v>2800</v>
          </cell>
        </row>
        <row r="285">
          <cell r="AA285" t="str">
            <v>Jun'01</v>
          </cell>
          <cell r="AB285">
            <v>1386</v>
          </cell>
          <cell r="AC285">
            <v>2665</v>
          </cell>
          <cell r="AD285">
            <v>20</v>
          </cell>
          <cell r="AE285">
            <v>19</v>
          </cell>
          <cell r="AF285">
            <v>39</v>
          </cell>
          <cell r="AG285">
            <v>4051</v>
          </cell>
          <cell r="AH285">
            <v>1402</v>
          </cell>
          <cell r="AI285">
            <v>2675</v>
          </cell>
        </row>
        <row r="286">
          <cell r="AA286" t="str">
            <v>Jul'01</v>
          </cell>
          <cell r="AB286">
            <v>1409</v>
          </cell>
          <cell r="AC286">
            <v>2760</v>
          </cell>
          <cell r="AD286">
            <v>12</v>
          </cell>
          <cell r="AE286">
            <v>18</v>
          </cell>
          <cell r="AF286">
            <v>36</v>
          </cell>
          <cell r="AG286">
            <v>4169</v>
          </cell>
          <cell r="AH286">
            <v>1416</v>
          </cell>
          <cell r="AI286">
            <v>2719</v>
          </cell>
        </row>
        <row r="287">
          <cell r="AA287" t="str">
            <v>Aug'01</v>
          </cell>
          <cell r="AB287">
            <v>1434</v>
          </cell>
          <cell r="AC287">
            <v>2648</v>
          </cell>
          <cell r="AD287">
            <v>12</v>
          </cell>
          <cell r="AE287">
            <v>17</v>
          </cell>
          <cell r="AF287">
            <v>32</v>
          </cell>
          <cell r="AG287">
            <v>4082</v>
          </cell>
          <cell r="AH287">
            <v>1410</v>
          </cell>
          <cell r="AI287">
            <v>2691</v>
          </cell>
        </row>
        <row r="288">
          <cell r="AA288" t="str">
            <v>Sep'01</v>
          </cell>
          <cell r="AB288">
            <v>1417</v>
          </cell>
          <cell r="AC288">
            <v>2549</v>
          </cell>
          <cell r="AD288">
            <v>8</v>
          </cell>
          <cell r="AE288">
            <v>16</v>
          </cell>
          <cell r="AF288">
            <v>29</v>
          </cell>
          <cell r="AG288">
            <v>3966</v>
          </cell>
          <cell r="AH288">
            <v>1420</v>
          </cell>
          <cell r="AI288">
            <v>2652</v>
          </cell>
        </row>
        <row r="289">
          <cell r="AA289" t="str">
            <v>Oct'01</v>
          </cell>
          <cell r="AB289">
            <v>1439</v>
          </cell>
          <cell r="AC289">
            <v>2916</v>
          </cell>
          <cell r="AD289">
            <v>19</v>
          </cell>
          <cell r="AE289">
            <v>17</v>
          </cell>
          <cell r="AF289">
            <v>26</v>
          </cell>
          <cell r="AG289">
            <v>4355</v>
          </cell>
          <cell r="AH289">
            <v>1430</v>
          </cell>
          <cell r="AI289">
            <v>2704</v>
          </cell>
        </row>
        <row r="290">
          <cell r="AA290" t="str">
            <v>Nov'01</v>
          </cell>
          <cell r="AB290">
            <v>1398</v>
          </cell>
          <cell r="AC290">
            <v>2594</v>
          </cell>
          <cell r="AD290">
            <v>7</v>
          </cell>
          <cell r="AE290">
            <v>16</v>
          </cell>
          <cell r="AF290">
            <v>24</v>
          </cell>
          <cell r="AG290">
            <v>3992</v>
          </cell>
          <cell r="AH290">
            <v>1418</v>
          </cell>
          <cell r="AI290">
            <v>2686</v>
          </cell>
        </row>
        <row r="291">
          <cell r="AA291" t="str">
            <v>Dec'01</v>
          </cell>
          <cell r="AB291">
            <v>1355</v>
          </cell>
          <cell r="AC291">
            <v>2589</v>
          </cell>
          <cell r="AD291">
            <v>1</v>
          </cell>
          <cell r="AE291">
            <v>14</v>
          </cell>
          <cell r="AF291">
            <v>22</v>
          </cell>
          <cell r="AG291">
            <v>3944</v>
          </cell>
          <cell r="AH291">
            <v>1397</v>
          </cell>
          <cell r="AI291">
            <v>2700</v>
          </cell>
        </row>
        <row r="292">
          <cell r="AA292" t="str">
            <v>Jan'02</v>
          </cell>
          <cell r="AB292">
            <v>3028</v>
          </cell>
          <cell r="AC292">
            <v>2718</v>
          </cell>
          <cell r="AD292">
            <v>1</v>
          </cell>
          <cell r="AE292">
            <v>1</v>
          </cell>
          <cell r="AF292">
            <v>106</v>
          </cell>
          <cell r="AG292">
            <v>5746</v>
          </cell>
          <cell r="AH292">
            <v>1927</v>
          </cell>
          <cell r="AI292">
            <v>2634</v>
          </cell>
        </row>
        <row r="293">
          <cell r="AA293" t="str">
            <v>Feb'02</v>
          </cell>
          <cell r="AB293">
            <v>3402</v>
          </cell>
          <cell r="AC293">
            <v>2983</v>
          </cell>
          <cell r="AD293">
            <v>21</v>
          </cell>
          <cell r="AE293">
            <v>11</v>
          </cell>
          <cell r="AF293">
            <v>127</v>
          </cell>
          <cell r="AG293">
            <v>6385</v>
          </cell>
          <cell r="AH293">
            <v>2595</v>
          </cell>
          <cell r="AI293">
            <v>2763</v>
          </cell>
        </row>
        <row r="294">
          <cell r="AA294" t="str">
            <v>Mar'02</v>
          </cell>
          <cell r="AB294">
            <v>3877</v>
          </cell>
          <cell r="AC294">
            <v>3194</v>
          </cell>
          <cell r="AD294">
            <v>5</v>
          </cell>
          <cell r="AE294">
            <v>9</v>
          </cell>
          <cell r="AF294">
            <v>135</v>
          </cell>
          <cell r="AG294">
            <v>7071</v>
          </cell>
          <cell r="AH294">
            <v>3436</v>
          </cell>
          <cell r="AI294">
            <v>2965</v>
          </cell>
        </row>
        <row r="295">
          <cell r="AA295" t="str">
            <v>Apr'02</v>
          </cell>
          <cell r="AB295">
            <v>3733</v>
          </cell>
          <cell r="AC295">
            <v>3340</v>
          </cell>
          <cell r="AD295">
            <v>27</v>
          </cell>
          <cell r="AE295">
            <v>13</v>
          </cell>
          <cell r="AF295">
            <v>144</v>
          </cell>
          <cell r="AG295">
            <v>7078</v>
          </cell>
          <cell r="AH295">
            <v>3671</v>
          </cell>
          <cell r="AI295">
            <v>3172</v>
          </cell>
        </row>
        <row r="296">
          <cell r="AA296" t="str">
            <v>May'02</v>
          </cell>
          <cell r="AB296">
            <v>3698</v>
          </cell>
          <cell r="AC296">
            <v>3136</v>
          </cell>
          <cell r="AD296">
            <v>15</v>
          </cell>
          <cell r="AE296">
            <v>13</v>
          </cell>
          <cell r="AF296">
            <v>146</v>
          </cell>
          <cell r="AG296">
            <v>6834</v>
          </cell>
          <cell r="AH296">
            <v>3769</v>
          </cell>
          <cell r="AI296">
            <v>3223</v>
          </cell>
        </row>
        <row r="297">
          <cell r="AA297" t="str">
            <v>Jun'02</v>
          </cell>
          <cell r="AB297">
            <v>3691</v>
          </cell>
          <cell r="AC297">
            <v>2872</v>
          </cell>
          <cell r="AD297">
            <v>8</v>
          </cell>
          <cell r="AE297">
            <v>12</v>
          </cell>
          <cell r="AF297">
            <v>149</v>
          </cell>
          <cell r="AG297">
            <v>6563</v>
          </cell>
          <cell r="AH297">
            <v>3707</v>
          </cell>
          <cell r="AI297">
            <v>3116</v>
          </cell>
        </row>
        <row r="298">
          <cell r="AA298" t="str">
            <v>Jul'02</v>
          </cell>
          <cell r="AB298">
            <v>4311</v>
          </cell>
          <cell r="AC298">
            <v>3295</v>
          </cell>
          <cell r="AD298">
            <v>19</v>
          </cell>
          <cell r="AE298">
            <v>13</v>
          </cell>
          <cell r="AF298">
            <v>157</v>
          </cell>
          <cell r="AG298">
            <v>7606</v>
          </cell>
          <cell r="AH298">
            <v>3900</v>
          </cell>
          <cell r="AI298">
            <v>3101</v>
          </cell>
        </row>
        <row r="299">
          <cell r="AA299" t="str">
            <v>Aug'02</v>
          </cell>
          <cell r="AB299">
            <v>4374</v>
          </cell>
          <cell r="AC299">
            <v>3302</v>
          </cell>
          <cell r="AD299">
            <v>25</v>
          </cell>
          <cell r="AE299">
            <v>15</v>
          </cell>
          <cell r="AF299">
            <v>163</v>
          </cell>
          <cell r="AG299">
            <v>7676</v>
          </cell>
          <cell r="AH299">
            <v>4125</v>
          </cell>
          <cell r="AI299">
            <v>3156</v>
          </cell>
        </row>
        <row r="300">
          <cell r="AA300" t="str">
            <v>Sep'02</v>
          </cell>
          <cell r="AB300">
            <v>4075</v>
          </cell>
          <cell r="AC300">
            <v>3222</v>
          </cell>
          <cell r="AD300">
            <v>26</v>
          </cell>
          <cell r="AE300">
            <v>16</v>
          </cell>
          <cell r="AF300">
            <v>166</v>
          </cell>
          <cell r="AG300">
            <v>7297</v>
          </cell>
          <cell r="AH300">
            <v>4253</v>
          </cell>
          <cell r="AI300">
            <v>3273</v>
          </cell>
        </row>
        <row r="301">
          <cell r="AA301" t="str">
            <v>Oct'02</v>
          </cell>
          <cell r="AB301">
            <v>4434</v>
          </cell>
          <cell r="AC301">
            <v>3239</v>
          </cell>
          <cell r="AD301">
            <v>11</v>
          </cell>
          <cell r="AE301">
            <v>16</v>
          </cell>
          <cell r="AF301">
            <v>170</v>
          </cell>
          <cell r="AG301">
            <v>7673</v>
          </cell>
          <cell r="AH301">
            <v>4294</v>
          </cell>
          <cell r="AI301">
            <v>3254</v>
          </cell>
        </row>
        <row r="302">
          <cell r="AA302" t="str">
            <v>Nov'02</v>
          </cell>
          <cell r="AB302">
            <v>4470</v>
          </cell>
          <cell r="AC302">
            <v>3253</v>
          </cell>
          <cell r="AD302">
            <v>25</v>
          </cell>
          <cell r="AE302">
            <v>16</v>
          </cell>
          <cell r="AF302">
            <v>175</v>
          </cell>
          <cell r="AG302">
            <v>7723</v>
          </cell>
          <cell r="AH302">
            <v>4326</v>
          </cell>
          <cell r="AI302">
            <v>3238</v>
          </cell>
        </row>
        <row r="303">
          <cell r="AA303" t="str">
            <v>Dec'02</v>
          </cell>
          <cell r="AB303">
            <v>3858</v>
          </cell>
          <cell r="AC303">
            <v>2918</v>
          </cell>
          <cell r="AD303">
            <v>13</v>
          </cell>
          <cell r="AE303">
            <v>16</v>
          </cell>
          <cell r="AF303">
            <v>175</v>
          </cell>
          <cell r="AG303">
            <v>6776</v>
          </cell>
          <cell r="AH303">
            <v>4254</v>
          </cell>
          <cell r="AI303">
            <v>3137</v>
          </cell>
        </row>
        <row r="304">
          <cell r="AA304" t="str">
            <v>Jan'03</v>
          </cell>
          <cell r="AB304">
            <v>4913</v>
          </cell>
          <cell r="AC304">
            <v>3245</v>
          </cell>
          <cell r="AD304">
            <v>19</v>
          </cell>
          <cell r="AE304">
            <v>19</v>
          </cell>
          <cell r="AF304">
            <v>62</v>
          </cell>
          <cell r="AG304">
            <v>8158</v>
          </cell>
          <cell r="AH304">
            <v>4414</v>
          </cell>
          <cell r="AI304">
            <v>3139</v>
          </cell>
        </row>
        <row r="305">
          <cell r="AA305" t="str">
            <v>Feb'03</v>
          </cell>
          <cell r="AB305">
            <v>4618</v>
          </cell>
          <cell r="AC305">
            <v>3106</v>
          </cell>
          <cell r="AD305">
            <v>4</v>
          </cell>
          <cell r="AE305">
            <v>11</v>
          </cell>
          <cell r="AF305">
            <v>48</v>
          </cell>
          <cell r="AG305">
            <v>7724</v>
          </cell>
          <cell r="AH305">
            <v>4463</v>
          </cell>
          <cell r="AI305">
            <v>3090</v>
          </cell>
        </row>
        <row r="306">
          <cell r="AA306" t="str">
            <v>Mar'03</v>
          </cell>
          <cell r="AB306">
            <v>5016</v>
          </cell>
          <cell r="AC306">
            <v>3396</v>
          </cell>
          <cell r="AD306">
            <v>6</v>
          </cell>
          <cell r="AE306">
            <v>10</v>
          </cell>
          <cell r="AF306">
            <v>41</v>
          </cell>
          <cell r="AG306">
            <v>8412</v>
          </cell>
          <cell r="AH306">
            <v>4849</v>
          </cell>
          <cell r="AI306">
            <v>3249</v>
          </cell>
        </row>
        <row r="307">
          <cell r="AA307" t="str">
            <v>Apr'03</v>
          </cell>
          <cell r="AB307">
            <v>5149</v>
          </cell>
          <cell r="AC307">
            <v>3610</v>
          </cell>
          <cell r="AD307">
            <v>8</v>
          </cell>
          <cell r="AE307">
            <v>9</v>
          </cell>
          <cell r="AF307">
            <v>40</v>
          </cell>
          <cell r="AG307">
            <v>8759</v>
          </cell>
          <cell r="AH307">
            <v>4928</v>
          </cell>
          <cell r="AI307">
            <v>3371</v>
          </cell>
        </row>
        <row r="308">
          <cell r="AA308" t="str">
            <v>May'03</v>
          </cell>
          <cell r="AB308">
            <v>4912</v>
          </cell>
          <cell r="AC308">
            <v>3363</v>
          </cell>
          <cell r="AD308">
            <v>7</v>
          </cell>
          <cell r="AE308">
            <v>9</v>
          </cell>
          <cell r="AF308">
            <v>39</v>
          </cell>
          <cell r="AG308">
            <v>8275</v>
          </cell>
          <cell r="AH308">
            <v>5026</v>
          </cell>
          <cell r="AI308">
            <v>3456</v>
          </cell>
        </row>
        <row r="309">
          <cell r="AA309" t="str">
            <v>Jun'03</v>
          </cell>
          <cell r="AB309">
            <v>4872</v>
          </cell>
          <cell r="AC309">
            <v>3232</v>
          </cell>
          <cell r="AD309">
            <v>13</v>
          </cell>
          <cell r="AE309">
            <v>9</v>
          </cell>
          <cell r="AF309">
            <v>38</v>
          </cell>
          <cell r="AG309">
            <v>8104</v>
          </cell>
          <cell r="AH309">
            <v>4978</v>
          </cell>
          <cell r="AI309">
            <v>3402</v>
          </cell>
        </row>
        <row r="310">
          <cell r="AA310" t="str">
            <v>Jul'03</v>
          </cell>
          <cell r="AB310">
            <v>5611</v>
          </cell>
          <cell r="AC310">
            <v>3575</v>
          </cell>
          <cell r="AD310">
            <v>8</v>
          </cell>
          <cell r="AE310">
            <v>9</v>
          </cell>
          <cell r="AF310">
            <v>36</v>
          </cell>
          <cell r="AG310">
            <v>9186</v>
          </cell>
          <cell r="AH310">
            <v>5132</v>
          </cell>
          <cell r="AI310">
            <v>3390</v>
          </cell>
        </row>
        <row r="311">
          <cell r="AA311" t="str">
            <v>Aug'03</v>
          </cell>
          <cell r="AB311">
            <v>4715</v>
          </cell>
          <cell r="AC311">
            <v>3021</v>
          </cell>
          <cell r="AD311">
            <v>-9</v>
          </cell>
          <cell r="AE311">
            <v>7</v>
          </cell>
          <cell r="AF311">
            <v>32</v>
          </cell>
          <cell r="AG311">
            <v>7736</v>
          </cell>
          <cell r="AH311">
            <v>5066</v>
          </cell>
          <cell r="AI311">
            <v>3276</v>
          </cell>
        </row>
        <row r="312">
          <cell r="AA312" t="str">
            <v>Sep'03</v>
          </cell>
          <cell r="AB312">
            <v>5393</v>
          </cell>
          <cell r="AC312">
            <v>3266</v>
          </cell>
          <cell r="AD312">
            <v>1</v>
          </cell>
          <cell r="AE312">
            <v>6</v>
          </cell>
          <cell r="AF312">
            <v>32</v>
          </cell>
          <cell r="AG312">
            <v>8659</v>
          </cell>
          <cell r="AH312">
            <v>5240</v>
          </cell>
          <cell r="AI312">
            <v>3287</v>
          </cell>
        </row>
        <row r="313">
          <cell r="AA313" t="str">
            <v>Oct'03</v>
          </cell>
          <cell r="AB313">
            <v>5693</v>
          </cell>
          <cell r="AC313">
            <v>3461</v>
          </cell>
          <cell r="AD313">
            <v>7</v>
          </cell>
          <cell r="AE313">
            <v>6</v>
          </cell>
          <cell r="AF313">
            <v>32</v>
          </cell>
          <cell r="AG313">
            <v>9154</v>
          </cell>
          <cell r="AH313">
            <v>5267</v>
          </cell>
          <cell r="AI313">
            <v>3249</v>
          </cell>
        </row>
        <row r="314">
          <cell r="AA314" t="str">
            <v>Nov'03</v>
          </cell>
          <cell r="AB314">
            <v>5298</v>
          </cell>
          <cell r="AC314">
            <v>2899</v>
          </cell>
          <cell r="AD314">
            <v>-11</v>
          </cell>
          <cell r="AE314">
            <v>5</v>
          </cell>
          <cell r="AF314">
            <v>30</v>
          </cell>
          <cell r="AG314">
            <v>8197</v>
          </cell>
          <cell r="AH314">
            <v>5461</v>
          </cell>
          <cell r="AI314">
            <v>3209</v>
          </cell>
        </row>
        <row r="315">
          <cell r="AA315" t="str">
            <v>Dec'03</v>
          </cell>
          <cell r="AB315">
            <v>5140</v>
          </cell>
          <cell r="AC315">
            <v>3136</v>
          </cell>
          <cell r="AD315">
            <v>7</v>
          </cell>
          <cell r="AE315">
            <v>5</v>
          </cell>
          <cell r="AF315">
            <v>31</v>
          </cell>
          <cell r="AG315">
            <v>8276</v>
          </cell>
          <cell r="AH315">
            <v>5377</v>
          </cell>
          <cell r="AI315">
            <v>3165</v>
          </cell>
        </row>
        <row r="316">
          <cell r="AA316" t="str">
            <v>Jan'04</v>
          </cell>
          <cell r="AB316">
            <v>5592</v>
          </cell>
          <cell r="AC316">
            <v>3030</v>
          </cell>
          <cell r="AD316">
            <v>-7</v>
          </cell>
          <cell r="AE316">
            <v>-7</v>
          </cell>
          <cell r="AF316">
            <v>14</v>
          </cell>
          <cell r="AG316">
            <v>8622</v>
          </cell>
          <cell r="AH316">
            <v>5343</v>
          </cell>
          <cell r="AI316">
            <v>3022</v>
          </cell>
        </row>
        <row r="317">
          <cell r="AA317" t="str">
            <v>Feb'04</v>
          </cell>
          <cell r="AB317">
            <v>5585</v>
          </cell>
          <cell r="AC317">
            <v>3082</v>
          </cell>
          <cell r="AD317">
            <v>-1</v>
          </cell>
          <cell r="AE317">
            <v>-4</v>
          </cell>
          <cell r="AF317">
            <v>17</v>
          </cell>
          <cell r="AG317">
            <v>8667</v>
          </cell>
          <cell r="AH317">
            <v>5439</v>
          </cell>
          <cell r="AI317">
            <v>3083</v>
          </cell>
        </row>
        <row r="318">
          <cell r="AA318" t="str">
            <v>Mar'04</v>
          </cell>
          <cell r="AB318">
            <v>7074</v>
          </cell>
          <cell r="AC318">
            <v>3755</v>
          </cell>
          <cell r="AD318">
            <v>11</v>
          </cell>
          <cell r="AE318">
            <v>1</v>
          </cell>
          <cell r="AF318">
            <v>25</v>
          </cell>
          <cell r="AG318">
            <v>10829</v>
          </cell>
          <cell r="AH318">
            <v>6084</v>
          </cell>
          <cell r="AI318">
            <v>3289</v>
          </cell>
        </row>
        <row r="319">
          <cell r="AA319" t="str">
            <v>Apr'04</v>
          </cell>
          <cell r="AB319">
            <v>6078</v>
          </cell>
          <cell r="AC319">
            <v>3496</v>
          </cell>
          <cell r="AD319">
            <v>-3</v>
          </cell>
          <cell r="AE319">
            <v>0</v>
          </cell>
          <cell r="AF319">
            <v>24</v>
          </cell>
          <cell r="AG319">
            <v>9574</v>
          </cell>
          <cell r="AH319">
            <v>6246</v>
          </cell>
          <cell r="AI319">
            <v>3444</v>
          </cell>
        </row>
        <row r="320">
          <cell r="AA320" t="str">
            <v>May'04</v>
          </cell>
          <cell r="AB320">
            <v>5943</v>
          </cell>
          <cell r="AC320">
            <v>3131</v>
          </cell>
          <cell r="AD320">
            <v>-7</v>
          </cell>
          <cell r="AE320">
            <v>-1</v>
          </cell>
          <cell r="AF320">
            <v>23</v>
          </cell>
          <cell r="AG320">
            <v>9074</v>
          </cell>
          <cell r="AH320">
            <v>6365</v>
          </cell>
          <cell r="AI320">
            <v>3461</v>
          </cell>
        </row>
        <row r="321">
          <cell r="AA321" t="str">
            <v>Jun'04</v>
          </cell>
          <cell r="AB321">
            <v>6625</v>
          </cell>
          <cell r="AC321">
            <v>3445</v>
          </cell>
          <cell r="AD321">
            <v>7</v>
          </cell>
          <cell r="AE321">
            <v>0</v>
          </cell>
          <cell r="AF321">
            <v>25</v>
          </cell>
          <cell r="AG321">
            <v>10070</v>
          </cell>
          <cell r="AH321">
            <v>6215</v>
          </cell>
          <cell r="AI321">
            <v>3357</v>
          </cell>
        </row>
        <row r="322">
          <cell r="AA322" t="str">
            <v>Jul'04</v>
          </cell>
          <cell r="AB322">
            <v>6752</v>
          </cell>
          <cell r="AC322">
            <v>3409</v>
          </cell>
          <cell r="AD322">
            <v>-5</v>
          </cell>
          <cell r="AE322">
            <v>-1</v>
          </cell>
          <cell r="AF322">
            <v>24</v>
          </cell>
          <cell r="AG322">
            <v>10161</v>
          </cell>
          <cell r="AH322">
            <v>6440</v>
          </cell>
          <cell r="AI322">
            <v>3328</v>
          </cell>
        </row>
        <row r="323">
          <cell r="AA323" t="str">
            <v>Aug'04</v>
          </cell>
          <cell r="AB323">
            <v>6844</v>
          </cell>
          <cell r="AC323">
            <v>3141</v>
          </cell>
          <cell r="AD323">
            <v>4</v>
          </cell>
          <cell r="AE323">
            <v>0</v>
          </cell>
          <cell r="AF323">
            <v>27</v>
          </cell>
          <cell r="AG323">
            <v>9985</v>
          </cell>
          <cell r="AH323">
            <v>6740</v>
          </cell>
          <cell r="AI323">
            <v>3332</v>
          </cell>
        </row>
        <row r="324">
          <cell r="AA324" t="str">
            <v>Sep'04</v>
          </cell>
          <cell r="AB324">
            <v>6962</v>
          </cell>
          <cell r="AC324">
            <v>3241</v>
          </cell>
          <cell r="AD324">
            <v>-1</v>
          </cell>
          <cell r="AE324">
            <v>0</v>
          </cell>
          <cell r="AF324">
            <v>27</v>
          </cell>
          <cell r="AG324">
            <v>10203</v>
          </cell>
          <cell r="AH324">
            <v>6853</v>
          </cell>
          <cell r="AI324">
            <v>3264</v>
          </cell>
        </row>
        <row r="325">
          <cell r="AA325" t="str">
            <v>Oct'04</v>
          </cell>
          <cell r="AB325">
            <v>6902</v>
          </cell>
          <cell r="AC325">
            <v>3078</v>
          </cell>
          <cell r="AD325">
            <v>-11</v>
          </cell>
          <cell r="AE325">
            <v>-1</v>
          </cell>
          <cell r="AF325">
            <v>26</v>
          </cell>
          <cell r="AG325">
            <v>9980</v>
          </cell>
          <cell r="AH325">
            <v>6903</v>
          </cell>
          <cell r="AI325">
            <v>3153</v>
          </cell>
        </row>
        <row r="326">
          <cell r="AA326" t="str">
            <v>Nov'04</v>
          </cell>
          <cell r="AB326">
            <v>7627</v>
          </cell>
          <cell r="AC326">
            <v>3162</v>
          </cell>
          <cell r="AD326">
            <v>9</v>
          </cell>
          <cell r="AE326">
            <v>-1</v>
          </cell>
          <cell r="AF326">
            <v>28</v>
          </cell>
          <cell r="AG326">
            <v>10789</v>
          </cell>
          <cell r="AH326">
            <v>7164</v>
          </cell>
          <cell r="AI326">
            <v>3160</v>
          </cell>
        </row>
        <row r="327">
          <cell r="AA327" t="str">
            <v>Dec'04</v>
          </cell>
          <cell r="AB327">
            <v>7077</v>
          </cell>
          <cell r="AC327">
            <v>3243</v>
          </cell>
          <cell r="AD327">
            <v>3</v>
          </cell>
          <cell r="AE327">
            <v>0</v>
          </cell>
          <cell r="AF327">
            <v>29</v>
          </cell>
          <cell r="AG327">
            <v>10320</v>
          </cell>
          <cell r="AH327">
            <v>7202</v>
          </cell>
          <cell r="AI327">
            <v>3161</v>
          </cell>
        </row>
        <row r="328">
          <cell r="AA328" t="str">
            <v>Jan'05</v>
          </cell>
          <cell r="AB328">
            <v>6826</v>
          </cell>
          <cell r="AC328">
            <v>2826</v>
          </cell>
          <cell r="AD328">
            <v>-7</v>
          </cell>
          <cell r="AE328">
            <v>-7</v>
          </cell>
          <cell r="AF328">
            <v>22</v>
          </cell>
          <cell r="AG328">
            <v>9652</v>
          </cell>
          <cell r="AH328">
            <v>7177</v>
          </cell>
          <cell r="AI328">
            <v>3077</v>
          </cell>
        </row>
        <row r="329">
          <cell r="AA329" t="str">
            <v>Feb'05</v>
          </cell>
          <cell r="AB329">
            <v>7056</v>
          </cell>
          <cell r="AC329">
            <v>2962</v>
          </cell>
          <cell r="AD329">
            <v>-4</v>
          </cell>
          <cell r="AE329">
            <v>-5</v>
          </cell>
          <cell r="AF329">
            <v>24</v>
          </cell>
          <cell r="AG329">
            <v>10018</v>
          </cell>
          <cell r="AH329">
            <v>6986</v>
          </cell>
          <cell r="AI329">
            <v>3010</v>
          </cell>
        </row>
        <row r="330">
          <cell r="AA330" t="str">
            <v>Mar'05</v>
          </cell>
          <cell r="AB330">
            <v>7881</v>
          </cell>
          <cell r="AC330">
            <v>3397</v>
          </cell>
          <cell r="AD330">
            <v>-10</v>
          </cell>
          <cell r="AE330">
            <v>-7</v>
          </cell>
          <cell r="AF330">
            <v>19</v>
          </cell>
          <cell r="AG330">
            <v>11278</v>
          </cell>
          <cell r="AH330">
            <v>7254</v>
          </cell>
          <cell r="AI330">
            <v>3062</v>
          </cell>
        </row>
        <row r="331">
          <cell r="AA331" t="str">
            <v>Apr'05</v>
          </cell>
          <cell r="AB331">
            <v>8234</v>
          </cell>
          <cell r="AC331">
            <v>3422</v>
          </cell>
          <cell r="AD331">
            <v>-2</v>
          </cell>
          <cell r="AE331">
            <v>-6</v>
          </cell>
          <cell r="AF331">
            <v>23</v>
          </cell>
          <cell r="AG331">
            <v>11656</v>
          </cell>
          <cell r="AH331">
            <v>7724</v>
          </cell>
          <cell r="AI331">
            <v>3260</v>
          </cell>
        </row>
        <row r="332">
          <cell r="AA332" t="str">
            <v>May'05</v>
          </cell>
          <cell r="AB332">
            <v>7665</v>
          </cell>
          <cell r="AC332">
            <v>3100</v>
          </cell>
          <cell r="AD332">
            <v>-1</v>
          </cell>
          <cell r="AE332">
            <v>-5</v>
          </cell>
          <cell r="AF332">
            <v>24</v>
          </cell>
          <cell r="AG332">
            <v>10765</v>
          </cell>
          <cell r="AH332">
            <v>7927</v>
          </cell>
          <cell r="AI332">
            <v>3306</v>
          </cell>
        </row>
        <row r="333">
          <cell r="AA333" t="str">
            <v>Jun'05</v>
          </cell>
          <cell r="AB333">
            <v>8589</v>
          </cell>
          <cell r="AC333">
            <v>3446</v>
          </cell>
          <cell r="AD333">
            <v>0</v>
          </cell>
          <cell r="AE333">
            <v>-4</v>
          </cell>
          <cell r="AF333">
            <v>25</v>
          </cell>
          <cell r="AG333">
            <v>12035</v>
          </cell>
          <cell r="AH333">
            <v>8163</v>
          </cell>
          <cell r="AI333">
            <v>3323</v>
          </cell>
        </row>
        <row r="334">
          <cell r="AA334" t="str">
            <v>Jul'05</v>
          </cell>
          <cell r="AB334">
            <v>8408</v>
          </cell>
          <cell r="AC334">
            <v>3121</v>
          </cell>
          <cell r="AD334">
            <v>-8</v>
          </cell>
          <cell r="AE334">
            <v>-5</v>
          </cell>
          <cell r="AF334">
            <v>25</v>
          </cell>
          <cell r="AG334">
            <v>11529</v>
          </cell>
          <cell r="AH334">
            <v>8221</v>
          </cell>
          <cell r="AI334">
            <v>3222</v>
          </cell>
        </row>
        <row r="335">
          <cell r="AA335" t="str">
            <v>Aug'05</v>
          </cell>
          <cell r="AB335">
            <v>8837</v>
          </cell>
          <cell r="AC335">
            <v>3103</v>
          </cell>
          <cell r="AD335">
            <v>-1</v>
          </cell>
          <cell r="AE335">
            <v>-4</v>
          </cell>
          <cell r="AF335">
            <v>26</v>
          </cell>
          <cell r="AG335">
            <v>11940</v>
          </cell>
          <cell r="AH335">
            <v>8611</v>
          </cell>
          <cell r="AI335">
            <v>3223</v>
          </cell>
        </row>
        <row r="336">
          <cell r="AA336" t="str">
            <v>Sep'05</v>
          </cell>
          <cell r="AB336">
            <v>8484</v>
          </cell>
          <cell r="AC336">
            <v>2877</v>
          </cell>
          <cell r="AD336">
            <v>-11</v>
          </cell>
          <cell r="AE336">
            <v>-5</v>
          </cell>
          <cell r="AF336">
            <v>25</v>
          </cell>
          <cell r="AG336">
            <v>11361</v>
          </cell>
          <cell r="AH336">
            <v>8576</v>
          </cell>
          <cell r="AI336">
            <v>3034</v>
          </cell>
        </row>
        <row r="337">
          <cell r="AA337" t="str">
            <v>Oct'05</v>
          </cell>
          <cell r="AB337">
            <v>8303</v>
          </cell>
          <cell r="AC337">
            <v>2828</v>
          </cell>
          <cell r="AD337">
            <v>-8</v>
          </cell>
          <cell r="AE337">
            <v>-5</v>
          </cell>
          <cell r="AF337">
            <v>25</v>
          </cell>
          <cell r="AG337">
            <v>11131</v>
          </cell>
          <cell r="AH337">
            <v>8541</v>
          </cell>
          <cell r="AI337">
            <v>2936</v>
          </cell>
        </row>
        <row r="338">
          <cell r="AA338" t="str">
            <v>Nov'05</v>
          </cell>
          <cell r="AB338">
            <v>9636</v>
          </cell>
          <cell r="AC338">
            <v>2822</v>
          </cell>
          <cell r="AD338">
            <v>-11</v>
          </cell>
          <cell r="AE338">
            <v>-6</v>
          </cell>
          <cell r="AF338">
            <v>25</v>
          </cell>
          <cell r="AG338">
            <v>12458</v>
          </cell>
          <cell r="AH338">
            <v>8808</v>
          </cell>
          <cell r="AI338">
            <v>2842</v>
          </cell>
        </row>
        <row r="339">
          <cell r="AA339" t="str">
            <v>Dec'05</v>
          </cell>
          <cell r="AB339">
            <v>9792</v>
          </cell>
          <cell r="AC339">
            <v>2939</v>
          </cell>
          <cell r="AD339">
            <v>-9</v>
          </cell>
          <cell r="AE339">
            <v>-6</v>
          </cell>
          <cell r="AF339">
            <v>26</v>
          </cell>
          <cell r="AG339">
            <v>12731</v>
          </cell>
          <cell r="AH339">
            <v>9244</v>
          </cell>
          <cell r="AI339">
            <v>2863</v>
          </cell>
        </row>
        <row r="340">
          <cell r="AA340" t="str">
            <v>Jan'06</v>
          </cell>
          <cell r="AB340">
            <v>9666</v>
          </cell>
          <cell r="AC340">
            <v>2786</v>
          </cell>
          <cell r="AD340">
            <v>-1</v>
          </cell>
          <cell r="AE340">
            <v>-1</v>
          </cell>
          <cell r="AF340">
            <v>42</v>
          </cell>
          <cell r="AG340">
            <v>12452</v>
          </cell>
          <cell r="AH340">
            <v>9698</v>
          </cell>
          <cell r="AI340">
            <v>2849</v>
          </cell>
        </row>
        <row r="341">
          <cell r="AA341" t="str">
            <v>Feb'06</v>
          </cell>
          <cell r="AB341">
            <v>9232</v>
          </cell>
          <cell r="AC341">
            <v>2954</v>
          </cell>
          <cell r="AD341">
            <v>0</v>
          </cell>
          <cell r="AE341">
            <v>-1</v>
          </cell>
          <cell r="AF341">
            <v>36</v>
          </cell>
          <cell r="AG341">
            <v>12186</v>
          </cell>
          <cell r="AH341">
            <v>9563</v>
          </cell>
          <cell r="AI341">
            <v>2893</v>
          </cell>
        </row>
        <row r="342">
          <cell r="AA342" t="str">
            <v>Mar'06</v>
          </cell>
          <cell r="AB342">
            <v>11031</v>
          </cell>
          <cell r="AC342">
            <v>3341</v>
          </cell>
          <cell r="AD342">
            <v>-2</v>
          </cell>
          <cell r="AE342">
            <v>-1</v>
          </cell>
          <cell r="AF342">
            <v>38</v>
          </cell>
          <cell r="AG342">
            <v>14372</v>
          </cell>
          <cell r="AH342">
            <v>9976</v>
          </cell>
          <cell r="AI342">
            <v>3027</v>
          </cell>
        </row>
        <row r="343">
          <cell r="AA343" t="str">
            <v>Apr'06</v>
          </cell>
          <cell r="AB343">
            <v>9198</v>
          </cell>
          <cell r="AC343">
            <v>2808</v>
          </cell>
          <cell r="AD343">
            <v>-18</v>
          </cell>
          <cell r="AE343">
            <v>-6</v>
          </cell>
          <cell r="AF343">
            <v>30</v>
          </cell>
          <cell r="AG343">
            <v>12006</v>
          </cell>
          <cell r="AH343">
            <v>9820</v>
          </cell>
          <cell r="AI343">
            <v>3034</v>
          </cell>
        </row>
        <row r="344">
          <cell r="AA344" t="str">
            <v>May'06</v>
          </cell>
          <cell r="AB344">
            <v>10842</v>
          </cell>
          <cell r="AC344">
            <v>3089</v>
          </cell>
          <cell r="AD344">
            <v>0</v>
          </cell>
          <cell r="AE344">
            <v>-5</v>
          </cell>
          <cell r="AF344">
            <v>33</v>
          </cell>
          <cell r="AG344">
            <v>13931</v>
          </cell>
          <cell r="AH344">
            <v>10357</v>
          </cell>
          <cell r="AI344">
            <v>3079</v>
          </cell>
        </row>
        <row r="345">
          <cell r="AA345" t="str">
            <v>Jun'06</v>
          </cell>
          <cell r="AB345">
            <v>10142</v>
          </cell>
          <cell r="AC345">
            <v>2676</v>
          </cell>
          <cell r="AD345">
            <v>-22</v>
          </cell>
          <cell r="AE345">
            <v>-8</v>
          </cell>
          <cell r="AF345">
            <v>30</v>
          </cell>
          <cell r="AG345">
            <v>12818</v>
          </cell>
          <cell r="AH345">
            <v>10061</v>
          </cell>
          <cell r="AI345">
            <v>2858</v>
          </cell>
        </row>
        <row r="346">
          <cell r="AA346" t="str">
            <v>Jul'06</v>
          </cell>
          <cell r="AB346">
            <v>10780</v>
          </cell>
          <cell r="AC346">
            <v>2669</v>
          </cell>
          <cell r="AD346">
            <v>-14</v>
          </cell>
          <cell r="AE346">
            <v>-9</v>
          </cell>
          <cell r="AF346">
            <v>30</v>
          </cell>
          <cell r="AG346">
            <v>13449</v>
          </cell>
          <cell r="AH346">
            <v>10588</v>
          </cell>
          <cell r="AI346">
            <v>2811</v>
          </cell>
        </row>
        <row r="347">
          <cell r="AA347" t="str">
            <v>Aug'06</v>
          </cell>
          <cell r="AB347">
            <v>11093</v>
          </cell>
          <cell r="AC347">
            <v>2788</v>
          </cell>
          <cell r="AD347">
            <v>-10</v>
          </cell>
          <cell r="AE347">
            <v>-9</v>
          </cell>
          <cell r="AF347">
            <v>29</v>
          </cell>
          <cell r="AG347">
            <v>13881</v>
          </cell>
          <cell r="AH347">
            <v>10672</v>
          </cell>
          <cell r="AI347">
            <v>2711</v>
          </cell>
        </row>
        <row r="348">
          <cell r="AA348" t="str">
            <v>Sep'06</v>
          </cell>
          <cell r="AB348">
            <v>10000</v>
          </cell>
          <cell r="AC348">
            <v>2760</v>
          </cell>
          <cell r="AD348">
            <v>-4</v>
          </cell>
          <cell r="AE348">
            <v>-8</v>
          </cell>
          <cell r="AF348">
            <v>28</v>
          </cell>
          <cell r="AG348">
            <v>12760</v>
          </cell>
          <cell r="AH348">
            <v>10624</v>
          </cell>
          <cell r="AI348">
            <v>2739</v>
          </cell>
        </row>
        <row r="349">
          <cell r="AA349" t="str">
            <v>Oct'06</v>
          </cell>
          <cell r="AB349">
            <v>11411</v>
          </cell>
          <cell r="AC349">
            <v>2717</v>
          </cell>
          <cell r="AD349">
            <v>-4</v>
          </cell>
          <cell r="AE349">
            <v>-8</v>
          </cell>
          <cell r="AF349">
            <v>29</v>
          </cell>
          <cell r="AG349">
            <v>14128</v>
          </cell>
          <cell r="AH349">
            <v>10835</v>
          </cell>
          <cell r="AI349">
            <v>2755</v>
          </cell>
        </row>
        <row r="350">
          <cell r="AA350" t="str">
            <v>Nov'06</v>
          </cell>
          <cell r="AB350">
            <v>12450</v>
          </cell>
          <cell r="AC350">
            <v>2764</v>
          </cell>
          <cell r="AD350">
            <v>-2</v>
          </cell>
          <cell r="AE350">
            <v>-8</v>
          </cell>
          <cell r="AF350">
            <v>29</v>
          </cell>
          <cell r="AG350">
            <v>15214</v>
          </cell>
          <cell r="AH350">
            <v>11287</v>
          </cell>
          <cell r="AI350">
            <v>2747</v>
          </cell>
        </row>
        <row r="351">
          <cell r="AA351" t="str">
            <v>Dec'06</v>
          </cell>
          <cell r="AB351">
            <v>11448</v>
          </cell>
          <cell r="AC351">
            <v>2785</v>
          </cell>
          <cell r="AD351">
            <v>-5</v>
          </cell>
          <cell r="AE351">
            <v>-7</v>
          </cell>
          <cell r="AF351">
            <v>28</v>
          </cell>
          <cell r="AG351">
            <v>14233</v>
          </cell>
          <cell r="AH351">
            <v>11770</v>
          </cell>
          <cell r="AI351">
            <v>2755</v>
          </cell>
        </row>
        <row r="352">
          <cell r="AA352" t="str">
            <v>Jan'07</v>
          </cell>
          <cell r="AB352">
            <v>11410</v>
          </cell>
          <cell r="AC352">
            <v>2204</v>
          </cell>
          <cell r="AD352">
            <v>-21</v>
          </cell>
          <cell r="AE352">
            <v>-21</v>
          </cell>
          <cell r="AF352">
            <v>18</v>
          </cell>
          <cell r="AG352">
            <v>13614</v>
          </cell>
          <cell r="AH352">
            <v>11769</v>
          </cell>
          <cell r="AI352">
            <v>2584</v>
          </cell>
        </row>
        <row r="353">
          <cell r="AA353" t="str">
            <v>Feb'07</v>
          </cell>
          <cell r="AB353">
            <v>10672</v>
          </cell>
          <cell r="AC353">
            <v>2249</v>
          </cell>
          <cell r="AD353">
            <v>-24</v>
          </cell>
          <cell r="AE353">
            <v>-22</v>
          </cell>
          <cell r="AF353">
            <v>17</v>
          </cell>
          <cell r="AG353">
            <v>12921</v>
          </cell>
          <cell r="AH353">
            <v>11177</v>
          </cell>
          <cell r="AI353">
            <v>2413</v>
          </cell>
        </row>
        <row r="354">
          <cell r="AA354" t="str">
            <v>Mar'07</v>
          </cell>
          <cell r="AB354">
            <v>12151</v>
          </cell>
          <cell r="AC354">
            <v>2580</v>
          </cell>
          <cell r="AD354">
            <v>-23</v>
          </cell>
          <cell r="AE354">
            <v>-23</v>
          </cell>
          <cell r="AF354">
            <v>14</v>
          </cell>
          <cell r="AG354">
            <v>14731</v>
          </cell>
          <cell r="AH354">
            <v>11411</v>
          </cell>
          <cell r="AI354">
            <v>2344</v>
          </cell>
        </row>
        <row r="355">
          <cell r="AA355" t="str">
            <v>Apr'07</v>
          </cell>
          <cell r="AB355">
            <v>10707</v>
          </cell>
          <cell r="AC355">
            <v>2224</v>
          </cell>
          <cell r="AD355">
            <v>-21</v>
          </cell>
          <cell r="AE355">
            <v>-22</v>
          </cell>
          <cell r="AF355">
            <v>15</v>
          </cell>
          <cell r="AG355">
            <v>12931</v>
          </cell>
          <cell r="AH355">
            <v>11177</v>
          </cell>
          <cell r="AI355">
            <v>2351</v>
          </cell>
        </row>
        <row r="356">
          <cell r="AA356" t="str">
            <v>May'07</v>
          </cell>
          <cell r="AB356">
            <v>11624</v>
          </cell>
          <cell r="AC356">
            <v>2507</v>
          </cell>
          <cell r="AD356">
            <v>-19</v>
          </cell>
          <cell r="AE356">
            <v>-21</v>
          </cell>
          <cell r="AF356">
            <v>13</v>
          </cell>
          <cell r="AG356">
            <v>14131</v>
          </cell>
          <cell r="AH356">
            <v>11494</v>
          </cell>
          <cell r="AI356">
            <v>2437</v>
          </cell>
        </row>
        <row r="357">
          <cell r="AA357" t="str">
            <v>Jun'07</v>
          </cell>
          <cell r="AB357">
            <v>11261</v>
          </cell>
          <cell r="AC357">
            <v>2448</v>
          </cell>
          <cell r="AD357">
            <v>-9</v>
          </cell>
          <cell r="AE357">
            <v>-19</v>
          </cell>
          <cell r="AF357">
            <v>13</v>
          </cell>
          <cell r="AG357">
            <v>13709</v>
          </cell>
          <cell r="AH357">
            <v>11197</v>
          </cell>
          <cell r="AI357">
            <v>2393</v>
          </cell>
        </row>
        <row r="358">
          <cell r="AA358" t="str">
            <v>Jul'07</v>
          </cell>
          <cell r="AB358">
            <v>12103</v>
          </cell>
          <cell r="AC358">
            <v>2361</v>
          </cell>
          <cell r="AD358">
            <v>-12</v>
          </cell>
          <cell r="AE358">
            <v>-18</v>
          </cell>
          <cell r="AF358">
            <v>13</v>
          </cell>
          <cell r="AG358">
            <v>14464</v>
          </cell>
          <cell r="AH358">
            <v>11663</v>
          </cell>
          <cell r="AI358">
            <v>2439</v>
          </cell>
        </row>
        <row r="359">
          <cell r="AA359" t="str">
            <v>Aug'07</v>
          </cell>
          <cell r="AB359">
            <v>11538</v>
          </cell>
          <cell r="AC359">
            <v>2447</v>
          </cell>
          <cell r="AD359">
            <v>-12</v>
          </cell>
          <cell r="AE359">
            <v>-18</v>
          </cell>
          <cell r="AF359">
            <v>12</v>
          </cell>
          <cell r="AG359">
            <v>13985</v>
          </cell>
          <cell r="AH359">
            <v>11634</v>
          </cell>
          <cell r="AI359">
            <v>2419</v>
          </cell>
        </row>
        <row r="360">
          <cell r="AA360" t="str">
            <v>Sep'07</v>
          </cell>
          <cell r="AB360">
            <v>10072</v>
          </cell>
          <cell r="AC360">
            <v>2285</v>
          </cell>
          <cell r="AD360">
            <v>-17</v>
          </cell>
          <cell r="AE360">
            <v>-18</v>
          </cell>
          <cell r="AF360">
            <v>10</v>
          </cell>
          <cell r="AG360">
            <v>12357</v>
          </cell>
          <cell r="AH360">
            <v>11238</v>
          </cell>
          <cell r="AI360">
            <v>2364</v>
          </cell>
        </row>
        <row r="361">
          <cell r="AA361" t="str">
            <v>Oct'07</v>
          </cell>
          <cell r="AB361">
            <v>11971</v>
          </cell>
          <cell r="AC361">
            <v>2732</v>
          </cell>
          <cell r="AD361">
            <v>1</v>
          </cell>
          <cell r="AE361">
            <v>-16</v>
          </cell>
          <cell r="AF361">
            <v>10</v>
          </cell>
          <cell r="AG361">
            <v>14703</v>
          </cell>
          <cell r="AH361">
            <v>11194</v>
          </cell>
          <cell r="AI361">
            <v>2488</v>
          </cell>
        </row>
        <row r="362">
          <cell r="AA362" t="str">
            <v>Nov'07</v>
          </cell>
          <cell r="AB362">
            <v>11850</v>
          </cell>
          <cell r="AC362">
            <v>2715</v>
          </cell>
          <cell r="AD362">
            <v>-2</v>
          </cell>
          <cell r="AE362">
            <v>-15</v>
          </cell>
          <cell r="AF362">
            <v>8</v>
          </cell>
          <cell r="AG362">
            <v>14565</v>
          </cell>
          <cell r="AH362">
            <v>11298</v>
          </cell>
          <cell r="AI362">
            <v>2577</v>
          </cell>
        </row>
        <row r="363">
          <cell r="AA363" t="str">
            <v>Dec'07</v>
          </cell>
          <cell r="AB363">
            <v>10078</v>
          </cell>
          <cell r="AC363">
            <v>2408</v>
          </cell>
          <cell r="AD363">
            <v>-14</v>
          </cell>
          <cell r="AE363">
            <v>-15</v>
          </cell>
          <cell r="AF363">
            <v>6</v>
          </cell>
          <cell r="AG363">
            <v>12486</v>
          </cell>
          <cell r="AH363">
            <v>11300</v>
          </cell>
          <cell r="AI363">
            <v>2618</v>
          </cell>
        </row>
        <row r="364">
          <cell r="AA364" t="str">
            <v>Jan'08</v>
          </cell>
          <cell r="AB364">
            <v>11286</v>
          </cell>
          <cell r="AC364">
            <v>2454</v>
          </cell>
          <cell r="AD364">
            <v>11</v>
          </cell>
          <cell r="AE364">
            <v>11</v>
          </cell>
          <cell r="AF364">
            <v>-1</v>
          </cell>
          <cell r="AG364">
            <v>13739</v>
          </cell>
          <cell r="AH364">
            <v>11071</v>
          </cell>
          <cell r="AI364">
            <v>2526</v>
          </cell>
        </row>
        <row r="365">
          <cell r="AA365" t="str">
            <v>Feb'08</v>
          </cell>
          <cell r="AB365">
            <v>10056</v>
          </cell>
          <cell r="AC365">
            <v>2378</v>
          </cell>
          <cell r="AD365">
            <v>6</v>
          </cell>
          <cell r="AE365">
            <v>9</v>
          </cell>
          <cell r="AF365">
            <v>-3</v>
          </cell>
          <cell r="AG365">
            <v>12434</v>
          </cell>
          <cell r="AH365">
            <v>10473</v>
          </cell>
          <cell r="AI365">
            <v>2413</v>
          </cell>
        </row>
        <row r="366">
          <cell r="AA366" t="str">
            <v>Mar'08</v>
          </cell>
          <cell r="AB366">
            <v>9794</v>
          </cell>
          <cell r="AC366">
            <v>2315</v>
          </cell>
          <cell r="AD366">
            <v>-10</v>
          </cell>
          <cell r="AE366">
            <v>2</v>
          </cell>
          <cell r="AF366">
            <v>-9</v>
          </cell>
          <cell r="AG366">
            <v>12108</v>
          </cell>
          <cell r="AH366">
            <v>10379</v>
          </cell>
          <cell r="AI366">
            <v>2382</v>
          </cell>
        </row>
        <row r="367">
          <cell r="AA367" t="str">
            <v>Apr'08</v>
          </cell>
          <cell r="AB367">
            <v>11380</v>
          </cell>
          <cell r="AC367">
            <v>2781</v>
          </cell>
          <cell r="AD367">
            <v>25</v>
          </cell>
          <cell r="AE367">
            <v>7</v>
          </cell>
          <cell r="AF367">
            <v>-5</v>
          </cell>
          <cell r="AG367">
            <v>14160</v>
          </cell>
          <cell r="AH367">
            <v>10410</v>
          </cell>
          <cell r="AI367">
            <v>2491</v>
          </cell>
        </row>
        <row r="368">
          <cell r="AA368" t="str">
            <v>May'08</v>
          </cell>
          <cell r="AB368">
            <v>9707</v>
          </cell>
          <cell r="AC368">
            <v>2317</v>
          </cell>
          <cell r="AD368">
            <v>-8</v>
          </cell>
          <cell r="AE368">
            <v>4</v>
          </cell>
          <cell r="AF368">
            <v>-8</v>
          </cell>
          <cell r="AG368">
            <v>12023</v>
          </cell>
          <cell r="AH368">
            <v>10294</v>
          </cell>
          <cell r="AI368">
            <v>2471</v>
          </cell>
        </row>
        <row r="369">
          <cell r="AA369" t="str">
            <v>Jun'08</v>
          </cell>
          <cell r="AB369">
            <v>10358</v>
          </cell>
          <cell r="AC369">
            <v>2405</v>
          </cell>
          <cell r="AD369">
            <v>-2</v>
          </cell>
          <cell r="AE369">
            <v>3</v>
          </cell>
          <cell r="AF369">
            <v>-8</v>
          </cell>
          <cell r="AG369">
            <v>12761</v>
          </cell>
          <cell r="AH369">
            <v>10482</v>
          </cell>
          <cell r="AI369">
            <v>2501</v>
          </cell>
        </row>
        <row r="370">
          <cell r="AA370" t="str">
            <v>Jul'08</v>
          </cell>
          <cell r="AB370">
            <v>11360</v>
          </cell>
          <cell r="AC370">
            <v>2760</v>
          </cell>
          <cell r="AD370">
            <v>17</v>
          </cell>
          <cell r="AE370">
            <v>5</v>
          </cell>
          <cell r="AF370">
            <v>-7</v>
          </cell>
          <cell r="AG370">
            <v>14119</v>
          </cell>
          <cell r="AH370">
            <v>10475</v>
          </cell>
          <cell r="AI370">
            <v>2494</v>
          </cell>
        </row>
        <row r="371">
          <cell r="AA371" t="str">
            <v>Aug'08</v>
          </cell>
          <cell r="AB371">
            <v>10112</v>
          </cell>
          <cell r="AC371">
            <v>2333</v>
          </cell>
          <cell r="AD371">
            <v>-5</v>
          </cell>
          <cell r="AE371">
            <v>4</v>
          </cell>
          <cell r="AF371">
            <v>-8</v>
          </cell>
          <cell r="AG371">
            <v>12442</v>
          </cell>
          <cell r="AH371">
            <v>10610</v>
          </cell>
          <cell r="AI371">
            <v>2499</v>
          </cell>
        </row>
        <row r="372">
          <cell r="AA372" t="str">
            <v>Sep'08</v>
          </cell>
          <cell r="AB372">
            <v>10636</v>
          </cell>
          <cell r="AC372">
            <v>2479</v>
          </cell>
          <cell r="AD372">
            <v>8</v>
          </cell>
          <cell r="AE372">
            <v>4</v>
          </cell>
          <cell r="AF372">
            <v>-7</v>
          </cell>
          <cell r="AG372">
            <v>13115</v>
          </cell>
          <cell r="AH372">
            <v>10703</v>
          </cell>
          <cell r="AI372">
            <v>2524</v>
          </cell>
        </row>
        <row r="373">
          <cell r="AA373" t="str">
            <v>Oct'08</v>
          </cell>
          <cell r="AB373">
            <v>10829</v>
          </cell>
          <cell r="AC373">
            <v>2457</v>
          </cell>
          <cell r="AD373">
            <v>-10</v>
          </cell>
          <cell r="AE373">
            <v>3</v>
          </cell>
          <cell r="AF373">
            <v>-7</v>
          </cell>
          <cell r="AG373">
            <v>13286</v>
          </cell>
          <cell r="AH373">
            <v>10526</v>
          </cell>
          <cell r="AI373">
            <v>2423</v>
          </cell>
        </row>
        <row r="374">
          <cell r="AA374" t="str">
            <v>Nov'08</v>
          </cell>
          <cell r="AB374">
            <v>10073</v>
          </cell>
          <cell r="AC374">
            <v>2375</v>
          </cell>
          <cell r="AD374">
            <v>-13</v>
          </cell>
          <cell r="AE374">
            <v>1</v>
          </cell>
          <cell r="AF374">
            <v>-8</v>
          </cell>
          <cell r="AG374">
            <v>12447</v>
          </cell>
          <cell r="AH374">
            <v>10513</v>
          </cell>
          <cell r="AI374">
            <v>2437</v>
          </cell>
        </row>
        <row r="375">
          <cell r="AA375" t="str">
            <v>Dec'08</v>
          </cell>
          <cell r="AB375">
            <v>10331</v>
          </cell>
          <cell r="AC375">
            <v>2237</v>
          </cell>
          <cell r="AD375">
            <v>-7</v>
          </cell>
          <cell r="AE375">
            <v>0</v>
          </cell>
          <cell r="AF375">
            <v>-7</v>
          </cell>
          <cell r="AG375">
            <v>12568</v>
          </cell>
          <cell r="AH375">
            <v>10411</v>
          </cell>
          <cell r="AI375">
            <v>2356</v>
          </cell>
        </row>
        <row r="376">
          <cell r="AA376" t="str">
            <v>Jan'09</v>
          </cell>
          <cell r="AB376">
            <v>10225</v>
          </cell>
          <cell r="AC376">
            <v>2444</v>
          </cell>
          <cell r="AD376">
            <v>0</v>
          </cell>
          <cell r="AE376">
            <v>0</v>
          </cell>
          <cell r="AF376">
            <v>-9</v>
          </cell>
          <cell r="AG376">
            <v>12668</v>
          </cell>
          <cell r="AH376">
            <v>10210</v>
          </cell>
          <cell r="AI376">
            <v>2352</v>
          </cell>
        </row>
        <row r="377">
          <cell r="AA377" t="str">
            <v>Feb'09</v>
          </cell>
          <cell r="AB377">
            <v>9727</v>
          </cell>
          <cell r="AC377">
            <v>2394</v>
          </cell>
          <cell r="AD377">
            <v>1</v>
          </cell>
          <cell r="AE377">
            <v>0</v>
          </cell>
          <cell r="AF377">
            <v>-7</v>
          </cell>
          <cell r="AG377">
            <v>12120</v>
          </cell>
          <cell r="AH377">
            <v>10094</v>
          </cell>
          <cell r="AI377">
            <v>2358</v>
          </cell>
        </row>
        <row r="378">
          <cell r="AA378" t="str">
            <v>Mar'09</v>
          </cell>
          <cell r="AB378">
            <v>11342</v>
          </cell>
          <cell r="AC378">
            <v>2874</v>
          </cell>
          <cell r="AD378">
            <v>24</v>
          </cell>
          <cell r="AE378">
            <v>8</v>
          </cell>
          <cell r="AF378">
            <v>1</v>
          </cell>
          <cell r="AG378">
            <v>14216</v>
          </cell>
          <cell r="AH378">
            <v>10431</v>
          </cell>
          <cell r="AI378">
            <v>2571</v>
          </cell>
        </row>
        <row r="379">
          <cell r="AA379" t="str">
            <v>Apr'09</v>
          </cell>
          <cell r="AB379">
            <v>10698</v>
          </cell>
          <cell r="AC379">
            <v>2979</v>
          </cell>
          <cell r="AD379">
            <v>7</v>
          </cell>
          <cell r="AE379">
            <v>8</v>
          </cell>
          <cell r="AF379">
            <v>-1</v>
          </cell>
          <cell r="AG379">
            <v>13676</v>
          </cell>
          <cell r="AH379">
            <v>10589</v>
          </cell>
          <cell r="AI379">
            <v>2749</v>
          </cell>
        </row>
        <row r="380">
          <cell r="AA380" t="str">
            <v>May'09</v>
          </cell>
          <cell r="AB380">
            <v>9850</v>
          </cell>
          <cell r="AC380">
            <v>2663</v>
          </cell>
          <cell r="AD380">
            <v>15</v>
          </cell>
          <cell r="AE380">
            <v>9</v>
          </cell>
          <cell r="AF380">
            <v>-1</v>
          </cell>
          <cell r="AG380">
            <v>12511</v>
          </cell>
          <cell r="AH380">
            <v>10630</v>
          </cell>
          <cell r="AI380">
            <v>2839</v>
          </cell>
        </row>
        <row r="381">
          <cell r="AA381" t="str">
            <v>Jun'09</v>
          </cell>
          <cell r="AB381">
            <v>10868</v>
          </cell>
          <cell r="AC381">
            <v>2788</v>
          </cell>
          <cell r="AD381">
            <v>16</v>
          </cell>
          <cell r="AE381">
            <v>10</v>
          </cell>
          <cell r="AF381">
            <v>0</v>
          </cell>
          <cell r="AG381">
            <v>13655</v>
          </cell>
          <cell r="AH381">
            <v>10472</v>
          </cell>
          <cell r="AI381">
            <v>2810</v>
          </cell>
        </row>
        <row r="382">
          <cell r="AA382" t="str">
            <v>Jul'09</v>
          </cell>
          <cell r="AB382">
            <v>12143</v>
          </cell>
          <cell r="AC382">
            <v>3046</v>
          </cell>
          <cell r="AD382">
            <v>10</v>
          </cell>
          <cell r="AE382">
            <v>10</v>
          </cell>
          <cell r="AF382">
            <v>1</v>
          </cell>
          <cell r="AG382">
            <v>15187</v>
          </cell>
          <cell r="AH382">
            <v>10954</v>
          </cell>
          <cell r="AI382">
            <v>2832</v>
          </cell>
        </row>
        <row r="383">
          <cell r="AA383" t="str">
            <v>Aug'09</v>
          </cell>
          <cell r="AB383">
            <v>10256</v>
          </cell>
          <cell r="AC383">
            <v>2619</v>
          </cell>
          <cell r="AD383">
            <v>12</v>
          </cell>
          <cell r="AE383">
            <v>10</v>
          </cell>
          <cell r="AF383">
            <v>1</v>
          </cell>
          <cell r="AG383">
            <v>12874</v>
          </cell>
          <cell r="AH383">
            <v>11089</v>
          </cell>
          <cell r="AI383">
            <v>2818</v>
          </cell>
        </row>
        <row r="384">
          <cell r="AA384" t="str">
            <v>Sep'09</v>
          </cell>
          <cell r="AB384">
            <v>11521</v>
          </cell>
          <cell r="AC384">
            <v>2910</v>
          </cell>
          <cell r="AD384">
            <v>17</v>
          </cell>
          <cell r="AE384">
            <v>11</v>
          </cell>
          <cell r="AF384">
            <v>2</v>
          </cell>
          <cell r="AG384">
            <v>14430</v>
          </cell>
          <cell r="AH384">
            <v>11307</v>
          </cell>
          <cell r="AI384">
            <v>2858</v>
          </cell>
        </row>
        <row r="385">
          <cell r="AA385" t="str">
            <v>Oct'09</v>
          </cell>
          <cell r="AB385">
            <v>11333</v>
          </cell>
          <cell r="AC385">
            <v>2848</v>
          </cell>
          <cell r="AD385">
            <v>16</v>
          </cell>
          <cell r="AE385">
            <v>12</v>
          </cell>
          <cell r="AF385">
            <v>2</v>
          </cell>
          <cell r="AG385">
            <v>14180</v>
          </cell>
          <cell r="AH385">
            <v>11037</v>
          </cell>
          <cell r="AI385">
            <v>2792</v>
          </cell>
        </row>
        <row r="386">
          <cell r="AA386" t="str">
            <v>Nov'09</v>
          </cell>
          <cell r="AB386">
            <v>11266</v>
          </cell>
          <cell r="AC386">
            <v>2539</v>
          </cell>
          <cell r="AD386">
            <v>7</v>
          </cell>
          <cell r="AE386">
            <v>11</v>
          </cell>
          <cell r="AF386">
            <v>3</v>
          </cell>
          <cell r="AG386">
            <v>13804</v>
          </cell>
          <cell r="AH386">
            <v>11373</v>
          </cell>
          <cell r="AI386">
            <v>2766</v>
          </cell>
        </row>
        <row r="387">
          <cell r="AA387" t="str">
            <v>Dec'09</v>
          </cell>
          <cell r="AB387">
            <v>11005</v>
          </cell>
          <cell r="AC387">
            <v>2583</v>
          </cell>
          <cell r="AD387">
            <v>15</v>
          </cell>
          <cell r="AE387">
            <v>12</v>
          </cell>
          <cell r="AF387">
            <v>3</v>
          </cell>
          <cell r="AG387">
            <v>13586</v>
          </cell>
          <cell r="AH387">
            <v>11201</v>
          </cell>
          <cell r="AI387">
            <v>2657</v>
          </cell>
        </row>
        <row r="388">
          <cell r="AA388" t="str">
            <v>Jan'10</v>
          </cell>
          <cell r="AB388">
            <v>10473</v>
          </cell>
          <cell r="AC388">
            <v>2547</v>
          </cell>
          <cell r="AD388">
            <v>4</v>
          </cell>
          <cell r="AE388">
            <v>4</v>
          </cell>
          <cell r="AF388">
            <v>2</v>
          </cell>
          <cell r="AG388">
            <v>13020</v>
          </cell>
          <cell r="AH388">
            <v>10915</v>
          </cell>
          <cell r="AI388">
            <v>2556</v>
          </cell>
        </row>
        <row r="389">
          <cell r="AA389" t="str">
            <v>Feb'10</v>
          </cell>
          <cell r="AB389">
            <v>10931</v>
          </cell>
          <cell r="AC389">
            <v>2558</v>
          </cell>
          <cell r="AD389">
            <v>7</v>
          </cell>
          <cell r="AE389">
            <v>6</v>
          </cell>
          <cell r="AF389">
            <v>7</v>
          </cell>
          <cell r="AG389">
            <v>13487</v>
          </cell>
          <cell r="AH389">
            <v>10803</v>
          </cell>
          <cell r="AI389">
            <v>2563</v>
          </cell>
        </row>
        <row r="390">
          <cell r="AA390" t="str">
            <v>Mar'10</v>
          </cell>
          <cell r="AB390">
            <v>13068</v>
          </cell>
          <cell r="AC390">
            <v>3125</v>
          </cell>
          <cell r="AD390">
            <v>9</v>
          </cell>
          <cell r="AE390">
            <v>7</v>
          </cell>
          <cell r="AF390">
            <v>10</v>
          </cell>
          <cell r="AG390">
            <v>16192</v>
          </cell>
          <cell r="AH390">
            <v>11491</v>
          </cell>
          <cell r="AI390">
            <v>2743</v>
          </cell>
        </row>
        <row r="391">
          <cell r="AA391" t="str">
            <v>Apr'10</v>
          </cell>
          <cell r="AB391">
            <v>11156</v>
          </cell>
          <cell r="AC391">
            <v>2794</v>
          </cell>
          <cell r="AD391">
            <v>-6</v>
          </cell>
          <cell r="AE391">
            <v>3</v>
          </cell>
          <cell r="AF391">
            <v>9</v>
          </cell>
          <cell r="AG391">
            <v>13949</v>
          </cell>
          <cell r="AH391">
            <v>11718</v>
          </cell>
          <cell r="AI391">
            <v>2826</v>
          </cell>
        </row>
        <row r="392">
          <cell r="AA392" t="str">
            <v>May'10</v>
          </cell>
          <cell r="AB392">
            <v>10786</v>
          </cell>
          <cell r="AC392">
            <v>2692</v>
          </cell>
          <cell r="AD392">
            <v>1</v>
          </cell>
          <cell r="AE392">
            <v>3</v>
          </cell>
          <cell r="AF392">
            <v>9</v>
          </cell>
          <cell r="AG392">
            <v>13477</v>
          </cell>
          <cell r="AH392">
            <v>11670</v>
          </cell>
          <cell r="AI392">
            <v>2870</v>
          </cell>
        </row>
        <row r="393">
          <cell r="AA393" t="str">
            <v>Jun'10</v>
          </cell>
          <cell r="AB393">
            <v>11627</v>
          </cell>
          <cell r="AC393">
            <v>2752</v>
          </cell>
          <cell r="AD393">
            <v>-1</v>
          </cell>
          <cell r="AE393">
            <v>2</v>
          </cell>
          <cell r="AF393">
            <v>9</v>
          </cell>
          <cell r="AG393">
            <v>14377</v>
          </cell>
          <cell r="AH393">
            <v>11190</v>
          </cell>
          <cell r="AI393">
            <v>2746</v>
          </cell>
        </row>
        <row r="394">
          <cell r="AA394" t="str">
            <v>Jul'10</v>
          </cell>
          <cell r="AB394">
            <v>11673</v>
          </cell>
          <cell r="AC394">
            <v>2760</v>
          </cell>
          <cell r="AD394">
            <v>-9</v>
          </cell>
          <cell r="AE394">
            <v>0</v>
          </cell>
          <cell r="AF394">
            <v>6</v>
          </cell>
          <cell r="AG394">
            <v>14431</v>
          </cell>
          <cell r="AH394">
            <v>11362</v>
          </cell>
          <cell r="AI394">
            <v>2735</v>
          </cell>
        </row>
        <row r="395">
          <cell r="AA395" t="str">
            <v>Aug'10</v>
          </cell>
          <cell r="AB395">
            <v>11713</v>
          </cell>
          <cell r="AC395">
            <v>2660</v>
          </cell>
          <cell r="AD395">
            <v>2</v>
          </cell>
          <cell r="AE395">
            <v>0</v>
          </cell>
          <cell r="AF395">
            <v>7</v>
          </cell>
          <cell r="AG395">
            <v>14372</v>
          </cell>
          <cell r="AH395">
            <v>11671</v>
          </cell>
          <cell r="AI395">
            <v>2724</v>
          </cell>
        </row>
        <row r="396">
          <cell r="AA396" t="str">
            <v>Sep'10</v>
          </cell>
          <cell r="AB396">
            <v>11167</v>
          </cell>
          <cell r="AC396">
            <v>2595</v>
          </cell>
          <cell r="AD396">
            <v>-11</v>
          </cell>
          <cell r="AE396">
            <v>-1</v>
          </cell>
          <cell r="AF396">
            <v>6</v>
          </cell>
          <cell r="AG396">
            <v>13761</v>
          </cell>
          <cell r="AH396">
            <v>11518</v>
          </cell>
          <cell r="AI396">
            <v>2672</v>
          </cell>
        </row>
        <row r="397">
          <cell r="AA397" t="str">
            <v>Oct'10</v>
          </cell>
          <cell r="AB397">
            <v>10892</v>
          </cell>
          <cell r="AC397">
            <v>2483</v>
          </cell>
          <cell r="AD397">
            <v>-13</v>
          </cell>
          <cell r="AE397">
            <v>-2</v>
          </cell>
          <cell r="AF397">
            <v>5</v>
          </cell>
          <cell r="AG397">
            <v>13374</v>
          </cell>
          <cell r="AH397">
            <v>11257</v>
          </cell>
          <cell r="AI397">
            <v>2579</v>
          </cell>
        </row>
        <row r="398">
          <cell r="AA398" t="str">
            <v>Nov'10</v>
          </cell>
          <cell r="AB398">
            <v>12067</v>
          </cell>
          <cell r="AC398">
            <v>2498</v>
          </cell>
          <cell r="AD398">
            <v>-2</v>
          </cell>
          <cell r="AE398">
            <v>-2</v>
          </cell>
          <cell r="AF398">
            <v>5</v>
          </cell>
          <cell r="AG398">
            <v>14564</v>
          </cell>
          <cell r="AH398">
            <v>11375</v>
          </cell>
          <cell r="AI398">
            <v>2525</v>
          </cell>
        </row>
        <row r="399">
          <cell r="AA399" t="str">
            <v>Dec'10</v>
          </cell>
          <cell r="AB399">
            <v>10921</v>
          </cell>
          <cell r="AC399">
            <v>2534</v>
          </cell>
          <cell r="AD399">
            <v>-2</v>
          </cell>
          <cell r="AE399">
            <v>-2</v>
          </cell>
          <cell r="AF399">
            <v>5</v>
          </cell>
          <cell r="AG399">
            <v>13454</v>
          </cell>
          <cell r="AH399">
            <v>11293</v>
          </cell>
          <cell r="AI399">
            <v>2505</v>
          </cell>
        </row>
        <row r="400">
          <cell r="AA400" t="str">
            <v>Jan'11</v>
          </cell>
          <cell r="AB400">
            <v>10497</v>
          </cell>
          <cell r="AC400">
            <v>2304</v>
          </cell>
          <cell r="AD400">
            <v>-10</v>
          </cell>
          <cell r="AE400">
            <v>-10</v>
          </cell>
          <cell r="AF400">
            <v>0</v>
          </cell>
          <cell r="AG400">
            <v>12800</v>
          </cell>
          <cell r="AH400">
            <v>11162</v>
          </cell>
          <cell r="AI400">
            <v>2445</v>
          </cell>
        </row>
        <row r="401">
          <cell r="AA401" t="str">
            <v>Feb'11</v>
          </cell>
          <cell r="AB401">
            <v>10247</v>
          </cell>
          <cell r="AC401">
            <v>2463</v>
          </cell>
          <cell r="AD401">
            <v>-4</v>
          </cell>
          <cell r="AE401">
            <v>-7</v>
          </cell>
          <cell r="AF401">
            <v>-3</v>
          </cell>
          <cell r="AG401">
            <v>12708</v>
          </cell>
          <cell r="AH401">
            <v>10555</v>
          </cell>
          <cell r="AI401">
            <v>2434</v>
          </cell>
        </row>
        <row r="402">
          <cell r="AA402" t="str">
            <v>Mar'11</v>
          </cell>
          <cell r="AB402">
            <v>11967</v>
          </cell>
          <cell r="AC402">
            <v>2762</v>
          </cell>
          <cell r="AD402">
            <v>-12</v>
          </cell>
          <cell r="AE402">
            <v>-9</v>
          </cell>
          <cell r="AF402">
            <v>-5</v>
          </cell>
          <cell r="AG402">
            <v>14727</v>
          </cell>
          <cell r="AH402">
            <v>10904</v>
          </cell>
          <cell r="AI402">
            <v>2510</v>
          </cell>
        </row>
        <row r="403">
          <cell r="AA403" t="str">
            <v>Apr'11</v>
          </cell>
          <cell r="AB403">
            <v>10279</v>
          </cell>
          <cell r="AC403">
            <v>2587</v>
          </cell>
          <cell r="AD403">
            <v>-7</v>
          </cell>
          <cell r="AE403">
            <v>-8</v>
          </cell>
          <cell r="AF403">
            <v>-6</v>
          </cell>
          <cell r="AG403">
            <v>12866</v>
          </cell>
          <cell r="AH403">
            <v>10831</v>
          </cell>
          <cell r="AI403">
            <v>2604</v>
          </cell>
        </row>
        <row r="404">
          <cell r="AA404" t="str">
            <v>May'11</v>
          </cell>
          <cell r="AB404">
            <v>11765</v>
          </cell>
          <cell r="AC404">
            <v>2611</v>
          </cell>
          <cell r="AD404">
            <v>-3</v>
          </cell>
          <cell r="AE404">
            <v>-7</v>
          </cell>
          <cell r="AF404">
            <v>-3</v>
          </cell>
          <cell r="AG404">
            <v>14375</v>
          </cell>
          <cell r="AH404">
            <v>11337</v>
          </cell>
          <cell r="AI404">
            <v>2653</v>
          </cell>
        </row>
        <row r="405">
          <cell r="AA405" t="str">
            <v>Jun'11</v>
          </cell>
          <cell r="AB405">
            <v>10320</v>
          </cell>
          <cell r="AC405">
            <v>2520</v>
          </cell>
          <cell r="AD405">
            <v>-8</v>
          </cell>
          <cell r="AE405">
            <v>-7</v>
          </cell>
          <cell r="AF405">
            <v>-4</v>
          </cell>
          <cell r="AG405">
            <v>12839</v>
          </cell>
          <cell r="AH405">
            <v>10788</v>
          </cell>
          <cell r="AI405">
            <v>2573</v>
          </cell>
        </row>
        <row r="406">
          <cell r="AA406" t="str">
            <v>Jul'11</v>
          </cell>
          <cell r="AB406">
            <v>10852</v>
          </cell>
          <cell r="AC406">
            <v>2504</v>
          </cell>
          <cell r="AD406">
            <v>-9</v>
          </cell>
          <cell r="AE406">
            <v>-8</v>
          </cell>
          <cell r="AF406">
            <v>-5</v>
          </cell>
          <cell r="AG406">
            <v>13356</v>
          </cell>
          <cell r="AH406">
            <v>10979</v>
          </cell>
          <cell r="AI406">
            <v>2545</v>
          </cell>
        </row>
        <row r="407">
          <cell r="AA407" t="str">
            <v>Aug'11</v>
          </cell>
          <cell r="AB407">
            <v>11264</v>
          </cell>
          <cell r="AC407">
            <v>2583</v>
          </cell>
          <cell r="AD407">
            <v>-3</v>
          </cell>
          <cell r="AE407">
            <v>-7</v>
          </cell>
          <cell r="AF407">
            <v>-5</v>
          </cell>
          <cell r="AG407">
            <v>13846</v>
          </cell>
          <cell r="AH407">
            <v>10812</v>
          </cell>
          <cell r="AI407">
            <v>2536</v>
          </cell>
        </row>
        <row r="408">
          <cell r="AA408" t="str">
            <v>Sep'11</v>
          </cell>
          <cell r="AB408">
            <v>11248</v>
          </cell>
          <cell r="AC408">
            <v>2520</v>
          </cell>
          <cell r="AD408">
            <v>-3</v>
          </cell>
          <cell r="AE408">
            <v>-7</v>
          </cell>
          <cell r="AF408">
            <v>-4</v>
          </cell>
          <cell r="AG408">
            <v>13767</v>
          </cell>
          <cell r="AH408">
            <v>11121</v>
          </cell>
          <cell r="AI408">
            <v>2536</v>
          </cell>
        </row>
        <row r="409">
          <cell r="AA409" t="str">
            <v>Oct'11</v>
          </cell>
          <cell r="AB409">
            <v>9789</v>
          </cell>
          <cell r="AC409">
            <v>2363</v>
          </cell>
          <cell r="AD409">
            <v>-5</v>
          </cell>
          <cell r="AE409">
            <v>-6</v>
          </cell>
          <cell r="AF409">
            <v>-5</v>
          </cell>
          <cell r="AG409">
            <v>12152</v>
          </cell>
          <cell r="AH409">
            <v>10767</v>
          </cell>
          <cell r="AI409">
            <v>2489</v>
          </cell>
        </row>
        <row r="410">
          <cell r="AA410" t="str">
            <v>Nov'11</v>
          </cell>
          <cell r="AB410">
            <v>10797</v>
          </cell>
          <cell r="AC410">
            <v>2389</v>
          </cell>
          <cell r="AD410">
            <v>-4</v>
          </cell>
          <cell r="AE410">
            <v>-6</v>
          </cell>
          <cell r="AF410">
            <v>-5</v>
          </cell>
          <cell r="AG410">
            <v>13185</v>
          </cell>
          <cell r="AH410">
            <v>10611</v>
          </cell>
          <cell r="AI410">
            <v>2424</v>
          </cell>
        </row>
        <row r="411">
          <cell r="AA411" t="str">
            <v>Dec'11</v>
          </cell>
          <cell r="AB411">
            <v>10306</v>
          </cell>
          <cell r="AC411">
            <v>2493</v>
          </cell>
          <cell r="AD411">
            <v>-2</v>
          </cell>
          <cell r="AE411">
            <v>-6</v>
          </cell>
          <cell r="AF411">
            <v>-5</v>
          </cell>
          <cell r="AG411">
            <v>12797</v>
          </cell>
          <cell r="AH411">
            <v>10297</v>
          </cell>
          <cell r="AI411">
            <v>2415</v>
          </cell>
        </row>
        <row r="412">
          <cell r="AA412" t="str">
            <v>Jan'12</v>
          </cell>
          <cell r="AB412">
            <v>10315</v>
          </cell>
          <cell r="AC412">
            <v>2321</v>
          </cell>
          <cell r="AD412">
            <v>1</v>
          </cell>
          <cell r="AE412">
            <v>1</v>
          </cell>
          <cell r="AF412">
            <v>-2</v>
          </cell>
          <cell r="AG412">
            <v>12635</v>
          </cell>
          <cell r="AH412">
            <v>10473</v>
          </cell>
          <cell r="AI412">
            <v>2401</v>
          </cell>
        </row>
        <row r="413">
          <cell r="AA413" t="str">
            <v>Feb'12</v>
          </cell>
          <cell r="AB413">
            <v>10297</v>
          </cell>
          <cell r="AC413">
            <v>2353</v>
          </cell>
          <cell r="AD413">
            <v>-4</v>
          </cell>
          <cell r="AE413">
            <v>-2</v>
          </cell>
          <cell r="AF413">
            <v>-1</v>
          </cell>
          <cell r="AG413">
            <v>12650</v>
          </cell>
          <cell r="AH413">
            <v>10306</v>
          </cell>
          <cell r="AI413">
            <v>2389</v>
          </cell>
        </row>
        <row r="414">
          <cell r="AA414" t="str">
            <v>Mar'12</v>
          </cell>
          <cell r="AB414">
            <v>11245</v>
          </cell>
          <cell r="AC414">
            <v>2809</v>
          </cell>
          <cell r="AD414">
            <v>2</v>
          </cell>
          <cell r="AE414">
            <v>-1</v>
          </cell>
          <cell r="AF414">
            <v>-3</v>
          </cell>
          <cell r="AG414">
            <v>14054</v>
          </cell>
          <cell r="AH414">
            <v>10619</v>
          </cell>
          <cell r="AI414">
            <v>2494</v>
          </cell>
        </row>
        <row r="415">
          <cell r="AA415" t="str">
            <v>Apr'12</v>
          </cell>
          <cell r="AB415">
            <v>9663</v>
          </cell>
          <cell r="AC415">
            <v>2573</v>
          </cell>
          <cell r="AD415">
            <v>-1</v>
          </cell>
          <cell r="AE415">
            <v>-1</v>
          </cell>
          <cell r="AF415">
            <v>-3</v>
          </cell>
          <cell r="AG415">
            <v>12235</v>
          </cell>
          <cell r="AH415">
            <v>10402</v>
          </cell>
          <cell r="AI415">
            <v>2578</v>
          </cell>
        </row>
        <row r="416">
          <cell r="AA416" t="str">
            <v>May'12</v>
          </cell>
          <cell r="AB416">
            <v>10407</v>
          </cell>
          <cell r="AC416">
            <v>2353</v>
          </cell>
          <cell r="AD416">
            <v>-10</v>
          </cell>
          <cell r="AE416">
            <v>-2</v>
          </cell>
          <cell r="AF416">
            <v>-5</v>
          </cell>
          <cell r="AG416">
            <v>12760</v>
          </cell>
          <cell r="AH416">
            <v>10438</v>
          </cell>
          <cell r="AI416">
            <v>2578</v>
          </cell>
        </row>
        <row r="417">
          <cell r="AA417" t="str">
            <v>Jun'12</v>
          </cell>
          <cell r="AB417">
            <v>10268</v>
          </cell>
          <cell r="AC417">
            <v>2367</v>
          </cell>
          <cell r="AD417">
            <v>-6</v>
          </cell>
          <cell r="AE417">
            <v>-3</v>
          </cell>
          <cell r="AF417">
            <v>-4</v>
          </cell>
          <cell r="AG417">
            <v>12634</v>
          </cell>
          <cell r="AH417">
            <v>10113</v>
          </cell>
          <cell r="AI417">
            <v>2431</v>
          </cell>
        </row>
        <row r="418">
          <cell r="AA418" t="str">
            <v>Jul'12</v>
          </cell>
        </row>
        <row r="419">
          <cell r="AA419" t="str">
            <v>Aug'12</v>
          </cell>
        </row>
        <row r="420">
          <cell r="AA420" t="str">
            <v>Sep'12</v>
          </cell>
        </row>
        <row r="421">
          <cell r="AA421" t="str">
            <v>Oct'12</v>
          </cell>
        </row>
        <row r="422">
          <cell r="AA422" t="str">
            <v>Nov'12</v>
          </cell>
        </row>
        <row r="423">
          <cell r="AA423" t="str">
            <v>Dec'12</v>
          </cell>
        </row>
      </sheetData>
      <sheetData sheetId="7" refreshError="1"/>
      <sheetData sheetId="8">
        <row r="1">
          <cell r="AA1" t="str">
            <v>01/2010</v>
          </cell>
          <cell r="AB1" t="str">
            <v>02/2010</v>
          </cell>
          <cell r="AC1" t="str">
            <v>03/2010</v>
          </cell>
        </row>
        <row r="2">
          <cell r="AA2">
            <v>42.410347145483563</v>
          </cell>
          <cell r="AB2">
            <v>39.873506860586538</v>
          </cell>
          <cell r="AC2">
            <v>38.749760194129919</v>
          </cell>
        </row>
        <row r="3">
          <cell r="AA3">
            <v>49.9</v>
          </cell>
          <cell r="AB3">
            <v>46.7</v>
          </cell>
          <cell r="AC3">
            <v>44.3</v>
          </cell>
        </row>
        <row r="4">
          <cell r="AA4">
            <v>40.799999999999997</v>
          </cell>
          <cell r="AB4">
            <v>39.700000000000003</v>
          </cell>
          <cell r="AC4">
            <v>37.799999999999997</v>
          </cell>
        </row>
        <row r="5">
          <cell r="AA5">
            <v>43.1</v>
          </cell>
          <cell r="AB5">
            <v>39.700000000000003</v>
          </cell>
          <cell r="AC5">
            <v>39.6</v>
          </cell>
        </row>
        <row r="6">
          <cell r="AA6">
            <v>47.8</v>
          </cell>
          <cell r="AB6">
            <v>42.7</v>
          </cell>
          <cell r="AC6">
            <v>44.6</v>
          </cell>
        </row>
        <row r="7">
          <cell r="AA7">
            <v>38.5</v>
          </cell>
          <cell r="AB7">
            <v>36.799999999999997</v>
          </cell>
          <cell r="AC7">
            <v>35</v>
          </cell>
        </row>
        <row r="8">
          <cell r="AA8">
            <v>44.3</v>
          </cell>
          <cell r="AB8">
            <v>41.9</v>
          </cell>
          <cell r="AC8">
            <v>40.299999999999997</v>
          </cell>
        </row>
        <row r="34">
          <cell r="AA34">
            <v>38534</v>
          </cell>
          <cell r="AB34">
            <v>38565</v>
          </cell>
          <cell r="AC34">
            <v>38596</v>
          </cell>
        </row>
        <row r="35">
          <cell r="AA35">
            <v>47.213335074043371</v>
          </cell>
          <cell r="AB35">
            <v>46.453334309195625</v>
          </cell>
          <cell r="AC35">
            <v>45.172667601579924</v>
          </cell>
        </row>
        <row r="36">
          <cell r="AA36">
            <v>24.574753755419586</v>
          </cell>
          <cell r="AB36">
            <v>24.287484510532835</v>
          </cell>
          <cell r="AC36">
            <v>22.979826237699356</v>
          </cell>
        </row>
        <row r="37">
          <cell r="AA37">
            <v>36.534418453703474</v>
          </cell>
          <cell r="AB37">
            <v>35.619242579324464</v>
          </cell>
          <cell r="AC37">
            <v>34.357803393496681</v>
          </cell>
        </row>
        <row r="38">
          <cell r="AA38">
            <v>47.863040845535622</v>
          </cell>
          <cell r="AB38">
            <v>46.774193548387096</v>
          </cell>
          <cell r="AC38">
            <v>45.740006430178973</v>
          </cell>
        </row>
        <row r="39">
          <cell r="AA39">
            <v>68.025664727312289</v>
          </cell>
          <cell r="AB39">
            <v>67.57925072046109</v>
          </cell>
          <cell r="AC39">
            <v>66.705086598619815</v>
          </cell>
        </row>
        <row r="40">
          <cell r="AA40">
            <v>51.32257734768978</v>
          </cell>
          <cell r="AB40">
            <v>50.374812593703147</v>
          </cell>
          <cell r="AC40">
            <v>48.87733552578549</v>
          </cell>
        </row>
        <row r="41">
          <cell r="AA41">
            <v>35.062631911965774</v>
          </cell>
          <cell r="AB41">
            <v>34.372331340734412</v>
          </cell>
          <cell r="AC41">
            <v>33.155098778745732</v>
          </cell>
        </row>
      </sheetData>
      <sheetData sheetId="9" refreshError="1"/>
      <sheetData sheetId="10" refreshError="1"/>
      <sheetData sheetId="11" refreshError="1"/>
      <sheetData sheetId="12">
        <row r="1">
          <cell r="A1" t="str">
            <v>Titel</v>
          </cell>
          <cell r="B1" t="str">
            <v>Deutschland</v>
          </cell>
          <cell r="C1" t="str">
            <v>Deutschland, Gesamt</v>
          </cell>
          <cell r="D1" t="str">
            <v>Deutschland</v>
          </cell>
          <cell r="E1" t="str">
            <v>Deutschland, Gesamt</v>
          </cell>
          <cell r="AB1" t="str">
            <v>Titel</v>
          </cell>
          <cell r="AC1" t="str">
            <v>Untertitel</v>
          </cell>
          <cell r="AD1" t="str">
            <v>Transformation</v>
          </cell>
          <cell r="AE1" t="str">
            <v>Q1/91</v>
          </cell>
          <cell r="AF1" t="str">
            <v>Q2/91</v>
          </cell>
          <cell r="AG1" t="str">
            <v>Q3/91</v>
          </cell>
          <cell r="AH1" t="str">
            <v>Q4/91</v>
          </cell>
          <cell r="AI1" t="str">
            <v>Q1/92</v>
          </cell>
          <cell r="AJ1" t="str">
            <v>Q2/92</v>
          </cell>
          <cell r="AK1" t="str">
            <v>Q3/92</v>
          </cell>
          <cell r="AL1" t="str">
            <v>Q4/92</v>
          </cell>
          <cell r="AM1" t="str">
            <v>Q1/93</v>
          </cell>
          <cell r="AN1" t="str">
            <v>Q2/93</v>
          </cell>
          <cell r="AO1" t="str">
            <v>Q3/93</v>
          </cell>
          <cell r="AP1" t="str">
            <v>Q4/93</v>
          </cell>
          <cell r="AQ1" t="str">
            <v>Q1/94</v>
          </cell>
          <cell r="AR1" t="str">
            <v>Q2/94</v>
          </cell>
          <cell r="AS1" t="str">
            <v>Q3/94</v>
          </cell>
          <cell r="AT1" t="str">
            <v>Q4/94</v>
          </cell>
          <cell r="AU1" t="str">
            <v>Q1/95</v>
          </cell>
          <cell r="AV1" t="str">
            <v>Q2/95</v>
          </cell>
          <cell r="AW1" t="str">
            <v>Q3/95</v>
          </cell>
          <cell r="AX1" t="str">
            <v>Q4/95</v>
          </cell>
          <cell r="AY1" t="str">
            <v>Q1/96</v>
          </cell>
          <cell r="AZ1" t="str">
            <v>Q2/96</v>
          </cell>
          <cell r="BA1" t="str">
            <v>Q3/96</v>
          </cell>
          <cell r="BB1" t="str">
            <v>Q4/96</v>
          </cell>
          <cell r="BC1" t="str">
            <v>Q1/97</v>
          </cell>
          <cell r="BD1" t="str">
            <v>Q2/97</v>
          </cell>
          <cell r="BE1" t="str">
            <v>Q3/97</v>
          </cell>
          <cell r="BF1" t="str">
            <v>Q4/97</v>
          </cell>
          <cell r="BG1" t="str">
            <v>Q1/98</v>
          </cell>
          <cell r="BH1" t="str">
            <v>Q2/98</v>
          </cell>
          <cell r="BI1" t="str">
            <v>Q3/98</v>
          </cell>
          <cell r="BJ1" t="str">
            <v>Q4/98</v>
          </cell>
          <cell r="BK1" t="str">
            <v>Q1/99</v>
          </cell>
          <cell r="BL1" t="str">
            <v>Q2/99</v>
          </cell>
          <cell r="BM1" t="str">
            <v>Q3/99</v>
          </cell>
          <cell r="BN1" t="str">
            <v>Q4/99</v>
          </cell>
          <cell r="BO1" t="str">
            <v>Q1/00</v>
          </cell>
          <cell r="BP1" t="str">
            <v>Q2/00</v>
          </cell>
          <cell r="BQ1" t="str">
            <v>Q3/00</v>
          </cell>
          <cell r="BR1" t="str">
            <v>Q4/00</v>
          </cell>
          <cell r="BS1" t="str">
            <v>Q1/01</v>
          </cell>
          <cell r="BT1" t="str">
            <v>Q2/01</v>
          </cell>
          <cell r="BU1" t="str">
            <v>Q3/01</v>
          </cell>
          <cell r="BV1" t="str">
            <v>Q4/01</v>
          </cell>
          <cell r="BW1" t="str">
            <v>Q1/02</v>
          </cell>
          <cell r="BX1" t="str">
            <v>Q2/02</v>
          </cell>
          <cell r="BY1" t="str">
            <v>Q3/02</v>
          </cell>
          <cell r="BZ1" t="str">
            <v>Q4/02</v>
          </cell>
          <cell r="CA1" t="str">
            <v>Q1/03</v>
          </cell>
          <cell r="CB1" t="str">
            <v>Q2/03</v>
          </cell>
          <cell r="CC1" t="str">
            <v>Q3/03</v>
          </cell>
          <cell r="CD1" t="str">
            <v>Q4/03</v>
          </cell>
          <cell r="CE1" t="str">
            <v>Q1/04</v>
          </cell>
          <cell r="CF1" t="str">
            <v>Q2/04</v>
          </cell>
          <cell r="CG1" t="str">
            <v>Q3/04</v>
          </cell>
          <cell r="CH1" t="str">
            <v>Q4/04</v>
          </cell>
          <cell r="CI1" t="str">
            <v>Q1/05</v>
          </cell>
          <cell r="CJ1" t="str">
            <v>Q2/05</v>
          </cell>
          <cell r="CK1" t="str">
            <v>Q3/05</v>
          </cell>
          <cell r="CL1" t="str">
            <v>Q4/05</v>
          </cell>
          <cell r="CM1" t="str">
            <v>Q1/06</v>
          </cell>
          <cell r="CN1" t="str">
            <v>Q2/06</v>
          </cell>
          <cell r="CO1" t="str">
            <v>Q3/06</v>
          </cell>
          <cell r="CP1" t="str">
            <v>Q4/06</v>
          </cell>
          <cell r="CQ1" t="str">
            <v>Q1/07</v>
          </cell>
          <cell r="CR1" t="str">
            <v>Q2/07</v>
          </cell>
          <cell r="CS1" t="str">
            <v>Q3/07</v>
          </cell>
          <cell r="CT1" t="str">
            <v>Q4/07</v>
          </cell>
          <cell r="CU1" t="str">
            <v>Q1/08</v>
          </cell>
          <cell r="CV1" t="str">
            <v>Q2/08</v>
          </cell>
          <cell r="CW1" t="str">
            <v>Q3/08</v>
          </cell>
          <cell r="CX1" t="str">
            <v>Q4/08</v>
          </cell>
          <cell r="CY1" t="str">
            <v>Q1/09</v>
          </cell>
          <cell r="CZ1" t="str">
            <v>Q2/09</v>
          </cell>
          <cell r="DA1" t="str">
            <v>Q3/09</v>
          </cell>
          <cell r="DB1" t="str">
            <v>Q4/09</v>
          </cell>
          <cell r="DC1" t="str">
            <v>Q1/10</v>
          </cell>
          <cell r="DD1" t="str">
            <v>Q2/10</v>
          </cell>
          <cell r="DE1" t="str">
            <v>Q3/10</v>
          </cell>
          <cell r="DF1" t="str">
            <v>Q4/10</v>
          </cell>
          <cell r="DG1" t="str">
            <v>Q1/11</v>
          </cell>
          <cell r="DH1" t="str">
            <v>Q2/11</v>
          </cell>
          <cell r="DI1" t="str">
            <v>Q3/11</v>
          </cell>
          <cell r="DJ1" t="str">
            <v>Q4/11</v>
          </cell>
          <cell r="DK1" t="str">
            <v>Q1/12</v>
          </cell>
          <cell r="DL1" t="str">
            <v>Q2/12</v>
          </cell>
        </row>
        <row r="2">
          <cell r="A2" t="str">
            <v>Untertitel</v>
          </cell>
          <cell r="B2" t="str">
            <v>Capacity utilization; Manufacturing; %</v>
          </cell>
          <cell r="C2" t="str">
            <v>Auftragsbestand; Verarbeitendes Gewerbe; Monate;</v>
          </cell>
          <cell r="D2" t="str">
            <v>Capacity utilization; Manufacturing; %, sa;</v>
          </cell>
          <cell r="E2" t="str">
            <v>Auftragsbestand; Verarbeitendes Gewerbe; In Monaten</v>
          </cell>
          <cell r="AB2" t="str">
            <v>Deutschland</v>
          </cell>
          <cell r="AC2" t="str">
            <v>Capacity utilization; Manufacturing; %</v>
          </cell>
          <cell r="AD2" t="str">
            <v>-</v>
          </cell>
          <cell r="AE2">
            <v>88.5</v>
          </cell>
          <cell r="AF2">
            <v>88.1</v>
          </cell>
          <cell r="AG2">
            <v>87</v>
          </cell>
          <cell r="AH2">
            <v>86.1</v>
          </cell>
          <cell r="AI2">
            <v>86</v>
          </cell>
          <cell r="AJ2">
            <v>85.7</v>
          </cell>
          <cell r="AK2">
            <v>83.8</v>
          </cell>
          <cell r="AL2">
            <v>79.8</v>
          </cell>
          <cell r="AM2">
            <v>78.7</v>
          </cell>
          <cell r="AN2">
            <v>79.8</v>
          </cell>
          <cell r="AO2">
            <v>78.7</v>
          </cell>
          <cell r="AP2">
            <v>78.5</v>
          </cell>
          <cell r="AQ2">
            <v>80.099999999999994</v>
          </cell>
          <cell r="AR2">
            <v>82.2</v>
          </cell>
          <cell r="AS2">
            <v>83.9</v>
          </cell>
          <cell r="AT2">
            <v>84</v>
          </cell>
          <cell r="AU2">
            <v>84.5</v>
          </cell>
          <cell r="AV2">
            <v>85.5</v>
          </cell>
          <cell r="AW2">
            <v>84.6</v>
          </cell>
          <cell r="AX2">
            <v>83.4</v>
          </cell>
          <cell r="AY2">
            <v>81.7</v>
          </cell>
          <cell r="AZ2">
            <v>82.2</v>
          </cell>
          <cell r="BA2">
            <v>82.6</v>
          </cell>
          <cell r="BB2">
            <v>81.900000000000006</v>
          </cell>
          <cell r="BC2">
            <v>83.4</v>
          </cell>
          <cell r="BD2">
            <v>84.6</v>
          </cell>
          <cell r="BE2">
            <v>85.3</v>
          </cell>
          <cell r="BF2">
            <v>85.2</v>
          </cell>
          <cell r="BG2">
            <v>85.3</v>
          </cell>
          <cell r="BH2">
            <v>86.4</v>
          </cell>
          <cell r="BI2">
            <v>86.1</v>
          </cell>
          <cell r="BJ2">
            <v>84.1</v>
          </cell>
          <cell r="BK2">
            <v>83.8</v>
          </cell>
          <cell r="BL2">
            <v>84.7</v>
          </cell>
          <cell r="BM2">
            <v>85.2</v>
          </cell>
          <cell r="BN2">
            <v>84.9</v>
          </cell>
          <cell r="BO2">
            <v>86</v>
          </cell>
          <cell r="BP2">
            <v>86.6</v>
          </cell>
          <cell r="BQ2">
            <v>87</v>
          </cell>
          <cell r="BR2">
            <v>86.1</v>
          </cell>
          <cell r="BS2">
            <v>85.7</v>
          </cell>
          <cell r="BT2">
            <v>84.8</v>
          </cell>
          <cell r="BU2">
            <v>84.1</v>
          </cell>
          <cell r="BV2">
            <v>82.7</v>
          </cell>
          <cell r="BW2">
            <v>82.3</v>
          </cell>
          <cell r="BX2">
            <v>82.3</v>
          </cell>
          <cell r="BY2">
            <v>83.1</v>
          </cell>
          <cell r="BZ2">
            <v>83.2</v>
          </cell>
          <cell r="CA2">
            <v>82.3</v>
          </cell>
          <cell r="CB2">
            <v>82.8</v>
          </cell>
          <cell r="CC2">
            <v>82.2</v>
          </cell>
          <cell r="CD2">
            <v>83.7</v>
          </cell>
          <cell r="CE2">
            <v>83.3</v>
          </cell>
          <cell r="CF2">
            <v>84</v>
          </cell>
          <cell r="CG2">
            <v>84.5</v>
          </cell>
          <cell r="CH2">
            <v>84.6</v>
          </cell>
          <cell r="CI2">
            <v>83.9</v>
          </cell>
          <cell r="CJ2">
            <v>83.3</v>
          </cell>
          <cell r="CK2">
            <v>84.2</v>
          </cell>
          <cell r="CL2">
            <v>84.7</v>
          </cell>
          <cell r="CM2">
            <v>84.5</v>
          </cell>
          <cell r="CN2">
            <v>86.4</v>
          </cell>
          <cell r="CO2">
            <v>87.6</v>
          </cell>
          <cell r="CP2">
            <v>88.2</v>
          </cell>
          <cell r="CQ2">
            <v>87.3</v>
          </cell>
          <cell r="CR2">
            <v>88.7</v>
          </cell>
          <cell r="CS2">
            <v>88.3</v>
          </cell>
          <cell r="CT2">
            <v>88.5</v>
          </cell>
          <cell r="CU2">
            <v>87.7</v>
          </cell>
          <cell r="CV2">
            <v>87.8</v>
          </cell>
          <cell r="CW2">
            <v>86.8</v>
          </cell>
          <cell r="CX2">
            <v>84.9</v>
          </cell>
          <cell r="CY2">
            <v>74.5</v>
          </cell>
          <cell r="CZ2">
            <v>70.3</v>
          </cell>
          <cell r="DA2">
            <v>71.099999999999994</v>
          </cell>
          <cell r="DB2">
            <v>73.400000000000006</v>
          </cell>
          <cell r="DC2">
            <v>74.400000000000006</v>
          </cell>
          <cell r="DD2">
            <v>79.8</v>
          </cell>
          <cell r="DE2">
            <v>82.6</v>
          </cell>
          <cell r="DF2">
            <v>83.8</v>
          </cell>
          <cell r="DG2">
            <v>83.8</v>
          </cell>
          <cell r="DH2">
            <v>85.9</v>
          </cell>
          <cell r="DI2">
            <v>86.4</v>
          </cell>
          <cell r="DJ2">
            <v>85.3</v>
          </cell>
          <cell r="DK2">
            <v>83.5</v>
          </cell>
          <cell r="DL2">
            <v>84.5</v>
          </cell>
        </row>
        <row r="3">
          <cell r="A3" t="str">
            <v>Transformation</v>
          </cell>
          <cell r="B3" t="str">
            <v>-</v>
          </cell>
          <cell r="C3" t="str">
            <v>-</v>
          </cell>
          <cell r="D3" t="str">
            <v>-</v>
          </cell>
          <cell r="E3" t="str">
            <v>-</v>
          </cell>
          <cell r="AB3" t="str">
            <v>Deutschland, Gesamt</v>
          </cell>
          <cell r="AC3" t="str">
            <v>Auftragsbestand; Verarbeitendes Gewerbe; In Monaten</v>
          </cell>
          <cell r="AD3" t="str">
            <v>-</v>
          </cell>
          <cell r="BW3">
            <v>2.8</v>
          </cell>
          <cell r="BX3">
            <v>2.8</v>
          </cell>
          <cell r="BY3">
            <v>2.9</v>
          </cell>
          <cell r="BZ3">
            <v>2.7</v>
          </cell>
          <cell r="CA3">
            <v>2.7</v>
          </cell>
          <cell r="CB3">
            <v>2.9</v>
          </cell>
          <cell r="CC3">
            <v>2.7</v>
          </cell>
          <cell r="CD3">
            <v>2.8</v>
          </cell>
          <cell r="CE3">
            <v>2.8</v>
          </cell>
          <cell r="CF3">
            <v>2.9</v>
          </cell>
          <cell r="CG3">
            <v>2.9</v>
          </cell>
          <cell r="CH3">
            <v>2.9</v>
          </cell>
          <cell r="CI3">
            <v>2.9</v>
          </cell>
          <cell r="CJ3">
            <v>2.8</v>
          </cell>
          <cell r="CK3">
            <v>2.8</v>
          </cell>
          <cell r="CL3">
            <v>2.8</v>
          </cell>
          <cell r="CM3">
            <v>2.9</v>
          </cell>
          <cell r="CN3">
            <v>3</v>
          </cell>
          <cell r="CO3">
            <v>3.1</v>
          </cell>
          <cell r="CP3">
            <v>3.2</v>
          </cell>
          <cell r="CQ3">
            <v>3.2</v>
          </cell>
          <cell r="CR3">
            <v>3.3</v>
          </cell>
          <cell r="CS3">
            <v>3.3</v>
          </cell>
          <cell r="CT3">
            <v>3.3</v>
          </cell>
          <cell r="CU3">
            <v>3.3</v>
          </cell>
          <cell r="CV3">
            <v>3.4</v>
          </cell>
          <cell r="CW3">
            <v>3.2</v>
          </cell>
          <cell r="CX3">
            <v>3</v>
          </cell>
          <cell r="CY3">
            <v>2.7</v>
          </cell>
          <cell r="CZ3">
            <v>2.4</v>
          </cell>
          <cell r="DA3">
            <v>2.4</v>
          </cell>
          <cell r="DB3">
            <v>2.4</v>
          </cell>
          <cell r="DC3">
            <v>2.5</v>
          </cell>
          <cell r="DD3">
            <v>2.7</v>
          </cell>
          <cell r="DE3">
            <v>2.9</v>
          </cell>
          <cell r="DF3">
            <v>2.8</v>
          </cell>
          <cell r="DG3">
            <v>2.8</v>
          </cell>
          <cell r="DH3">
            <v>3</v>
          </cell>
          <cell r="DI3">
            <v>3.2</v>
          </cell>
          <cell r="DJ3">
            <v>2.9</v>
          </cell>
          <cell r="DK3">
            <v>2.8</v>
          </cell>
          <cell r="DL3">
            <v>2.8</v>
          </cell>
        </row>
        <row r="4">
          <cell r="A4" t="str">
            <v>Q1/91</v>
          </cell>
          <cell r="B4">
            <v>88.5</v>
          </cell>
          <cell r="C4">
            <v>3.2</v>
          </cell>
          <cell r="D4">
            <v>90</v>
          </cell>
        </row>
        <row r="5">
          <cell r="A5" t="str">
            <v>Q2/91</v>
          </cell>
          <cell r="B5">
            <v>88.1</v>
          </cell>
          <cell r="C5">
            <v>3.2</v>
          </cell>
          <cell r="D5">
            <v>89.1</v>
          </cell>
        </row>
        <row r="6">
          <cell r="A6" t="str">
            <v>Q3/91</v>
          </cell>
          <cell r="B6">
            <v>87</v>
          </cell>
          <cell r="C6">
            <v>3.1</v>
          </cell>
          <cell r="D6">
            <v>88.7</v>
          </cell>
        </row>
        <row r="7">
          <cell r="A7" t="str">
            <v>Q4/91</v>
          </cell>
          <cell r="B7">
            <v>86.1</v>
          </cell>
          <cell r="C7">
            <v>2.9</v>
          </cell>
          <cell r="D7">
            <v>87.1</v>
          </cell>
        </row>
        <row r="8">
          <cell r="A8" t="str">
            <v>Q1/92</v>
          </cell>
          <cell r="B8">
            <v>86</v>
          </cell>
          <cell r="C8">
            <v>3</v>
          </cell>
          <cell r="D8">
            <v>86.4</v>
          </cell>
        </row>
        <row r="9">
          <cell r="A9" t="str">
            <v>Q2/92</v>
          </cell>
          <cell r="B9">
            <v>85.7</v>
          </cell>
          <cell r="C9">
            <v>2.9</v>
          </cell>
          <cell r="D9">
            <v>85.9</v>
          </cell>
        </row>
        <row r="10">
          <cell r="A10" t="str">
            <v>Q3/92</v>
          </cell>
          <cell r="B10">
            <v>83.8</v>
          </cell>
          <cell r="C10">
            <v>2.6</v>
          </cell>
          <cell r="D10">
            <v>84.3</v>
          </cell>
        </row>
        <row r="11">
          <cell r="A11" t="str">
            <v>Q4/92</v>
          </cell>
          <cell r="B11">
            <v>79.8</v>
          </cell>
          <cell r="C11">
            <v>2.5</v>
          </cell>
          <cell r="D11">
            <v>80.3</v>
          </cell>
        </row>
        <row r="12">
          <cell r="A12" t="str">
            <v>Q1/93</v>
          </cell>
          <cell r="B12">
            <v>78.7</v>
          </cell>
          <cell r="C12">
            <v>2.5</v>
          </cell>
          <cell r="D12">
            <v>79.3</v>
          </cell>
        </row>
        <row r="13">
          <cell r="A13" t="str">
            <v>Q2/93</v>
          </cell>
          <cell r="B13">
            <v>79.8</v>
          </cell>
          <cell r="C13">
            <v>2.6</v>
          </cell>
          <cell r="D13">
            <v>79.900000000000006</v>
          </cell>
        </row>
        <row r="14">
          <cell r="A14" t="str">
            <v>Q3/93</v>
          </cell>
          <cell r="B14">
            <v>78.7</v>
          </cell>
          <cell r="C14">
            <v>2.5</v>
          </cell>
          <cell r="D14">
            <v>78.8</v>
          </cell>
        </row>
        <row r="15">
          <cell r="A15" t="str">
            <v>Q4/93</v>
          </cell>
          <cell r="B15">
            <v>78.5</v>
          </cell>
          <cell r="C15">
            <v>2.4</v>
          </cell>
          <cell r="D15">
            <v>79</v>
          </cell>
        </row>
        <row r="16">
          <cell r="A16" t="str">
            <v>Q1/94</v>
          </cell>
          <cell r="B16">
            <v>80.099999999999994</v>
          </cell>
          <cell r="C16">
            <v>2.6</v>
          </cell>
          <cell r="D16">
            <v>80.599999999999994</v>
          </cell>
        </row>
        <row r="17">
          <cell r="A17" t="str">
            <v>Q2/94</v>
          </cell>
          <cell r="B17">
            <v>82.2</v>
          </cell>
          <cell r="C17">
            <v>2.7</v>
          </cell>
          <cell r="D17">
            <v>82.1</v>
          </cell>
        </row>
        <row r="18">
          <cell r="A18" t="str">
            <v>Q3/94</v>
          </cell>
          <cell r="B18">
            <v>83.9</v>
          </cell>
          <cell r="C18">
            <v>2.6</v>
          </cell>
          <cell r="D18">
            <v>83.9</v>
          </cell>
        </row>
        <row r="19">
          <cell r="A19" t="str">
            <v>Q4/94</v>
          </cell>
          <cell r="B19">
            <v>84</v>
          </cell>
          <cell r="C19">
            <v>2.6</v>
          </cell>
          <cell r="D19">
            <v>85.4</v>
          </cell>
        </row>
        <row r="20">
          <cell r="A20" t="str">
            <v>Q1/95</v>
          </cell>
          <cell r="B20">
            <v>84.5</v>
          </cell>
          <cell r="C20">
            <v>2.8</v>
          </cell>
          <cell r="D20">
            <v>85.3</v>
          </cell>
        </row>
        <row r="21">
          <cell r="A21" t="str">
            <v>Q2/95</v>
          </cell>
          <cell r="B21">
            <v>85.5</v>
          </cell>
          <cell r="C21">
            <v>2.8</v>
          </cell>
          <cell r="D21">
            <v>85.7</v>
          </cell>
        </row>
        <row r="22">
          <cell r="A22" t="str">
            <v>Q3/95</v>
          </cell>
          <cell r="B22">
            <v>84.6</v>
          </cell>
          <cell r="C22">
            <v>2.6</v>
          </cell>
          <cell r="D22">
            <v>84.9</v>
          </cell>
        </row>
        <row r="23">
          <cell r="A23" t="str">
            <v>Q4/95</v>
          </cell>
          <cell r="B23">
            <v>83.4</v>
          </cell>
          <cell r="C23">
            <v>2.6</v>
          </cell>
          <cell r="D23">
            <v>85.1</v>
          </cell>
        </row>
        <row r="24">
          <cell r="A24" t="str">
            <v>Q1/96</v>
          </cell>
          <cell r="B24">
            <v>81.7</v>
          </cell>
          <cell r="C24">
            <v>2.6</v>
          </cell>
          <cell r="D24">
            <v>83.1</v>
          </cell>
        </row>
        <row r="25">
          <cell r="A25" t="str">
            <v>Q2/96</v>
          </cell>
          <cell r="B25">
            <v>82.2</v>
          </cell>
          <cell r="C25">
            <v>2.6</v>
          </cell>
          <cell r="D25">
            <v>82</v>
          </cell>
        </row>
        <row r="26">
          <cell r="A26" t="str">
            <v>Q3/96</v>
          </cell>
          <cell r="B26">
            <v>82.6</v>
          </cell>
          <cell r="C26">
            <v>2.6</v>
          </cell>
          <cell r="D26">
            <v>81.900000000000006</v>
          </cell>
        </row>
        <row r="27">
          <cell r="A27" t="str">
            <v>Q4/96</v>
          </cell>
          <cell r="B27">
            <v>81.900000000000006</v>
          </cell>
          <cell r="C27">
            <v>2.5</v>
          </cell>
          <cell r="D27">
            <v>82.2</v>
          </cell>
        </row>
        <row r="28">
          <cell r="A28" t="str">
            <v>Q1/97</v>
          </cell>
          <cell r="B28">
            <v>83.4</v>
          </cell>
          <cell r="C28">
            <v>2.6</v>
          </cell>
          <cell r="D28">
            <v>83.7</v>
          </cell>
        </row>
        <row r="29">
          <cell r="A29" t="str">
            <v>Q2/97</v>
          </cell>
          <cell r="B29">
            <v>84.6</v>
          </cell>
          <cell r="C29">
            <v>2.7</v>
          </cell>
          <cell r="D29">
            <v>84</v>
          </cell>
        </row>
        <row r="30">
          <cell r="A30" t="str">
            <v>Q3/97</v>
          </cell>
          <cell r="B30">
            <v>85.3</v>
          </cell>
          <cell r="C30">
            <v>2.8</v>
          </cell>
          <cell r="D30">
            <v>84.8</v>
          </cell>
        </row>
        <row r="31">
          <cell r="A31" t="str">
            <v>Q4/97</v>
          </cell>
          <cell r="B31">
            <v>85.2</v>
          </cell>
          <cell r="C31">
            <v>2.8</v>
          </cell>
          <cell r="D31">
            <v>86.2</v>
          </cell>
        </row>
        <row r="32">
          <cell r="A32" t="str">
            <v>Q1/98</v>
          </cell>
          <cell r="B32">
            <v>85.3</v>
          </cell>
          <cell r="C32">
            <v>3</v>
          </cell>
          <cell r="D32">
            <v>86.6</v>
          </cell>
        </row>
        <row r="33">
          <cell r="A33" t="str">
            <v>Q2/98</v>
          </cell>
          <cell r="B33">
            <v>86.4</v>
          </cell>
          <cell r="C33">
            <v>2.9</v>
          </cell>
          <cell r="D33">
            <v>87.1</v>
          </cell>
        </row>
        <row r="34">
          <cell r="A34" t="str">
            <v>Q3/98</v>
          </cell>
          <cell r="B34">
            <v>86.1</v>
          </cell>
          <cell r="C34">
            <v>2.7</v>
          </cell>
          <cell r="D34">
            <v>86.7</v>
          </cell>
        </row>
        <row r="35">
          <cell r="A35" t="str">
            <v>Q4/98</v>
          </cell>
          <cell r="B35">
            <v>84.1</v>
          </cell>
          <cell r="C35">
            <v>2.7</v>
          </cell>
          <cell r="D35">
            <v>85.4</v>
          </cell>
        </row>
        <row r="36">
          <cell r="A36" t="str">
            <v>Q1/99</v>
          </cell>
          <cell r="B36">
            <v>83.8</v>
          </cell>
          <cell r="C36">
            <v>2.7</v>
          </cell>
          <cell r="D36">
            <v>85</v>
          </cell>
        </row>
        <row r="37">
          <cell r="A37" t="str">
            <v>Q2/99</v>
          </cell>
          <cell r="B37">
            <v>84.7</v>
          </cell>
          <cell r="C37">
            <v>2.7</v>
          </cell>
          <cell r="D37">
            <v>84.7</v>
          </cell>
        </row>
        <row r="38">
          <cell r="A38" t="str">
            <v>Q3/99</v>
          </cell>
          <cell r="B38">
            <v>85.2</v>
          </cell>
          <cell r="C38">
            <v>2.6</v>
          </cell>
          <cell r="D38">
            <v>84.8</v>
          </cell>
        </row>
        <row r="39">
          <cell r="A39" t="str">
            <v>Q4/99</v>
          </cell>
          <cell r="B39">
            <v>84.9</v>
          </cell>
          <cell r="C39">
            <v>2.7</v>
          </cell>
          <cell r="D39">
            <v>85.4</v>
          </cell>
        </row>
        <row r="40">
          <cell r="A40" t="str">
            <v>Q1/00</v>
          </cell>
          <cell r="B40">
            <v>86</v>
          </cell>
          <cell r="C40">
            <v>2.8</v>
          </cell>
          <cell r="D40">
            <v>86.5</v>
          </cell>
        </row>
        <row r="41">
          <cell r="A41" t="str">
            <v>Q2/00</v>
          </cell>
          <cell r="B41">
            <v>86.6</v>
          </cell>
          <cell r="C41">
            <v>2.9</v>
          </cell>
          <cell r="D41">
            <v>86.6</v>
          </cell>
        </row>
        <row r="42">
          <cell r="A42" t="str">
            <v>Q3/00</v>
          </cell>
          <cell r="B42">
            <v>87</v>
          </cell>
          <cell r="C42">
            <v>3</v>
          </cell>
          <cell r="D42">
            <v>87.2</v>
          </cell>
        </row>
        <row r="43">
          <cell r="A43" t="str">
            <v>Q4/00</v>
          </cell>
          <cell r="B43">
            <v>86.1</v>
          </cell>
          <cell r="C43">
            <v>2.8</v>
          </cell>
          <cell r="D43">
            <v>87.6</v>
          </cell>
        </row>
        <row r="44">
          <cell r="A44" t="str">
            <v>Q1/01</v>
          </cell>
          <cell r="B44">
            <v>85.7</v>
          </cell>
          <cell r="C44">
            <v>3</v>
          </cell>
          <cell r="D44">
            <v>87.1</v>
          </cell>
        </row>
        <row r="45">
          <cell r="A45" t="str">
            <v>Q2/01</v>
          </cell>
          <cell r="B45">
            <v>84.8</v>
          </cell>
          <cell r="C45">
            <v>2.8</v>
          </cell>
          <cell r="D45">
            <v>85.3</v>
          </cell>
        </row>
        <row r="46">
          <cell r="A46" t="str">
            <v>Q3/01</v>
          </cell>
          <cell r="B46">
            <v>84.1</v>
          </cell>
          <cell r="C46">
            <v>2.8</v>
          </cell>
          <cell r="D46">
            <v>84.4</v>
          </cell>
        </row>
        <row r="47">
          <cell r="A47" t="str">
            <v>Q4/01</v>
          </cell>
          <cell r="B47">
            <v>82.7</v>
          </cell>
          <cell r="C47">
            <v>2.7</v>
          </cell>
          <cell r="D47">
            <v>83.5</v>
          </cell>
        </row>
        <row r="48">
          <cell r="A48" t="str">
            <v>Q1/02</v>
          </cell>
          <cell r="B48">
            <v>82.3</v>
          </cell>
          <cell r="C48">
            <v>2.7</v>
          </cell>
          <cell r="D48">
            <v>82.1</v>
          </cell>
          <cell r="E48">
            <v>2.8</v>
          </cell>
        </row>
        <row r="49">
          <cell r="A49" t="str">
            <v>Q2/02</v>
          </cell>
          <cell r="B49">
            <v>82.3</v>
          </cell>
          <cell r="C49">
            <v>2.7</v>
          </cell>
          <cell r="D49">
            <v>82</v>
          </cell>
          <cell r="E49">
            <v>2.8</v>
          </cell>
        </row>
        <row r="50">
          <cell r="A50" t="str">
            <v>Q3/02</v>
          </cell>
          <cell r="B50">
            <v>83.1</v>
          </cell>
          <cell r="C50">
            <v>2.8</v>
          </cell>
          <cell r="D50">
            <v>82.5</v>
          </cell>
          <cell r="E50">
            <v>2.9</v>
          </cell>
        </row>
        <row r="51">
          <cell r="A51" t="str">
            <v>Q4/02</v>
          </cell>
          <cell r="B51">
            <v>83.2</v>
          </cell>
          <cell r="C51">
            <v>2.6</v>
          </cell>
          <cell r="D51">
            <v>83.3</v>
          </cell>
          <cell r="E51">
            <v>2.7</v>
          </cell>
        </row>
        <row r="52">
          <cell r="A52" t="str">
            <v>Q1/03</v>
          </cell>
          <cell r="B52">
            <v>82.3</v>
          </cell>
          <cell r="C52">
            <v>2.7</v>
          </cell>
          <cell r="D52">
            <v>82.5</v>
          </cell>
          <cell r="E52">
            <v>2.7</v>
          </cell>
        </row>
        <row r="53">
          <cell r="A53" t="str">
            <v>Q2/03</v>
          </cell>
          <cell r="B53">
            <v>82.8</v>
          </cell>
          <cell r="C53">
            <v>2.8</v>
          </cell>
          <cell r="D53">
            <v>82.8</v>
          </cell>
          <cell r="E53">
            <v>2.9</v>
          </cell>
        </row>
        <row r="54">
          <cell r="A54" t="str">
            <v>Q3/03</v>
          </cell>
          <cell r="B54">
            <v>82.2</v>
          </cell>
          <cell r="C54">
            <v>2.7</v>
          </cell>
          <cell r="D54">
            <v>81.900000000000006</v>
          </cell>
          <cell r="E54">
            <v>2.7</v>
          </cell>
        </row>
        <row r="55">
          <cell r="A55" t="str">
            <v>Q4/03</v>
          </cell>
          <cell r="B55">
            <v>83.7</v>
          </cell>
          <cell r="C55">
            <v>2.8</v>
          </cell>
          <cell r="D55">
            <v>83.7</v>
          </cell>
          <cell r="E55">
            <v>2.8</v>
          </cell>
        </row>
        <row r="56">
          <cell r="A56" t="str">
            <v>Q1/04</v>
          </cell>
          <cell r="B56">
            <v>83.3</v>
          </cell>
          <cell r="C56">
            <v>2.7</v>
          </cell>
          <cell r="D56">
            <v>83.6</v>
          </cell>
          <cell r="E56">
            <v>2.8</v>
          </cell>
        </row>
        <row r="57">
          <cell r="A57" t="str">
            <v>Q2/04</v>
          </cell>
          <cell r="B57">
            <v>84</v>
          </cell>
          <cell r="C57">
            <v>2.7</v>
          </cell>
          <cell r="D57">
            <v>84</v>
          </cell>
          <cell r="E57">
            <v>2.9</v>
          </cell>
        </row>
        <row r="58">
          <cell r="A58" t="str">
            <v>Q3/04</v>
          </cell>
          <cell r="B58">
            <v>84.5</v>
          </cell>
          <cell r="C58">
            <v>2.7</v>
          </cell>
          <cell r="D58">
            <v>84.5</v>
          </cell>
          <cell r="E58">
            <v>2.9</v>
          </cell>
        </row>
        <row r="59">
          <cell r="A59" t="str">
            <v>Q4/04</v>
          </cell>
          <cell r="B59">
            <v>84.6</v>
          </cell>
          <cell r="C59">
            <v>2.7</v>
          </cell>
          <cell r="D59">
            <v>84.6</v>
          </cell>
          <cell r="E59">
            <v>2.9</v>
          </cell>
        </row>
        <row r="60">
          <cell r="A60" t="str">
            <v>Q1/05</v>
          </cell>
          <cell r="B60">
            <v>83.9</v>
          </cell>
          <cell r="C60">
            <v>2.6</v>
          </cell>
          <cell r="D60">
            <v>84.3</v>
          </cell>
          <cell r="E60">
            <v>2.9</v>
          </cell>
        </row>
        <row r="61">
          <cell r="A61" t="str">
            <v>Q2/05</v>
          </cell>
          <cell r="B61">
            <v>83.3</v>
          </cell>
          <cell r="C61">
            <v>2.6</v>
          </cell>
          <cell r="D61">
            <v>83.5</v>
          </cell>
          <cell r="E61">
            <v>2.8</v>
          </cell>
        </row>
        <row r="62">
          <cell r="A62" t="str">
            <v>Q3/05</v>
          </cell>
          <cell r="B62">
            <v>84.2</v>
          </cell>
          <cell r="C62">
            <v>2.6</v>
          </cell>
          <cell r="D62">
            <v>84.1</v>
          </cell>
          <cell r="E62">
            <v>2.8</v>
          </cell>
        </row>
        <row r="63">
          <cell r="A63" t="str">
            <v>Q4/05</v>
          </cell>
          <cell r="B63">
            <v>84.7</v>
          </cell>
          <cell r="C63">
            <v>2.6</v>
          </cell>
          <cell r="D63">
            <v>84.2</v>
          </cell>
          <cell r="E63">
            <v>2.8</v>
          </cell>
        </row>
        <row r="64">
          <cell r="A64" t="str">
            <v>Q1/06</v>
          </cell>
          <cell r="B64">
            <v>84.5</v>
          </cell>
          <cell r="C64">
            <v>2.6</v>
          </cell>
          <cell r="D64">
            <v>84.7</v>
          </cell>
          <cell r="E64">
            <v>2.9</v>
          </cell>
        </row>
        <row r="65">
          <cell r="A65" t="str">
            <v>Q2/06</v>
          </cell>
          <cell r="B65">
            <v>86.4</v>
          </cell>
          <cell r="C65">
            <v>2.7</v>
          </cell>
          <cell r="D65">
            <v>86.3</v>
          </cell>
          <cell r="E65">
            <v>3</v>
          </cell>
        </row>
        <row r="66">
          <cell r="A66" t="str">
            <v>Q3/06</v>
          </cell>
          <cell r="B66">
            <v>87.6</v>
          </cell>
          <cell r="C66">
            <v>2.8</v>
          </cell>
          <cell r="D66">
            <v>87.4</v>
          </cell>
          <cell r="E66">
            <v>3.1</v>
          </cell>
        </row>
        <row r="67">
          <cell r="A67" t="str">
            <v>Q4/06</v>
          </cell>
          <cell r="B67">
            <v>88.2</v>
          </cell>
          <cell r="C67">
            <v>2.9</v>
          </cell>
          <cell r="D67">
            <v>87.9</v>
          </cell>
          <cell r="E67">
            <v>3.2</v>
          </cell>
        </row>
        <row r="68">
          <cell r="A68" t="str">
            <v>Q1/07</v>
          </cell>
          <cell r="B68">
            <v>87.3</v>
          </cell>
          <cell r="C68">
            <v>3</v>
          </cell>
          <cell r="D68">
            <v>87.8</v>
          </cell>
          <cell r="E68">
            <v>3.2</v>
          </cell>
        </row>
        <row r="69">
          <cell r="A69" t="str">
            <v>Q2/07</v>
          </cell>
          <cell r="B69">
            <v>88.7</v>
          </cell>
          <cell r="C69">
            <v>3.1</v>
          </cell>
          <cell r="D69">
            <v>88.9</v>
          </cell>
          <cell r="E69">
            <v>3.3</v>
          </cell>
        </row>
        <row r="70">
          <cell r="A70" t="str">
            <v>Q3/07</v>
          </cell>
          <cell r="B70">
            <v>88.3</v>
          </cell>
          <cell r="C70">
            <v>3</v>
          </cell>
          <cell r="D70">
            <v>88.3</v>
          </cell>
          <cell r="E70">
            <v>3.3</v>
          </cell>
        </row>
        <row r="71">
          <cell r="A71" t="str">
            <v>Q4/07</v>
          </cell>
          <cell r="B71">
            <v>88.5</v>
          </cell>
          <cell r="C71">
            <v>3</v>
          </cell>
          <cell r="D71">
            <v>88.2</v>
          </cell>
          <cell r="E71">
            <v>3.3</v>
          </cell>
        </row>
        <row r="72">
          <cell r="A72" t="str">
            <v>Q1/08</v>
          </cell>
          <cell r="B72">
            <v>87.7</v>
          </cell>
          <cell r="C72">
            <v>3</v>
          </cell>
          <cell r="D72">
            <v>88.3</v>
          </cell>
          <cell r="E72">
            <v>3.3</v>
          </cell>
        </row>
        <row r="73">
          <cell r="A73" t="str">
            <v>Q2/08</v>
          </cell>
          <cell r="B73">
            <v>87.8</v>
          </cell>
          <cell r="C73">
            <v>3.1</v>
          </cell>
          <cell r="D73">
            <v>87.8</v>
          </cell>
          <cell r="E73">
            <v>3.4</v>
          </cell>
        </row>
        <row r="74">
          <cell r="A74" t="str">
            <v>Q3/08</v>
          </cell>
          <cell r="B74">
            <v>86.8</v>
          </cell>
          <cell r="C74">
            <v>3</v>
          </cell>
          <cell r="D74">
            <v>86.7</v>
          </cell>
          <cell r="E74">
            <v>3.2</v>
          </cell>
        </row>
        <row r="75">
          <cell r="A75" t="str">
            <v>Q4/08</v>
          </cell>
          <cell r="B75">
            <v>84.9</v>
          </cell>
          <cell r="C75">
            <v>2.8</v>
          </cell>
          <cell r="D75">
            <v>84.8</v>
          </cell>
          <cell r="E75">
            <v>3</v>
          </cell>
        </row>
        <row r="76">
          <cell r="A76" t="str">
            <v>Q1/09</v>
          </cell>
          <cell r="B76">
            <v>74.5</v>
          </cell>
          <cell r="C76">
            <v>2.4</v>
          </cell>
          <cell r="D76">
            <v>76</v>
          </cell>
          <cell r="E76">
            <v>2.7</v>
          </cell>
        </row>
        <row r="77">
          <cell r="A77" t="str">
            <v>Q2/09</v>
          </cell>
          <cell r="B77">
            <v>70.3</v>
          </cell>
          <cell r="C77">
            <v>2.2999999999999998</v>
          </cell>
          <cell r="D77">
            <v>70.599999999999994</v>
          </cell>
          <cell r="E77">
            <v>2.4</v>
          </cell>
        </row>
        <row r="78">
          <cell r="A78" t="str">
            <v>Q3/09</v>
          </cell>
          <cell r="B78">
            <v>71.099999999999994</v>
          </cell>
          <cell r="C78">
            <v>2.2999999999999998</v>
          </cell>
          <cell r="D78">
            <v>70</v>
          </cell>
          <cell r="E78">
            <v>2.4</v>
          </cell>
        </row>
        <row r="79">
          <cell r="A79" t="str">
            <v>Q4/09</v>
          </cell>
          <cell r="B79">
            <v>73.400000000000006</v>
          </cell>
          <cell r="C79">
            <v>2.2999999999999998</v>
          </cell>
          <cell r="D79">
            <v>71.2</v>
          </cell>
          <cell r="E79">
            <v>2.4</v>
          </cell>
        </row>
        <row r="80">
          <cell r="A80" t="str">
            <v>Q1/10</v>
          </cell>
          <cell r="B80">
            <v>74.400000000000006</v>
          </cell>
          <cell r="C80">
            <v>2.2999999999999998</v>
          </cell>
          <cell r="D80">
            <v>74.400000000000006</v>
          </cell>
          <cell r="E80">
            <v>2.5</v>
          </cell>
        </row>
        <row r="81">
          <cell r="A81" t="str">
            <v>Q2/10</v>
          </cell>
          <cell r="B81">
            <v>79.8</v>
          </cell>
          <cell r="C81">
            <v>2.5</v>
          </cell>
          <cell r="D81">
            <v>79.400000000000006</v>
          </cell>
          <cell r="E81">
            <v>2.7</v>
          </cell>
        </row>
        <row r="82">
          <cell r="A82" t="str">
            <v>Q3/10</v>
          </cell>
          <cell r="B82">
            <v>82.6</v>
          </cell>
          <cell r="C82">
            <v>2.7</v>
          </cell>
          <cell r="D82">
            <v>81.900000000000006</v>
          </cell>
          <cell r="E82">
            <v>2.9</v>
          </cell>
        </row>
        <row r="83">
          <cell r="A83" t="str">
            <v>Q4/10</v>
          </cell>
          <cell r="B83">
            <v>83.8</v>
          </cell>
          <cell r="C83">
            <v>2.7</v>
          </cell>
          <cell r="D83">
            <v>83.1</v>
          </cell>
          <cell r="E83">
            <v>2.8</v>
          </cell>
        </row>
        <row r="84">
          <cell r="A84" t="str">
            <v>Q1/11</v>
          </cell>
          <cell r="B84">
            <v>83.8</v>
          </cell>
          <cell r="C84">
            <v>2.7</v>
          </cell>
          <cell r="D84">
            <v>85.6</v>
          </cell>
          <cell r="E84">
            <v>2.8</v>
          </cell>
        </row>
        <row r="85">
          <cell r="A85" t="str">
            <v>Q2/11</v>
          </cell>
          <cell r="B85">
            <v>85.9</v>
          </cell>
          <cell r="C85">
            <v>2.9</v>
          </cell>
          <cell r="D85">
            <v>86.8</v>
          </cell>
          <cell r="E85">
            <v>3</v>
          </cell>
        </row>
        <row r="86">
          <cell r="A86" t="str">
            <v>Q3/11</v>
          </cell>
          <cell r="B86">
            <v>86.4</v>
          </cell>
          <cell r="C86">
            <v>3.1</v>
          </cell>
          <cell r="D86">
            <v>86.7</v>
          </cell>
          <cell r="E86">
            <v>3.2</v>
          </cell>
        </row>
        <row r="87">
          <cell r="A87" t="str">
            <v>Q4/11</v>
          </cell>
          <cell r="B87">
            <v>85.3</v>
          </cell>
          <cell r="D87">
            <v>85.1</v>
          </cell>
          <cell r="E87">
            <v>2.9</v>
          </cell>
        </row>
        <row r="88">
          <cell r="A88" t="str">
            <v>Q1/12</v>
          </cell>
          <cell r="B88">
            <v>83.5</v>
          </cell>
          <cell r="D88">
            <v>85.3</v>
          </cell>
          <cell r="E88">
            <v>2.8</v>
          </cell>
        </row>
        <row r="89">
          <cell r="A89" t="str">
            <v>Q2/12</v>
          </cell>
          <cell r="B89">
            <v>84.5</v>
          </cell>
          <cell r="D89">
            <v>85.2</v>
          </cell>
          <cell r="E89">
            <v>2.8</v>
          </cell>
        </row>
        <row r="90">
          <cell r="A90" t="str">
            <v>Q3/12</v>
          </cell>
          <cell r="B90">
            <v>83.5</v>
          </cell>
          <cell r="D90">
            <v>82.6</v>
          </cell>
          <cell r="E90">
            <v>2.8</v>
          </cell>
        </row>
        <row r="91">
          <cell r="A91" t="str">
            <v>Q4/12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Titel</v>
          </cell>
          <cell r="B1" t="str">
            <v>Deutschland, Gesamt</v>
          </cell>
          <cell r="C1" t="str">
            <v>Deutschland, Gesamt</v>
          </cell>
          <cell r="D1" t="str">
            <v>Deutschland, Gesamt</v>
          </cell>
          <cell r="E1" t="str">
            <v>Deutschland, Gesamt</v>
          </cell>
          <cell r="F1" t="str">
            <v>Deutschland, Gesamt</v>
          </cell>
          <cell r="Q1" t="str">
            <v>Titel</v>
          </cell>
          <cell r="R1" t="str">
            <v>Deutschland, Gesamt</v>
          </cell>
          <cell r="S1" t="str">
            <v>Deutschland, Gesamt</v>
          </cell>
          <cell r="T1" t="str">
            <v>Deutschland, Gesamt</v>
          </cell>
          <cell r="U1" t="str">
            <v>Deutschland, Gesamt</v>
          </cell>
          <cell r="V1" t="str">
            <v>Deutschland, Gesamt</v>
          </cell>
          <cell r="W1" t="str">
            <v>Deutschland, Gesamt</v>
          </cell>
        </row>
        <row r="2">
          <cell r="A2" t="str">
            <v>Untertitel</v>
          </cell>
          <cell r="B2" t="str">
            <v>Auftragseingang, Ausland, Volumenindex; Herstellung von chemischen Erzeugnissen; 2000=100</v>
          </cell>
          <cell r="C2" t="str">
            <v>Auftragseingang, Ausland, Volumenindex; Herstellung v. Gummi- und Kunststoffwaren; 2000=100</v>
          </cell>
          <cell r="D2" t="str">
            <v>Auftragseingang, Ausland, Volumenindex; Maschinenbau; 2000=100</v>
          </cell>
          <cell r="E2" t="str">
            <v>Auftragseingang, Ausland, Volumenindex; Herstellung v. Kraftwagen und Kraftwagenteilen; 2000=100</v>
          </cell>
          <cell r="F2" t="str">
            <v>Auftragseingang, Ausland, Volumenindex; Büromat., DV-Geräte, E-Tech., Feinmech. &amp; opt. Equipm.; 2000=100</v>
          </cell>
          <cell r="Q2" t="str">
            <v>Untertitel</v>
          </cell>
          <cell r="R2" t="str">
            <v>Exportquote; Chemische Industrie; in vH;</v>
          </cell>
          <cell r="S2" t="str">
            <v>Exportquote; Herst. Gummi-,Kunststoffwaren; in vH;</v>
          </cell>
          <cell r="T2" t="str">
            <v>Exportquote; Maschinenbau; in vH;</v>
          </cell>
          <cell r="U2" t="str">
            <v>Exportquote; El.technik, Feinmech. u. Optik; in vH;</v>
          </cell>
          <cell r="V2" t="str">
            <v>Exportquote; Herst. v. Kraftwagen,-teile; in vH;</v>
          </cell>
          <cell r="W2" t="str">
            <v>Exportquote; Verarbeitendes Gewerbe; in vH;</v>
          </cell>
        </row>
        <row r="3">
          <cell r="A3" t="str">
            <v>Transformation</v>
          </cell>
          <cell r="B3" t="str">
            <v>Saisonbereinigung;Index basiert auf Periode</v>
          </cell>
          <cell r="C3" t="str">
            <v>Saisonbereinigung;Index basiert auf Periode</v>
          </cell>
          <cell r="D3" t="str">
            <v>Saisonbereinigung;Index basiert auf Periode</v>
          </cell>
          <cell r="E3" t="str">
            <v>Saisonbereinigung;Index basiert auf Periode</v>
          </cell>
          <cell r="F3" t="str">
            <v>Saisonbereinigung;Index basiert auf Periode</v>
          </cell>
          <cell r="Q3" t="str">
            <v>Transformation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</row>
        <row r="4">
          <cell r="A4" t="str">
            <v>Jan'05</v>
          </cell>
          <cell r="B4">
            <v>100</v>
          </cell>
          <cell r="C4">
            <v>100</v>
          </cell>
          <cell r="D4">
            <v>100</v>
          </cell>
          <cell r="E4">
            <v>100</v>
          </cell>
          <cell r="F4">
            <v>100</v>
          </cell>
          <cell r="Q4" t="str">
            <v>2000</v>
          </cell>
          <cell r="R4">
            <v>55.2</v>
          </cell>
          <cell r="S4">
            <v>37.200000000000003</v>
          </cell>
          <cell r="T4">
            <v>56.9</v>
          </cell>
          <cell r="U4">
            <v>58.5</v>
          </cell>
          <cell r="V4">
            <v>43.6</v>
          </cell>
          <cell r="W4">
            <v>42.1</v>
          </cell>
        </row>
        <row r="5">
          <cell r="A5" t="str">
            <v>Feb'05</v>
          </cell>
          <cell r="B5">
            <v>99.6</v>
          </cell>
          <cell r="C5">
            <v>101.9</v>
          </cell>
          <cell r="D5">
            <v>103.4</v>
          </cell>
          <cell r="E5">
            <v>102.6</v>
          </cell>
          <cell r="F5">
            <v>95.5</v>
          </cell>
          <cell r="Q5" t="str">
            <v>2001</v>
          </cell>
          <cell r="R5">
            <v>59.2</v>
          </cell>
          <cell r="S5">
            <v>38.1</v>
          </cell>
          <cell r="T5">
            <v>57.8</v>
          </cell>
          <cell r="U5">
            <v>60.2</v>
          </cell>
          <cell r="V5">
            <v>44.8</v>
          </cell>
          <cell r="W5">
            <v>43.3</v>
          </cell>
        </row>
        <row r="6">
          <cell r="A6" t="str">
            <v>Mar'05</v>
          </cell>
          <cell r="B6">
            <v>98.8</v>
          </cell>
          <cell r="C6">
            <v>101</v>
          </cell>
          <cell r="D6">
            <v>95.5</v>
          </cell>
          <cell r="E6">
            <v>105.4</v>
          </cell>
          <cell r="F6">
            <v>99.7</v>
          </cell>
          <cell r="Q6" t="str">
            <v>2002</v>
          </cell>
          <cell r="R6">
            <v>59.5</v>
          </cell>
          <cell r="S6">
            <v>40.5</v>
          </cell>
          <cell r="T6">
            <v>58.5</v>
          </cell>
          <cell r="U6">
            <v>62.8</v>
          </cell>
          <cell r="V6">
            <v>47</v>
          </cell>
          <cell r="W6">
            <v>44.2</v>
          </cell>
        </row>
        <row r="7">
          <cell r="A7" t="str">
            <v>Apr'05</v>
          </cell>
          <cell r="B7">
            <v>100.6</v>
          </cell>
          <cell r="C7">
            <v>107.8</v>
          </cell>
          <cell r="D7">
            <v>103.5</v>
          </cell>
          <cell r="E7">
            <v>106.3</v>
          </cell>
          <cell r="F7">
            <v>105.6</v>
          </cell>
          <cell r="Q7" t="str">
            <v>2003</v>
          </cell>
          <cell r="R7">
            <v>61.7</v>
          </cell>
          <cell r="S7">
            <v>41.2</v>
          </cell>
          <cell r="T7">
            <v>58.4</v>
          </cell>
          <cell r="U7">
            <v>64.099999999999994</v>
          </cell>
          <cell r="V7">
            <v>46.9</v>
          </cell>
          <cell r="W7">
            <v>44.2</v>
          </cell>
        </row>
        <row r="8">
          <cell r="A8" t="str">
            <v>May'05</v>
          </cell>
          <cell r="B8">
            <v>100.5</v>
          </cell>
          <cell r="C8">
            <v>105.5</v>
          </cell>
          <cell r="D8">
            <v>97.9</v>
          </cell>
          <cell r="E8">
            <v>103.3</v>
          </cell>
          <cell r="F8">
            <v>102.7</v>
          </cell>
          <cell r="Q8" t="str">
            <v>2004</v>
          </cell>
          <cell r="R8">
            <v>66.900000000000006</v>
          </cell>
          <cell r="S8">
            <v>43.7</v>
          </cell>
          <cell r="T8">
            <v>63</v>
          </cell>
          <cell r="U8">
            <v>68.599999999999994</v>
          </cell>
          <cell r="V8">
            <v>46.5</v>
          </cell>
          <cell r="W8">
            <v>46.5</v>
          </cell>
        </row>
        <row r="9">
          <cell r="A9" t="str">
            <v>Jun'05</v>
          </cell>
          <cell r="B9">
            <v>102.2</v>
          </cell>
          <cell r="C9">
            <v>107.6</v>
          </cell>
          <cell r="D9">
            <v>105.8</v>
          </cell>
          <cell r="E9">
            <v>119.7</v>
          </cell>
          <cell r="F9">
            <v>112.3</v>
          </cell>
          <cell r="Q9" t="str">
            <v>2005</v>
          </cell>
          <cell r="R9">
            <v>69.099999999999994</v>
          </cell>
          <cell r="S9">
            <v>44.3</v>
          </cell>
          <cell r="T9">
            <v>64.400000000000006</v>
          </cell>
          <cell r="U9">
            <v>70.599999999999994</v>
          </cell>
          <cell r="V9">
            <v>49</v>
          </cell>
          <cell r="W9">
            <v>48.4</v>
          </cell>
        </row>
        <row r="10">
          <cell r="A10" t="str">
            <v>Jul'05</v>
          </cell>
          <cell r="B10">
            <v>98.8</v>
          </cell>
          <cell r="C10">
            <v>102</v>
          </cell>
          <cell r="D10">
            <v>102.3</v>
          </cell>
          <cell r="E10">
            <v>107.3</v>
          </cell>
          <cell r="F10">
            <v>107.7</v>
          </cell>
          <cell r="Q10" t="str">
            <v>2006</v>
          </cell>
          <cell r="R10">
            <v>73.400000000000006</v>
          </cell>
          <cell r="S10">
            <v>46.2</v>
          </cell>
          <cell r="T10">
            <v>66.599999999999994</v>
          </cell>
          <cell r="U10">
            <v>71.8</v>
          </cell>
          <cell r="V10">
            <v>49.4</v>
          </cell>
          <cell r="W10">
            <v>50.8</v>
          </cell>
        </row>
        <row r="11">
          <cell r="A11" t="str">
            <v>Aug'05</v>
          </cell>
          <cell r="B11">
            <v>104.1</v>
          </cell>
          <cell r="C11">
            <v>107</v>
          </cell>
          <cell r="D11">
            <v>105.1</v>
          </cell>
          <cell r="E11">
            <v>107.8</v>
          </cell>
          <cell r="F11">
            <v>113.9</v>
          </cell>
          <cell r="Q11" t="str">
            <v>2007</v>
          </cell>
          <cell r="R11">
            <v>74.099999999999994</v>
          </cell>
          <cell r="S11">
            <v>48</v>
          </cell>
          <cell r="T11">
            <v>65.7</v>
          </cell>
          <cell r="U11">
            <v>72.400000000000006</v>
          </cell>
          <cell r="V11">
            <v>50.6</v>
          </cell>
          <cell r="W11">
            <v>51.7</v>
          </cell>
        </row>
        <row r="12">
          <cell r="A12" t="str">
            <v>Sep'05</v>
          </cell>
          <cell r="B12">
            <v>103</v>
          </cell>
          <cell r="C12">
            <v>110.5</v>
          </cell>
          <cell r="D12">
            <v>107.7</v>
          </cell>
          <cell r="E12">
            <v>116.7</v>
          </cell>
          <cell r="F12">
            <v>111.7</v>
          </cell>
          <cell r="Q12" t="str">
            <v>2008</v>
          </cell>
          <cell r="R12">
            <v>78.099999999999994</v>
          </cell>
          <cell r="S12">
            <v>46.7</v>
          </cell>
          <cell r="T12">
            <v>63</v>
          </cell>
          <cell r="U12">
            <v>70.900000000000006</v>
          </cell>
          <cell r="V12">
            <v>48</v>
          </cell>
          <cell r="W12">
            <v>50.4</v>
          </cell>
        </row>
        <row r="13">
          <cell r="A13" t="str">
            <v>Oct'05</v>
          </cell>
          <cell r="B13">
            <v>100.3</v>
          </cell>
          <cell r="C13">
            <v>104.9</v>
          </cell>
          <cell r="D13">
            <v>108.2</v>
          </cell>
          <cell r="E13">
            <v>114.6</v>
          </cell>
          <cell r="F13">
            <v>106.7</v>
          </cell>
          <cell r="Q13" t="str">
            <v>2009</v>
          </cell>
          <cell r="R13">
            <v>88.7</v>
          </cell>
          <cell r="S13">
            <v>47.1</v>
          </cell>
          <cell r="T13">
            <v>62</v>
          </cell>
          <cell r="U13">
            <v>75.7</v>
          </cell>
          <cell r="V13">
            <v>42.9</v>
          </cell>
          <cell r="W13">
            <v>51.1</v>
          </cell>
        </row>
        <row r="14">
          <cell r="A14" t="str">
            <v>Nov'05</v>
          </cell>
          <cell r="B14">
            <v>101.6</v>
          </cell>
          <cell r="C14">
            <v>111.5</v>
          </cell>
          <cell r="D14">
            <v>111.7</v>
          </cell>
          <cell r="E14">
            <v>121.9</v>
          </cell>
          <cell r="F14">
            <v>118.5</v>
          </cell>
          <cell r="Q14" t="str">
            <v>2010</v>
          </cell>
          <cell r="U14">
            <v>78.5</v>
          </cell>
          <cell r="V14">
            <v>49.5</v>
          </cell>
          <cell r="W14">
            <v>52.9</v>
          </cell>
        </row>
        <row r="15">
          <cell r="A15" t="str">
            <v>Dec'05</v>
          </cell>
          <cell r="B15">
            <v>113.4</v>
          </cell>
          <cell r="C15">
            <v>113.8</v>
          </cell>
          <cell r="D15">
            <v>113.2</v>
          </cell>
          <cell r="E15">
            <v>117.6</v>
          </cell>
          <cell r="F15">
            <v>119.6</v>
          </cell>
        </row>
        <row r="16">
          <cell r="A16" t="str">
            <v>Jan'06</v>
          </cell>
          <cell r="B16">
            <v>104.4</v>
          </cell>
          <cell r="C16">
            <v>109.8</v>
          </cell>
          <cell r="D16">
            <v>115.2</v>
          </cell>
          <cell r="E16">
            <v>127.5</v>
          </cell>
          <cell r="F16">
            <v>118.5</v>
          </cell>
        </row>
        <row r="17">
          <cell r="A17" t="str">
            <v>Feb'06</v>
          </cell>
          <cell r="B17">
            <v>102.7</v>
          </cell>
          <cell r="C17">
            <v>110.8</v>
          </cell>
          <cell r="D17">
            <v>108.1</v>
          </cell>
          <cell r="E17">
            <v>123.8</v>
          </cell>
          <cell r="F17">
            <v>126</v>
          </cell>
        </row>
        <row r="18">
          <cell r="A18" t="str">
            <v>Mar'06</v>
          </cell>
          <cell r="B18">
            <v>106.3</v>
          </cell>
          <cell r="C18">
            <v>115.5</v>
          </cell>
          <cell r="D18">
            <v>116.9</v>
          </cell>
          <cell r="E18">
            <v>123.9</v>
          </cell>
          <cell r="F18">
            <v>130.30000000000001</v>
          </cell>
        </row>
        <row r="19">
          <cell r="A19" t="str">
            <v>Apr'06</v>
          </cell>
          <cell r="B19">
            <v>98.6</v>
          </cell>
          <cell r="C19">
            <v>110.2</v>
          </cell>
          <cell r="D19">
            <v>110.5</v>
          </cell>
          <cell r="E19">
            <v>118.7</v>
          </cell>
          <cell r="F19">
            <v>124.7</v>
          </cell>
        </row>
        <row r="20">
          <cell r="A20" t="str">
            <v>May'06</v>
          </cell>
          <cell r="B20">
            <v>111</v>
          </cell>
          <cell r="C20">
            <v>125.2</v>
          </cell>
          <cell r="D20">
            <v>123.7</v>
          </cell>
          <cell r="E20">
            <v>125.5</v>
          </cell>
          <cell r="F20">
            <v>129.6</v>
          </cell>
        </row>
        <row r="21">
          <cell r="A21" t="str">
            <v>Jun'06</v>
          </cell>
          <cell r="B21">
            <v>104.3</v>
          </cell>
          <cell r="C21">
            <v>116.4</v>
          </cell>
          <cell r="D21">
            <v>115.4</v>
          </cell>
          <cell r="E21">
            <v>119.3</v>
          </cell>
          <cell r="F21">
            <v>127</v>
          </cell>
        </row>
        <row r="22">
          <cell r="A22" t="str">
            <v>Jul'06</v>
          </cell>
          <cell r="B22">
            <v>103.5</v>
          </cell>
          <cell r="C22">
            <v>113.3</v>
          </cell>
          <cell r="D22">
            <v>118.2</v>
          </cell>
          <cell r="E22">
            <v>117.4</v>
          </cell>
          <cell r="F22">
            <v>126</v>
          </cell>
        </row>
        <row r="23">
          <cell r="A23" t="str">
            <v>Aug'06</v>
          </cell>
          <cell r="B23">
            <v>106.6</v>
          </cell>
          <cell r="C23">
            <v>120.3</v>
          </cell>
          <cell r="D23">
            <v>125.7</v>
          </cell>
          <cell r="E23">
            <v>122.5</v>
          </cell>
          <cell r="F23">
            <v>131.6</v>
          </cell>
        </row>
        <row r="24">
          <cell r="A24" t="str">
            <v>Sep'06</v>
          </cell>
          <cell r="B24">
            <v>103.8</v>
          </cell>
          <cell r="C24">
            <v>116.7</v>
          </cell>
          <cell r="D24">
            <v>115.2</v>
          </cell>
          <cell r="E24">
            <v>116.9</v>
          </cell>
          <cell r="F24">
            <v>131</v>
          </cell>
        </row>
        <row r="25">
          <cell r="A25" t="str">
            <v>Oct'06</v>
          </cell>
          <cell r="B25">
            <v>107.7</v>
          </cell>
          <cell r="C25">
            <v>119.1</v>
          </cell>
          <cell r="D25">
            <v>124</v>
          </cell>
          <cell r="E25">
            <v>120.5</v>
          </cell>
          <cell r="F25">
            <v>130</v>
          </cell>
        </row>
        <row r="26">
          <cell r="A26" t="str">
            <v>Nov'06</v>
          </cell>
          <cell r="B26">
            <v>111.4</v>
          </cell>
          <cell r="C26">
            <v>122.7</v>
          </cell>
          <cell r="D26">
            <v>123.9</v>
          </cell>
          <cell r="E26">
            <v>126.5</v>
          </cell>
          <cell r="F26">
            <v>131.6</v>
          </cell>
        </row>
        <row r="27">
          <cell r="A27" t="str">
            <v>Dec'06</v>
          </cell>
          <cell r="B27">
            <v>108.7</v>
          </cell>
          <cell r="C27">
            <v>121.6</v>
          </cell>
          <cell r="D27">
            <v>125.6</v>
          </cell>
          <cell r="E27">
            <v>129.80000000000001</v>
          </cell>
          <cell r="F27">
            <v>133.19999999999999</v>
          </cell>
        </row>
        <row r="28">
          <cell r="A28" t="str">
            <v>Jan'07</v>
          </cell>
          <cell r="B28">
            <v>111.2</v>
          </cell>
          <cell r="C28">
            <v>125.8</v>
          </cell>
          <cell r="D28">
            <v>132.4</v>
          </cell>
          <cell r="E28">
            <v>134.5</v>
          </cell>
          <cell r="F28">
            <v>136.19999999999999</v>
          </cell>
        </row>
        <row r="29">
          <cell r="A29" t="str">
            <v>Feb'07</v>
          </cell>
          <cell r="B29">
            <v>112.1</v>
          </cell>
          <cell r="C29">
            <v>123</v>
          </cell>
          <cell r="D29">
            <v>139</v>
          </cell>
          <cell r="E29">
            <v>141.30000000000001</v>
          </cell>
          <cell r="F29">
            <v>134.6</v>
          </cell>
        </row>
        <row r="30">
          <cell r="A30" t="str">
            <v>Mar'07</v>
          </cell>
          <cell r="B30">
            <v>110.2</v>
          </cell>
          <cell r="C30">
            <v>123.1</v>
          </cell>
          <cell r="D30">
            <v>141.5</v>
          </cell>
          <cell r="E30">
            <v>127.8</v>
          </cell>
          <cell r="F30">
            <v>147.19999999999999</v>
          </cell>
        </row>
        <row r="31">
          <cell r="A31" t="str">
            <v>Apr'07</v>
          </cell>
          <cell r="B31">
            <v>109</v>
          </cell>
          <cell r="C31">
            <v>124.2</v>
          </cell>
          <cell r="D31">
            <v>126.5</v>
          </cell>
          <cell r="E31">
            <v>127.6</v>
          </cell>
          <cell r="F31">
            <v>132.9</v>
          </cell>
        </row>
        <row r="32">
          <cell r="A32" t="str">
            <v>May'07</v>
          </cell>
          <cell r="B32">
            <v>114.3</v>
          </cell>
          <cell r="C32">
            <v>131.30000000000001</v>
          </cell>
          <cell r="D32">
            <v>154.4</v>
          </cell>
          <cell r="E32">
            <v>131.1</v>
          </cell>
          <cell r="F32">
            <v>142.1</v>
          </cell>
        </row>
        <row r="33">
          <cell r="A33" t="str">
            <v>Jun'07</v>
          </cell>
          <cell r="B33">
            <v>112.6</v>
          </cell>
          <cell r="C33">
            <v>123.3</v>
          </cell>
          <cell r="D33">
            <v>142.80000000000001</v>
          </cell>
          <cell r="E33">
            <v>128.80000000000001</v>
          </cell>
          <cell r="F33">
            <v>145.4</v>
          </cell>
        </row>
        <row r="34">
          <cell r="A34" t="str">
            <v>Jul'07</v>
          </cell>
          <cell r="B34">
            <v>109.6</v>
          </cell>
          <cell r="C34">
            <v>125.6</v>
          </cell>
          <cell r="D34">
            <v>142.9</v>
          </cell>
          <cell r="E34">
            <v>134.80000000000001</v>
          </cell>
          <cell r="F34">
            <v>141.4</v>
          </cell>
        </row>
        <row r="35">
          <cell r="A35" t="str">
            <v>Aug'07</v>
          </cell>
          <cell r="B35">
            <v>115.6</v>
          </cell>
          <cell r="C35">
            <v>127.1</v>
          </cell>
          <cell r="D35">
            <v>141.1</v>
          </cell>
          <cell r="E35">
            <v>132.9</v>
          </cell>
          <cell r="F35">
            <v>141.5</v>
          </cell>
        </row>
        <row r="36">
          <cell r="A36" t="str">
            <v>Sep'07</v>
          </cell>
          <cell r="B36">
            <v>106</v>
          </cell>
          <cell r="C36">
            <v>118</v>
          </cell>
          <cell r="D36">
            <v>126.6</v>
          </cell>
          <cell r="E36">
            <v>123.3</v>
          </cell>
          <cell r="F36">
            <v>143</v>
          </cell>
        </row>
        <row r="37">
          <cell r="A37" t="str">
            <v>Oct'07</v>
          </cell>
          <cell r="B37">
            <v>115.3</v>
          </cell>
          <cell r="C37">
            <v>126.9</v>
          </cell>
          <cell r="D37">
            <v>147.19999999999999</v>
          </cell>
          <cell r="E37">
            <v>143</v>
          </cell>
          <cell r="F37">
            <v>152.6</v>
          </cell>
        </row>
        <row r="38">
          <cell r="A38" t="str">
            <v>Nov'07</v>
          </cell>
          <cell r="B38">
            <v>119.7</v>
          </cell>
          <cell r="C38">
            <v>130.6</v>
          </cell>
          <cell r="D38">
            <v>142.5</v>
          </cell>
          <cell r="E38">
            <v>137.4</v>
          </cell>
          <cell r="F38">
            <v>142.4</v>
          </cell>
        </row>
        <row r="39">
          <cell r="A39" t="str">
            <v>Dec'07</v>
          </cell>
          <cell r="B39">
            <v>112.7</v>
          </cell>
          <cell r="C39">
            <v>121.8</v>
          </cell>
          <cell r="D39">
            <v>147.30000000000001</v>
          </cell>
          <cell r="E39">
            <v>142.1</v>
          </cell>
          <cell r="F39">
            <v>141.69999999999999</v>
          </cell>
        </row>
        <row r="40">
          <cell r="A40" t="str">
            <v>Jan'08</v>
          </cell>
          <cell r="B40">
            <v>117.2</v>
          </cell>
          <cell r="C40">
            <v>132.19999999999999</v>
          </cell>
          <cell r="D40">
            <v>148.30000000000001</v>
          </cell>
          <cell r="E40">
            <v>142.19999999999999</v>
          </cell>
          <cell r="F40">
            <v>148.4</v>
          </cell>
        </row>
        <row r="41">
          <cell r="A41" t="str">
            <v>Feb'08</v>
          </cell>
          <cell r="B41">
            <v>116.3</v>
          </cell>
          <cell r="C41">
            <v>130.30000000000001</v>
          </cell>
          <cell r="D41">
            <v>153.1</v>
          </cell>
          <cell r="E41">
            <v>145.5</v>
          </cell>
          <cell r="F41">
            <v>148.69999999999999</v>
          </cell>
        </row>
        <row r="42">
          <cell r="A42" t="str">
            <v>Mar'08</v>
          </cell>
          <cell r="B42">
            <v>104.2</v>
          </cell>
          <cell r="C42">
            <v>111.9</v>
          </cell>
          <cell r="D42">
            <v>128.80000000000001</v>
          </cell>
          <cell r="E42">
            <v>127.3</v>
          </cell>
          <cell r="F42">
            <v>135.9</v>
          </cell>
        </row>
        <row r="43">
          <cell r="A43" t="str">
            <v>Apr'08</v>
          </cell>
          <cell r="B43">
            <v>119</v>
          </cell>
          <cell r="C43">
            <v>137.30000000000001</v>
          </cell>
          <cell r="D43">
            <v>162.69999999999999</v>
          </cell>
          <cell r="E43">
            <v>144.80000000000001</v>
          </cell>
          <cell r="F43">
            <v>153.30000000000001</v>
          </cell>
        </row>
        <row r="44">
          <cell r="A44" t="str">
            <v>May'08</v>
          </cell>
          <cell r="B44">
            <v>111</v>
          </cell>
          <cell r="C44">
            <v>123.8</v>
          </cell>
          <cell r="D44">
            <v>136.80000000000001</v>
          </cell>
          <cell r="E44">
            <v>126.7</v>
          </cell>
          <cell r="F44">
            <v>142</v>
          </cell>
        </row>
        <row r="45">
          <cell r="A45" t="str">
            <v>Jun'08</v>
          </cell>
          <cell r="B45">
            <v>109.1</v>
          </cell>
          <cell r="C45">
            <v>119.8</v>
          </cell>
          <cell r="D45">
            <v>132.80000000000001</v>
          </cell>
          <cell r="E45">
            <v>127.6</v>
          </cell>
          <cell r="F45">
            <v>135.5</v>
          </cell>
        </row>
        <row r="46">
          <cell r="A46" t="str">
            <v>Jul'08</v>
          </cell>
          <cell r="B46">
            <v>111</v>
          </cell>
          <cell r="C46">
            <v>121.1</v>
          </cell>
          <cell r="D46">
            <v>132.19999999999999</v>
          </cell>
          <cell r="E46">
            <v>118.1</v>
          </cell>
          <cell r="F46">
            <v>135.1</v>
          </cell>
        </row>
        <row r="47">
          <cell r="A47" t="str">
            <v>Aug'08</v>
          </cell>
          <cell r="B47">
            <v>103.2</v>
          </cell>
          <cell r="C47">
            <v>111.8</v>
          </cell>
          <cell r="D47">
            <v>130.80000000000001</v>
          </cell>
          <cell r="E47">
            <v>116.4</v>
          </cell>
          <cell r="F47">
            <v>134.5</v>
          </cell>
        </row>
        <row r="48">
          <cell r="A48" t="str">
            <v>Sep'08</v>
          </cell>
          <cell r="B48">
            <v>104.7</v>
          </cell>
          <cell r="C48">
            <v>117.3</v>
          </cell>
          <cell r="D48">
            <v>125.8</v>
          </cell>
          <cell r="E48">
            <v>108.6</v>
          </cell>
          <cell r="F48">
            <v>127.7</v>
          </cell>
        </row>
        <row r="49">
          <cell r="A49" t="str">
            <v>Oct'08</v>
          </cell>
          <cell r="B49">
            <v>105.7</v>
          </cell>
          <cell r="C49">
            <v>111</v>
          </cell>
          <cell r="D49">
            <v>113.7</v>
          </cell>
          <cell r="E49">
            <v>98.2</v>
          </cell>
          <cell r="F49">
            <v>128</v>
          </cell>
        </row>
        <row r="50">
          <cell r="A50" t="str">
            <v>Nov'08</v>
          </cell>
          <cell r="B50">
            <v>91</v>
          </cell>
          <cell r="C50">
            <v>101.5</v>
          </cell>
          <cell r="D50">
            <v>99.8</v>
          </cell>
          <cell r="E50">
            <v>88.2</v>
          </cell>
          <cell r="F50">
            <v>123.2</v>
          </cell>
        </row>
        <row r="51">
          <cell r="A51" t="str">
            <v>Dec'08</v>
          </cell>
          <cell r="B51">
            <v>90.1</v>
          </cell>
          <cell r="C51">
            <v>99.5</v>
          </cell>
          <cell r="D51">
            <v>88.7</v>
          </cell>
          <cell r="E51">
            <v>83.6</v>
          </cell>
          <cell r="F51">
            <v>113.1</v>
          </cell>
        </row>
        <row r="52">
          <cell r="A52" t="str">
            <v>Jan'09</v>
          </cell>
          <cell r="B52">
            <v>87.2</v>
          </cell>
          <cell r="C52">
            <v>83</v>
          </cell>
          <cell r="D52">
            <v>82</v>
          </cell>
          <cell r="E52">
            <v>72</v>
          </cell>
          <cell r="F52">
            <v>108.7</v>
          </cell>
        </row>
        <row r="53">
          <cell r="A53" t="str">
            <v>Feb'09</v>
          </cell>
          <cell r="B53">
            <v>86</v>
          </cell>
          <cell r="C53">
            <v>84.8</v>
          </cell>
          <cell r="D53">
            <v>80.599999999999994</v>
          </cell>
          <cell r="E53">
            <v>74</v>
          </cell>
          <cell r="F53">
            <v>106.8</v>
          </cell>
        </row>
        <row r="54">
          <cell r="A54" t="str">
            <v>Mar'09</v>
          </cell>
          <cell r="B54">
            <v>84.2</v>
          </cell>
          <cell r="C54">
            <v>92.7</v>
          </cell>
          <cell r="D54">
            <v>80.5</v>
          </cell>
          <cell r="E54">
            <v>81.7</v>
          </cell>
          <cell r="F54">
            <v>107</v>
          </cell>
        </row>
        <row r="55">
          <cell r="A55" t="str">
            <v>Apr'09</v>
          </cell>
          <cell r="B55">
            <v>88.8</v>
          </cell>
          <cell r="C55">
            <v>81.7</v>
          </cell>
          <cell r="D55">
            <v>81.099999999999994</v>
          </cell>
          <cell r="E55">
            <v>82.8</v>
          </cell>
          <cell r="F55">
            <v>105.1</v>
          </cell>
        </row>
        <row r="56">
          <cell r="A56" t="str">
            <v>May'09</v>
          </cell>
          <cell r="B56">
            <v>88.4</v>
          </cell>
          <cell r="C56">
            <v>77.3</v>
          </cell>
          <cell r="D56">
            <v>75</v>
          </cell>
          <cell r="E56">
            <v>89.3</v>
          </cell>
          <cell r="F56">
            <v>105.8</v>
          </cell>
        </row>
        <row r="57">
          <cell r="A57" t="str">
            <v>Jun'09</v>
          </cell>
          <cell r="B57">
            <v>89.5</v>
          </cell>
          <cell r="C57">
            <v>82.5</v>
          </cell>
          <cell r="D57">
            <v>81.3</v>
          </cell>
          <cell r="E57">
            <v>94.2</v>
          </cell>
          <cell r="F57">
            <v>108.8</v>
          </cell>
        </row>
        <row r="58">
          <cell r="A58" t="str">
            <v>Jul'09</v>
          </cell>
          <cell r="B58">
            <v>92.5</v>
          </cell>
          <cell r="C58">
            <v>84.5</v>
          </cell>
          <cell r="D58">
            <v>82.5</v>
          </cell>
          <cell r="E58">
            <v>94.8</v>
          </cell>
          <cell r="F58">
            <v>116.2</v>
          </cell>
        </row>
        <row r="59">
          <cell r="A59" t="str">
            <v>Aug'09</v>
          </cell>
          <cell r="B59">
            <v>91</v>
          </cell>
          <cell r="C59">
            <v>83.2</v>
          </cell>
          <cell r="D59">
            <v>83.1</v>
          </cell>
          <cell r="E59">
            <v>96</v>
          </cell>
          <cell r="F59">
            <v>109.3</v>
          </cell>
        </row>
        <row r="60">
          <cell r="A60" t="str">
            <v>Sep'09</v>
          </cell>
          <cell r="B60">
            <v>92.1</v>
          </cell>
          <cell r="C60">
            <v>98.5</v>
          </cell>
          <cell r="D60">
            <v>93.2</v>
          </cell>
          <cell r="E60">
            <v>101.2</v>
          </cell>
          <cell r="F60">
            <v>118.4</v>
          </cell>
        </row>
        <row r="61">
          <cell r="A61" t="str">
            <v>Oct'09</v>
          </cell>
          <cell r="B61">
            <v>96.4</v>
          </cell>
          <cell r="C61">
            <v>88</v>
          </cell>
          <cell r="D61">
            <v>90.1</v>
          </cell>
          <cell r="E61">
            <v>103.3</v>
          </cell>
          <cell r="F61">
            <v>114.3</v>
          </cell>
        </row>
        <row r="62">
          <cell r="A62" t="str">
            <v>Nov'09</v>
          </cell>
          <cell r="B62">
            <v>97.3</v>
          </cell>
          <cell r="C62">
            <v>80.099999999999994</v>
          </cell>
          <cell r="D62">
            <v>100.7</v>
          </cell>
          <cell r="E62">
            <v>105.7</v>
          </cell>
          <cell r="F62">
            <v>114.3</v>
          </cell>
        </row>
        <row r="63">
          <cell r="A63" t="str">
            <v>Dec'09</v>
          </cell>
          <cell r="B63">
            <v>98.3</v>
          </cell>
          <cell r="C63">
            <v>82.4</v>
          </cell>
          <cell r="D63">
            <v>102.8</v>
          </cell>
          <cell r="E63">
            <v>110.3</v>
          </cell>
          <cell r="F63">
            <v>121.2</v>
          </cell>
        </row>
        <row r="64">
          <cell r="A64" t="str">
            <v>Jan'10</v>
          </cell>
          <cell r="B64">
            <v>98.5</v>
          </cell>
          <cell r="C64">
            <v>91.1</v>
          </cell>
          <cell r="D64">
            <v>101.5</v>
          </cell>
          <cell r="E64">
            <v>106.5</v>
          </cell>
          <cell r="F64">
            <v>120.4</v>
          </cell>
        </row>
        <row r="65">
          <cell r="A65" t="str">
            <v>Feb'10</v>
          </cell>
          <cell r="B65">
            <v>100.1</v>
          </cell>
          <cell r="C65">
            <v>99.8</v>
          </cell>
          <cell r="D65">
            <v>105.5</v>
          </cell>
          <cell r="E65">
            <v>111.5</v>
          </cell>
          <cell r="F65">
            <v>122.7</v>
          </cell>
        </row>
        <row r="66">
          <cell r="A66" t="str">
            <v>Mar'10</v>
          </cell>
          <cell r="B66">
            <v>107</v>
          </cell>
          <cell r="C66">
            <v>98.4</v>
          </cell>
          <cell r="D66">
            <v>110.4</v>
          </cell>
          <cell r="E66">
            <v>114.5</v>
          </cell>
          <cell r="F66">
            <v>123.5</v>
          </cell>
        </row>
        <row r="67">
          <cell r="A67" t="str">
            <v>Apr'10</v>
          </cell>
          <cell r="B67">
            <v>103.5</v>
          </cell>
          <cell r="C67">
            <v>102.5</v>
          </cell>
          <cell r="D67">
            <v>110.9</v>
          </cell>
          <cell r="E67">
            <v>123.2</v>
          </cell>
          <cell r="F67">
            <v>130.4</v>
          </cell>
        </row>
        <row r="68">
          <cell r="A68" t="str">
            <v>May'10</v>
          </cell>
          <cell r="B68">
            <v>101.5</v>
          </cell>
          <cell r="C68">
            <v>104</v>
          </cell>
          <cell r="D68">
            <v>114.8</v>
          </cell>
          <cell r="E68">
            <v>115.2</v>
          </cell>
          <cell r="F68">
            <v>128</v>
          </cell>
        </row>
        <row r="69">
          <cell r="A69" t="str">
            <v>Jun'10</v>
          </cell>
          <cell r="B69">
            <v>104.9</v>
          </cell>
          <cell r="C69">
            <v>105.3</v>
          </cell>
          <cell r="D69">
            <v>120.1</v>
          </cell>
          <cell r="E69">
            <v>114.3</v>
          </cell>
          <cell r="F69">
            <v>130.80000000000001</v>
          </cell>
        </row>
        <row r="70">
          <cell r="A70" t="str">
            <v>Jul'10</v>
          </cell>
          <cell r="B70">
            <v>102.4</v>
          </cell>
          <cell r="C70">
            <v>101.3</v>
          </cell>
          <cell r="D70">
            <v>118.6</v>
          </cell>
          <cell r="E70">
            <v>118.1</v>
          </cell>
          <cell r="F70">
            <v>133.1</v>
          </cell>
        </row>
        <row r="71">
          <cell r="A71" t="str">
            <v>Aug'10</v>
          </cell>
          <cell r="B71">
            <v>103.7</v>
          </cell>
          <cell r="C71">
            <v>106.1</v>
          </cell>
          <cell r="D71">
            <v>118.2</v>
          </cell>
          <cell r="E71">
            <v>119.6</v>
          </cell>
          <cell r="F71">
            <v>134.5</v>
          </cell>
        </row>
        <row r="72">
          <cell r="A72" t="str">
            <v>Sep'10</v>
          </cell>
          <cell r="B72">
            <v>103.9</v>
          </cell>
          <cell r="C72">
            <v>102.5</v>
          </cell>
          <cell r="D72">
            <v>120.6</v>
          </cell>
          <cell r="E72">
            <v>116.4</v>
          </cell>
          <cell r="F72">
            <v>130.4</v>
          </cell>
        </row>
        <row r="73">
          <cell r="A73" t="str">
            <v>Oct'10</v>
          </cell>
          <cell r="B73">
            <v>101.2</v>
          </cell>
          <cell r="C73">
            <v>99.4</v>
          </cell>
          <cell r="D73">
            <v>123.7</v>
          </cell>
          <cell r="E73">
            <v>119.6</v>
          </cell>
          <cell r="F73">
            <v>128.5</v>
          </cell>
        </row>
        <row r="74">
          <cell r="A74" t="str">
            <v>Nov'10</v>
          </cell>
          <cell r="B74">
            <v>106.2</v>
          </cell>
          <cell r="C74">
            <v>92.9</v>
          </cell>
          <cell r="D74">
            <v>134.69999999999999</v>
          </cell>
          <cell r="E74">
            <v>129.9</v>
          </cell>
          <cell r="F74">
            <v>149.6</v>
          </cell>
        </row>
        <row r="75">
          <cell r="A75" t="str">
            <v>Dec'10</v>
          </cell>
          <cell r="B75">
            <v>113.2</v>
          </cell>
          <cell r="C75">
            <v>111.5</v>
          </cell>
          <cell r="D75">
            <v>159.6</v>
          </cell>
          <cell r="E75">
            <v>130.9</v>
          </cell>
          <cell r="F75">
            <v>149.30000000000001</v>
          </cell>
        </row>
        <row r="76">
          <cell r="A76" t="str">
            <v>Jan'11</v>
          </cell>
          <cell r="B76">
            <v>110.1</v>
          </cell>
          <cell r="C76">
            <v>108.8</v>
          </cell>
          <cell r="D76">
            <v>142.4</v>
          </cell>
          <cell r="E76">
            <v>132.4</v>
          </cell>
          <cell r="F76">
            <v>151.6</v>
          </cell>
        </row>
        <row r="77">
          <cell r="A77" t="str">
            <v>Feb'11</v>
          </cell>
          <cell r="B77">
            <v>113.1</v>
          </cell>
          <cell r="C77">
            <v>118.5</v>
          </cell>
          <cell r="D77">
            <v>136.5</v>
          </cell>
          <cell r="E77">
            <v>134</v>
          </cell>
          <cell r="F77">
            <v>148.6</v>
          </cell>
        </row>
        <row r="78">
          <cell r="A78" t="str">
            <v>Mar'11</v>
          </cell>
          <cell r="B78">
            <v>111.9</v>
          </cell>
          <cell r="C78">
            <v>125.3</v>
          </cell>
          <cell r="D78">
            <v>133.69999999999999</v>
          </cell>
          <cell r="E78">
            <v>130.19999999999999</v>
          </cell>
          <cell r="F78">
            <v>141.5</v>
          </cell>
        </row>
        <row r="79">
          <cell r="A79" t="str">
            <v>Apr'11</v>
          </cell>
          <cell r="B79">
            <v>106.7</v>
          </cell>
          <cell r="C79">
            <v>116.9</v>
          </cell>
          <cell r="D79">
            <v>134</v>
          </cell>
          <cell r="E79">
            <v>123.1</v>
          </cell>
          <cell r="F79">
            <v>141.4</v>
          </cell>
        </row>
        <row r="80">
          <cell r="A80" t="str">
            <v>May'11</v>
          </cell>
          <cell r="B80">
            <v>113.1</v>
          </cell>
          <cell r="C80">
            <v>123.8</v>
          </cell>
          <cell r="D80">
            <v>141.4</v>
          </cell>
          <cell r="E80">
            <v>127.1</v>
          </cell>
          <cell r="F80">
            <v>144.5</v>
          </cell>
        </row>
        <row r="81">
          <cell r="A81" t="str">
            <v>Jun'11</v>
          </cell>
          <cell r="B81">
            <v>99.6</v>
          </cell>
          <cell r="C81">
            <v>117.5</v>
          </cell>
          <cell r="D81">
            <v>133.5</v>
          </cell>
          <cell r="E81">
            <v>122</v>
          </cell>
          <cell r="F81">
            <v>139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_Übersicht_nsb_Bericht"/>
      <sheetName val="FeriSpec"/>
      <sheetName val="Tabelle1"/>
      <sheetName val="IND_Übersicht_nsb_Bericht (2)"/>
      <sheetName val="Auftragseingänge"/>
      <sheetName val="Bundestagswahl"/>
    </sheetNames>
    <sheetDataSet>
      <sheetData sheetId="0" refreshError="1"/>
      <sheetData sheetId="1" refreshError="1"/>
      <sheetData sheetId="2">
        <row r="1">
          <cell r="AA1" t="str">
            <v>Titel</v>
          </cell>
          <cell r="BA1" t="str">
            <v>Titel</v>
          </cell>
          <cell r="BB1" t="str">
            <v>Germany</v>
          </cell>
          <cell r="BC1" t="str">
            <v>Germany</v>
          </cell>
          <cell r="BD1" t="str">
            <v>Germany</v>
          </cell>
          <cell r="BE1" t="str">
            <v>Germany</v>
          </cell>
          <cell r="BF1" t="str">
            <v>Germany</v>
          </cell>
          <cell r="BG1" t="str">
            <v>Germany</v>
          </cell>
          <cell r="BH1" t="str">
            <v>Germany</v>
          </cell>
          <cell r="BI1" t="str">
            <v>Deutschland, Gesamt</v>
          </cell>
          <cell r="BJ1" t="str">
            <v>Deutschland, Gesamt</v>
          </cell>
        </row>
        <row r="2">
          <cell r="BA2" t="str">
            <v>Untertitel</v>
          </cell>
          <cell r="BB2" t="str">
            <v>Major purchases planned; next 12 mo.; Consumers; Balance, %, sa;</v>
          </cell>
          <cell r="BC2" t="str">
            <v>Major purchases intended; currently; Consumers; Balance, %, sa;</v>
          </cell>
          <cell r="BD2" t="str">
            <v>Consumer confidence; Balance, %, sa;</v>
          </cell>
          <cell r="BE2" t="str">
            <v>Price trend assessment, last 12 mo.; Consumers; Balance, %, sa;</v>
          </cell>
          <cell r="BF2" t="str">
            <v>Price trend expectations, next 12 mo.; Consumers; Balance, %, sa;</v>
          </cell>
          <cell r="BG2" t="str">
            <v>Financial situation, last 12 mo.; Consumers; Balance, %, sa;</v>
          </cell>
          <cell r="BH2" t="str">
            <v>Financial situation, next 12 mo.; Consumers; Balance, %, sa;</v>
          </cell>
          <cell r="BI2" t="str">
            <v>Consumer climate; 2000=100, sa;;</v>
          </cell>
          <cell r="BJ2" t="str">
            <v>Consumer climate; Balance, %, sa;</v>
          </cell>
        </row>
        <row r="3">
          <cell r="BA3" t="str">
            <v>Transformation</v>
          </cell>
          <cell r="BB3" t="str">
            <v>-</v>
          </cell>
          <cell r="BC3" t="str">
            <v>-</v>
          </cell>
          <cell r="BD3" t="str">
            <v>-</v>
          </cell>
          <cell r="BE3" t="str">
            <v>-</v>
          </cell>
          <cell r="BF3" t="str">
            <v>-</v>
          </cell>
          <cell r="BG3" t="str">
            <v>-</v>
          </cell>
          <cell r="BH3" t="str">
            <v>-</v>
          </cell>
          <cell r="BI3" t="str">
            <v>-</v>
          </cell>
          <cell r="BJ3" t="str">
            <v>-</v>
          </cell>
        </row>
        <row r="4">
          <cell r="BA4" t="str">
            <v>Jan'91</v>
          </cell>
          <cell r="BB4">
            <v>-17.600000000000001</v>
          </cell>
          <cell r="BC4">
            <v>-13.5</v>
          </cell>
          <cell r="BD4">
            <v>-5.9</v>
          </cell>
          <cell r="BE4">
            <v>26.9</v>
          </cell>
          <cell r="BF4">
            <v>52.7</v>
          </cell>
          <cell r="BG4">
            <v>0.4</v>
          </cell>
          <cell r="BH4">
            <v>-0.8</v>
          </cell>
          <cell r="BJ4">
            <v>-5.9</v>
          </cell>
        </row>
        <row r="5">
          <cell r="BA5" t="str">
            <v>Feb'91</v>
          </cell>
          <cell r="BB5">
            <v>-16.100000000000001</v>
          </cell>
          <cell r="BC5">
            <v>-12</v>
          </cell>
          <cell r="BD5">
            <v>-8.3000000000000007</v>
          </cell>
          <cell r="BE5">
            <v>25.3</v>
          </cell>
          <cell r="BF5">
            <v>55.5</v>
          </cell>
          <cell r="BG5">
            <v>0.3</v>
          </cell>
          <cell r="BH5">
            <v>-2.1</v>
          </cell>
          <cell r="BJ5">
            <v>-8.3000000000000007</v>
          </cell>
        </row>
        <row r="6">
          <cell r="BA6" t="str">
            <v>Mar'91</v>
          </cell>
          <cell r="BB6">
            <v>-19.3</v>
          </cell>
          <cell r="BC6">
            <v>-6.9</v>
          </cell>
          <cell r="BD6">
            <v>-12.1</v>
          </cell>
          <cell r="BE6">
            <v>28.7</v>
          </cell>
          <cell r="BF6">
            <v>57.9</v>
          </cell>
          <cell r="BG6">
            <v>-2.9</v>
          </cell>
          <cell r="BH6">
            <v>-7.2</v>
          </cell>
          <cell r="BJ6">
            <v>-12.1</v>
          </cell>
        </row>
        <row r="7">
          <cell r="BA7" t="str">
            <v>Apr'91</v>
          </cell>
          <cell r="BB7">
            <v>-20.2</v>
          </cell>
          <cell r="BC7">
            <v>-9.8000000000000007</v>
          </cell>
          <cell r="BD7">
            <v>-10.6</v>
          </cell>
          <cell r="BE7">
            <v>29</v>
          </cell>
          <cell r="BF7">
            <v>50</v>
          </cell>
          <cell r="BG7">
            <v>-2</v>
          </cell>
          <cell r="BH7">
            <v>-3.6</v>
          </cell>
          <cell r="BJ7">
            <v>-10.6</v>
          </cell>
        </row>
        <row r="8">
          <cell r="BA8" t="str">
            <v>May'91</v>
          </cell>
          <cell r="BB8">
            <v>-17.7</v>
          </cell>
          <cell r="BC8">
            <v>-8.6</v>
          </cell>
          <cell r="BD8">
            <v>-9.4</v>
          </cell>
          <cell r="BE8">
            <v>31.4</v>
          </cell>
          <cell r="BF8">
            <v>53.5</v>
          </cell>
          <cell r="BG8">
            <v>-1.4</v>
          </cell>
          <cell r="BH8">
            <v>-2.9</v>
          </cell>
          <cell r="BJ8">
            <v>-9.4</v>
          </cell>
        </row>
        <row r="9">
          <cell r="BA9" t="str">
            <v>Jun'91</v>
          </cell>
          <cell r="BB9">
            <v>-17.8</v>
          </cell>
          <cell r="BC9">
            <v>-10.199999999999999</v>
          </cell>
          <cell r="BD9">
            <v>-8.4</v>
          </cell>
          <cell r="BE9">
            <v>32.200000000000003</v>
          </cell>
          <cell r="BF9">
            <v>53.5</v>
          </cell>
          <cell r="BG9">
            <v>-3.1</v>
          </cell>
          <cell r="BH9">
            <v>-4.7</v>
          </cell>
          <cell r="BJ9">
            <v>-8.4</v>
          </cell>
        </row>
        <row r="10">
          <cell r="BA10" t="str">
            <v>Jul'91</v>
          </cell>
          <cell r="BB10">
            <v>-19.7</v>
          </cell>
          <cell r="BC10">
            <v>-15.6</v>
          </cell>
          <cell r="BD10">
            <v>-14.7</v>
          </cell>
          <cell r="BE10">
            <v>45.4</v>
          </cell>
          <cell r="BF10">
            <v>57.5</v>
          </cell>
          <cell r="BG10">
            <v>-11.2</v>
          </cell>
          <cell r="BH10">
            <v>-11.6</v>
          </cell>
          <cell r="BJ10">
            <v>-14.7</v>
          </cell>
        </row>
        <row r="11">
          <cell r="BA11" t="str">
            <v>Aug'91</v>
          </cell>
          <cell r="BB11">
            <v>-21</v>
          </cell>
          <cell r="BC11">
            <v>-13.5</v>
          </cell>
          <cell r="BD11">
            <v>-15.3</v>
          </cell>
          <cell r="BE11">
            <v>50.1</v>
          </cell>
          <cell r="BF11">
            <v>57.4</v>
          </cell>
          <cell r="BG11">
            <v>-13.4</v>
          </cell>
          <cell r="BH11">
            <v>-10.7</v>
          </cell>
          <cell r="BJ11">
            <v>-15.3</v>
          </cell>
        </row>
        <row r="12">
          <cell r="BA12" t="str">
            <v>Sep'91</v>
          </cell>
          <cell r="BB12">
            <v>-20.399999999999999</v>
          </cell>
          <cell r="BC12">
            <v>-15.6</v>
          </cell>
          <cell r="BD12">
            <v>-9.9</v>
          </cell>
          <cell r="BE12">
            <v>48</v>
          </cell>
          <cell r="BF12">
            <v>53.2</v>
          </cell>
          <cell r="BG12">
            <v>-13</v>
          </cell>
          <cell r="BH12">
            <v>-8.9</v>
          </cell>
          <cell r="BJ12">
            <v>-9.9</v>
          </cell>
        </row>
        <row r="13">
          <cell r="BA13" t="str">
            <v>Oct'91</v>
          </cell>
          <cell r="BB13">
            <v>-20</v>
          </cell>
          <cell r="BC13">
            <v>-16.899999999999999</v>
          </cell>
          <cell r="BD13">
            <v>-9.1</v>
          </cell>
          <cell r="BE13">
            <v>45.7</v>
          </cell>
          <cell r="BF13">
            <v>48.3</v>
          </cell>
          <cell r="BG13">
            <v>-13.4</v>
          </cell>
          <cell r="BH13">
            <v>-8.3000000000000007</v>
          </cell>
          <cell r="BJ13">
            <v>-9.1</v>
          </cell>
        </row>
        <row r="14">
          <cell r="BA14" t="str">
            <v>Nov'91</v>
          </cell>
          <cell r="BB14">
            <v>-23.5</v>
          </cell>
          <cell r="BC14">
            <v>-17</v>
          </cell>
          <cell r="BD14">
            <v>-9.3000000000000007</v>
          </cell>
          <cell r="BE14">
            <v>45.7</v>
          </cell>
          <cell r="BF14">
            <v>48.1</v>
          </cell>
          <cell r="BG14">
            <v>-13.4</v>
          </cell>
          <cell r="BH14">
            <v>-7.6</v>
          </cell>
          <cell r="BJ14">
            <v>-9.3000000000000007</v>
          </cell>
        </row>
        <row r="15">
          <cell r="BA15" t="str">
            <v>Dec'91</v>
          </cell>
          <cell r="BB15">
            <v>-19.100000000000001</v>
          </cell>
          <cell r="BC15">
            <v>-12</v>
          </cell>
          <cell r="BD15">
            <v>-9.8000000000000007</v>
          </cell>
          <cell r="BE15">
            <v>46.9</v>
          </cell>
          <cell r="BF15">
            <v>48.9</v>
          </cell>
          <cell r="BG15">
            <v>-12.6</v>
          </cell>
          <cell r="BH15">
            <v>-6.6</v>
          </cell>
          <cell r="BJ15">
            <v>-9.8000000000000007</v>
          </cell>
        </row>
        <row r="16">
          <cell r="BA16" t="str">
            <v>Jan'92</v>
          </cell>
          <cell r="BB16">
            <v>-22</v>
          </cell>
          <cell r="BC16">
            <v>-15</v>
          </cell>
          <cell r="BD16">
            <v>-10.6</v>
          </cell>
          <cell r="BE16">
            <v>46.9</v>
          </cell>
          <cell r="BF16">
            <v>44.8</v>
          </cell>
          <cell r="BG16">
            <v>-12.4</v>
          </cell>
          <cell r="BH16">
            <v>-6.8</v>
          </cell>
          <cell r="BJ16">
            <v>-10.6</v>
          </cell>
        </row>
        <row r="17">
          <cell r="BA17" t="str">
            <v>Feb'92</v>
          </cell>
          <cell r="BB17">
            <v>-20.9</v>
          </cell>
          <cell r="BC17">
            <v>-13.6</v>
          </cell>
          <cell r="BD17">
            <v>-9.4</v>
          </cell>
          <cell r="BE17">
            <v>49.4</v>
          </cell>
          <cell r="BF17">
            <v>45.9</v>
          </cell>
          <cell r="BG17">
            <v>-10.9</v>
          </cell>
          <cell r="BH17">
            <v>-5.7</v>
          </cell>
          <cell r="BJ17">
            <v>-9.4</v>
          </cell>
        </row>
        <row r="18">
          <cell r="BA18" t="str">
            <v>Mar'92</v>
          </cell>
          <cell r="BB18">
            <v>-22.4</v>
          </cell>
          <cell r="BC18">
            <v>-15.8</v>
          </cell>
          <cell r="BD18">
            <v>-11.8</v>
          </cell>
          <cell r="BE18">
            <v>50.7</v>
          </cell>
          <cell r="BF18">
            <v>44.3</v>
          </cell>
          <cell r="BG18">
            <v>-12.9</v>
          </cell>
          <cell r="BH18">
            <v>-7</v>
          </cell>
          <cell r="BJ18">
            <v>-11.8</v>
          </cell>
        </row>
        <row r="19">
          <cell r="BA19" t="str">
            <v>Apr'92</v>
          </cell>
          <cell r="BB19">
            <v>-22.3</v>
          </cell>
          <cell r="BC19">
            <v>-17.2</v>
          </cell>
          <cell r="BD19">
            <v>-15.1</v>
          </cell>
          <cell r="BE19">
            <v>52.7</v>
          </cell>
          <cell r="BF19">
            <v>47.4</v>
          </cell>
          <cell r="BG19">
            <v>-16.899999999999999</v>
          </cell>
          <cell r="BH19">
            <v>-10.5</v>
          </cell>
          <cell r="BJ19">
            <v>-15.1</v>
          </cell>
        </row>
        <row r="20">
          <cell r="BA20" t="str">
            <v>May'92</v>
          </cell>
          <cell r="BB20">
            <v>-22.6</v>
          </cell>
          <cell r="BC20">
            <v>-18.600000000000001</v>
          </cell>
          <cell r="BD20">
            <v>-16.8</v>
          </cell>
          <cell r="BE20">
            <v>55.4</v>
          </cell>
          <cell r="BF20">
            <v>47.9</v>
          </cell>
          <cell r="BG20">
            <v>-18</v>
          </cell>
          <cell r="BH20">
            <v>-11.6</v>
          </cell>
          <cell r="BJ20">
            <v>-16.8</v>
          </cell>
        </row>
        <row r="21">
          <cell r="BA21" t="str">
            <v>Jun'92</v>
          </cell>
          <cell r="BB21">
            <v>-21.9</v>
          </cell>
          <cell r="BC21">
            <v>-18.2</v>
          </cell>
          <cell r="BD21">
            <v>-13.8</v>
          </cell>
          <cell r="BE21">
            <v>53</v>
          </cell>
          <cell r="BF21">
            <v>45.8</v>
          </cell>
          <cell r="BG21">
            <v>-17.600000000000001</v>
          </cell>
          <cell r="BH21">
            <v>-9.4</v>
          </cell>
          <cell r="BJ21">
            <v>-13.8</v>
          </cell>
        </row>
        <row r="22">
          <cell r="BA22" t="str">
            <v>Jul'92</v>
          </cell>
          <cell r="BB22">
            <v>-20.3</v>
          </cell>
          <cell r="BC22">
            <v>-15.9</v>
          </cell>
          <cell r="BD22">
            <v>-12.6</v>
          </cell>
          <cell r="BE22">
            <v>50.8</v>
          </cell>
          <cell r="BF22">
            <v>42.7</v>
          </cell>
          <cell r="BG22">
            <v>-13.7</v>
          </cell>
          <cell r="BH22">
            <v>-6.9</v>
          </cell>
          <cell r="BJ22">
            <v>-12.6</v>
          </cell>
        </row>
        <row r="23">
          <cell r="BA23" t="str">
            <v>Aug'92</v>
          </cell>
          <cell r="BB23">
            <v>-20.5</v>
          </cell>
          <cell r="BC23">
            <v>-13.9</v>
          </cell>
          <cell r="BD23">
            <v>-12.9</v>
          </cell>
          <cell r="BE23">
            <v>50.9</v>
          </cell>
          <cell r="BF23">
            <v>42.7</v>
          </cell>
          <cell r="BG23">
            <v>-11.9</v>
          </cell>
          <cell r="BH23">
            <v>-7.3</v>
          </cell>
          <cell r="BJ23">
            <v>-12.9</v>
          </cell>
        </row>
        <row r="24">
          <cell r="BA24" t="str">
            <v>Sep'92</v>
          </cell>
          <cell r="BB24">
            <v>-23.8</v>
          </cell>
          <cell r="BC24">
            <v>-15.7</v>
          </cell>
          <cell r="BD24">
            <v>-15.8</v>
          </cell>
          <cell r="BE24">
            <v>49.8</v>
          </cell>
          <cell r="BF24">
            <v>44.2</v>
          </cell>
          <cell r="BG24">
            <v>-13.7</v>
          </cell>
          <cell r="BH24">
            <v>-8.3000000000000007</v>
          </cell>
          <cell r="BJ24">
            <v>-15.8</v>
          </cell>
        </row>
        <row r="25">
          <cell r="BA25" t="str">
            <v>Oct'92</v>
          </cell>
          <cell r="BB25">
            <v>-22.1</v>
          </cell>
          <cell r="BC25">
            <v>-14.7</v>
          </cell>
          <cell r="BD25">
            <v>-18.100000000000001</v>
          </cell>
          <cell r="BE25">
            <v>47.9</v>
          </cell>
          <cell r="BF25">
            <v>46.7</v>
          </cell>
          <cell r="BG25">
            <v>-14.3</v>
          </cell>
          <cell r="BH25">
            <v>-9.9</v>
          </cell>
          <cell r="BJ25">
            <v>-18.100000000000001</v>
          </cell>
        </row>
        <row r="26">
          <cell r="BA26" t="str">
            <v>Nov'92</v>
          </cell>
          <cell r="BB26">
            <v>-24.4</v>
          </cell>
          <cell r="BC26">
            <v>-16.7</v>
          </cell>
          <cell r="BD26">
            <v>-22.6</v>
          </cell>
          <cell r="BE26">
            <v>48.9</v>
          </cell>
          <cell r="BF26">
            <v>50.7</v>
          </cell>
          <cell r="BG26">
            <v>-15.9</v>
          </cell>
          <cell r="BH26">
            <v>-12.7</v>
          </cell>
          <cell r="BJ26">
            <v>-22.6</v>
          </cell>
        </row>
        <row r="27">
          <cell r="BA27" t="str">
            <v>Dec'92</v>
          </cell>
          <cell r="BB27">
            <v>-26.2</v>
          </cell>
          <cell r="BC27">
            <v>-12.8</v>
          </cell>
          <cell r="BD27">
            <v>-26.2</v>
          </cell>
          <cell r="BE27">
            <v>49.6</v>
          </cell>
          <cell r="BF27">
            <v>51.5</v>
          </cell>
          <cell r="BG27">
            <v>-17.600000000000001</v>
          </cell>
          <cell r="BH27">
            <v>-14.1</v>
          </cell>
          <cell r="BJ27">
            <v>-26.2</v>
          </cell>
        </row>
        <row r="28">
          <cell r="BA28" t="str">
            <v>Jan'93</v>
          </cell>
          <cell r="BB28">
            <v>-26.2</v>
          </cell>
          <cell r="BC28">
            <v>-20.2</v>
          </cell>
          <cell r="BD28">
            <v>-25.7</v>
          </cell>
          <cell r="BE28">
            <v>50.2</v>
          </cell>
          <cell r="BF28">
            <v>51</v>
          </cell>
          <cell r="BG28">
            <v>-17.600000000000001</v>
          </cell>
          <cell r="BH28">
            <v>-14.6</v>
          </cell>
          <cell r="BJ28">
            <v>-25.7</v>
          </cell>
        </row>
        <row r="29">
          <cell r="BA29" t="str">
            <v>Feb'93</v>
          </cell>
          <cell r="BB29">
            <v>-24</v>
          </cell>
          <cell r="BC29">
            <v>-19.600000000000001</v>
          </cell>
          <cell r="BD29">
            <v>-24.5</v>
          </cell>
          <cell r="BE29">
            <v>51.7</v>
          </cell>
          <cell r="BF29">
            <v>48.7</v>
          </cell>
          <cell r="BG29">
            <v>-18</v>
          </cell>
          <cell r="BH29">
            <v>-13.5</v>
          </cell>
          <cell r="BJ29">
            <v>-24.5</v>
          </cell>
        </row>
        <row r="30">
          <cell r="BA30" t="str">
            <v>Mar'93</v>
          </cell>
          <cell r="BB30">
            <v>-25.4</v>
          </cell>
          <cell r="BC30">
            <v>-18.100000000000001</v>
          </cell>
          <cell r="BD30">
            <v>-27.5</v>
          </cell>
          <cell r="BE30">
            <v>51.2</v>
          </cell>
          <cell r="BF30">
            <v>47.2</v>
          </cell>
          <cell r="BG30">
            <v>-18.600000000000001</v>
          </cell>
          <cell r="BH30">
            <v>-13.2</v>
          </cell>
          <cell r="BJ30">
            <v>-27.5</v>
          </cell>
        </row>
        <row r="31">
          <cell r="BA31" t="str">
            <v>Apr'93</v>
          </cell>
          <cell r="BB31">
            <v>-26.2</v>
          </cell>
          <cell r="BC31">
            <v>-16.100000000000001</v>
          </cell>
          <cell r="BD31">
            <v>-22.9</v>
          </cell>
          <cell r="BE31">
            <v>50.5</v>
          </cell>
          <cell r="BF31">
            <v>46.1</v>
          </cell>
          <cell r="BG31">
            <v>-17.100000000000001</v>
          </cell>
          <cell r="BH31">
            <v>-11.4</v>
          </cell>
          <cell r="BJ31">
            <v>-22.9</v>
          </cell>
        </row>
        <row r="32">
          <cell r="BA32" t="str">
            <v>May'93</v>
          </cell>
          <cell r="BB32">
            <v>-25.4</v>
          </cell>
          <cell r="BC32">
            <v>-15.8</v>
          </cell>
          <cell r="BD32">
            <v>-23.7</v>
          </cell>
          <cell r="BE32">
            <v>49.3</v>
          </cell>
          <cell r="BF32">
            <v>43.1</v>
          </cell>
          <cell r="BG32">
            <v>-17.600000000000001</v>
          </cell>
          <cell r="BH32">
            <v>-11.3</v>
          </cell>
          <cell r="BJ32">
            <v>-23.7</v>
          </cell>
        </row>
        <row r="33">
          <cell r="BA33" t="str">
            <v>Jun'93</v>
          </cell>
          <cell r="BB33">
            <v>-27.7</v>
          </cell>
          <cell r="BC33">
            <v>-17.600000000000001</v>
          </cell>
          <cell r="BD33">
            <v>-23.6</v>
          </cell>
          <cell r="BE33">
            <v>46.2</v>
          </cell>
          <cell r="BF33">
            <v>44.6</v>
          </cell>
          <cell r="BG33">
            <v>-18.399999999999999</v>
          </cell>
          <cell r="BH33">
            <v>-13.1</v>
          </cell>
          <cell r="BJ33">
            <v>-23.6</v>
          </cell>
        </row>
        <row r="34">
          <cell r="BA34" t="str">
            <v>Jul'93</v>
          </cell>
          <cell r="BB34">
            <v>-29.2</v>
          </cell>
          <cell r="BC34">
            <v>-20.2</v>
          </cell>
          <cell r="BD34">
            <v>-26.2</v>
          </cell>
          <cell r="BE34">
            <v>48.9</v>
          </cell>
          <cell r="BF34">
            <v>48.1</v>
          </cell>
          <cell r="BG34">
            <v>-18.2</v>
          </cell>
          <cell r="BH34">
            <v>-14.1</v>
          </cell>
          <cell r="BJ34">
            <v>-26.2</v>
          </cell>
        </row>
        <row r="35">
          <cell r="BA35" t="str">
            <v>Aug'93</v>
          </cell>
          <cell r="BB35">
            <v>-28</v>
          </cell>
          <cell r="BC35">
            <v>-20</v>
          </cell>
          <cell r="BD35">
            <v>-25.3</v>
          </cell>
          <cell r="BE35">
            <v>46.1</v>
          </cell>
          <cell r="BF35">
            <v>45.6</v>
          </cell>
          <cell r="BG35">
            <v>-17.8</v>
          </cell>
          <cell r="BH35">
            <v>-12.3</v>
          </cell>
          <cell r="BJ35">
            <v>-25.3</v>
          </cell>
        </row>
        <row r="36">
          <cell r="BA36" t="str">
            <v>Sep'93</v>
          </cell>
          <cell r="BB36">
            <v>-24.3</v>
          </cell>
          <cell r="BC36">
            <v>-14.3</v>
          </cell>
          <cell r="BD36">
            <v>-23.4</v>
          </cell>
          <cell r="BE36">
            <v>47</v>
          </cell>
          <cell r="BF36">
            <v>45.3</v>
          </cell>
          <cell r="BG36">
            <v>-17.8</v>
          </cell>
          <cell r="BH36">
            <v>-11.8</v>
          </cell>
          <cell r="BJ36">
            <v>-23.4</v>
          </cell>
        </row>
        <row r="37">
          <cell r="BA37" t="str">
            <v>Oct'93</v>
          </cell>
          <cell r="BB37">
            <v>-28.5</v>
          </cell>
          <cell r="BC37">
            <v>-16</v>
          </cell>
          <cell r="BD37">
            <v>-26.7</v>
          </cell>
          <cell r="BE37">
            <v>43.9</v>
          </cell>
          <cell r="BF37">
            <v>46.2</v>
          </cell>
          <cell r="BG37">
            <v>-20.2</v>
          </cell>
          <cell r="BH37">
            <v>-14.3</v>
          </cell>
          <cell r="BJ37">
            <v>-26.7</v>
          </cell>
        </row>
        <row r="38">
          <cell r="BA38" t="str">
            <v>Nov'93</v>
          </cell>
          <cell r="BB38">
            <v>-27.3</v>
          </cell>
          <cell r="BC38">
            <v>-16.2</v>
          </cell>
          <cell r="BD38">
            <v>-27</v>
          </cell>
          <cell r="BE38">
            <v>44.9</v>
          </cell>
          <cell r="BF38">
            <v>43.7</v>
          </cell>
          <cell r="BG38">
            <v>-18.3</v>
          </cell>
          <cell r="BH38">
            <v>-13.8</v>
          </cell>
          <cell r="BJ38">
            <v>-27</v>
          </cell>
        </row>
        <row r="39">
          <cell r="BA39" t="str">
            <v>Dec'93</v>
          </cell>
          <cell r="BB39">
            <v>-27.2</v>
          </cell>
          <cell r="BC39">
            <v>-15.9</v>
          </cell>
          <cell r="BD39">
            <v>-25.6</v>
          </cell>
          <cell r="BE39">
            <v>41.5</v>
          </cell>
          <cell r="BF39">
            <v>43.5</v>
          </cell>
          <cell r="BG39">
            <v>-20.2</v>
          </cell>
          <cell r="BH39">
            <v>-14.3</v>
          </cell>
          <cell r="BJ39">
            <v>-25.6</v>
          </cell>
        </row>
        <row r="40">
          <cell r="BA40" t="str">
            <v>Jan'94</v>
          </cell>
          <cell r="BB40">
            <v>-28.4</v>
          </cell>
          <cell r="BC40">
            <v>-17.3</v>
          </cell>
          <cell r="BD40">
            <v>-24.6</v>
          </cell>
          <cell r="BE40">
            <v>47.1</v>
          </cell>
          <cell r="BF40">
            <v>41.7</v>
          </cell>
          <cell r="BG40">
            <v>-21.3</v>
          </cell>
          <cell r="BH40">
            <v>-14.4</v>
          </cell>
          <cell r="BJ40">
            <v>-24.6</v>
          </cell>
        </row>
        <row r="41">
          <cell r="BA41" t="str">
            <v>Feb'94</v>
          </cell>
          <cell r="BB41">
            <v>-28.7</v>
          </cell>
          <cell r="BC41">
            <v>-19.100000000000001</v>
          </cell>
          <cell r="BD41">
            <v>-24.5</v>
          </cell>
          <cell r="BE41">
            <v>44</v>
          </cell>
          <cell r="BF41">
            <v>37.4</v>
          </cell>
          <cell r="BG41">
            <v>-22.6</v>
          </cell>
          <cell r="BH41">
            <v>-15.1</v>
          </cell>
          <cell r="BJ41">
            <v>-24.5</v>
          </cell>
        </row>
        <row r="42">
          <cell r="BA42" t="str">
            <v>Mar'94</v>
          </cell>
          <cell r="BB42">
            <v>-27.4</v>
          </cell>
          <cell r="BC42">
            <v>-17.899999999999999</v>
          </cell>
          <cell r="BD42">
            <v>-18.899999999999999</v>
          </cell>
          <cell r="BE42">
            <v>40.9</v>
          </cell>
          <cell r="BF42">
            <v>35.1</v>
          </cell>
          <cell r="BG42">
            <v>-18.899999999999999</v>
          </cell>
          <cell r="BH42">
            <v>-11</v>
          </cell>
          <cell r="BJ42">
            <v>-18.899999999999999</v>
          </cell>
        </row>
        <row r="43">
          <cell r="BA43" t="str">
            <v>Apr'94</v>
          </cell>
          <cell r="BB43">
            <v>-25.4</v>
          </cell>
          <cell r="BC43">
            <v>-15.8</v>
          </cell>
          <cell r="BD43">
            <v>-15.7</v>
          </cell>
          <cell r="BE43">
            <v>35.9</v>
          </cell>
          <cell r="BF43">
            <v>33.9</v>
          </cell>
          <cell r="BG43">
            <v>-18</v>
          </cell>
          <cell r="BH43">
            <v>-10.8</v>
          </cell>
          <cell r="BJ43">
            <v>-15.7</v>
          </cell>
        </row>
        <row r="44">
          <cell r="BA44" t="str">
            <v>May'94</v>
          </cell>
          <cell r="BB44">
            <v>-24.3</v>
          </cell>
          <cell r="BC44">
            <v>-13.8</v>
          </cell>
          <cell r="BD44">
            <v>-10.9</v>
          </cell>
          <cell r="BE44">
            <v>35</v>
          </cell>
          <cell r="BF44">
            <v>34.200000000000003</v>
          </cell>
          <cell r="BG44">
            <v>-16</v>
          </cell>
          <cell r="BH44">
            <v>-8.6999999999999993</v>
          </cell>
          <cell r="BJ44">
            <v>-10.9</v>
          </cell>
        </row>
        <row r="45">
          <cell r="BA45" t="str">
            <v>Jun'94</v>
          </cell>
          <cell r="BB45">
            <v>-25.6</v>
          </cell>
          <cell r="BC45">
            <v>-12</v>
          </cell>
          <cell r="BD45">
            <v>-6.6</v>
          </cell>
          <cell r="BE45">
            <v>32.200000000000003</v>
          </cell>
          <cell r="BF45">
            <v>32.9</v>
          </cell>
          <cell r="BG45">
            <v>-12.7</v>
          </cell>
          <cell r="BH45">
            <v>-5.2</v>
          </cell>
          <cell r="BJ45">
            <v>-6.6</v>
          </cell>
        </row>
        <row r="46">
          <cell r="BA46" t="str">
            <v>Jul'94</v>
          </cell>
          <cell r="BB46">
            <v>-22.8</v>
          </cell>
          <cell r="BC46">
            <v>-11.9</v>
          </cell>
          <cell r="BD46">
            <v>-5.6</v>
          </cell>
          <cell r="BE46">
            <v>27.1</v>
          </cell>
          <cell r="BF46">
            <v>32.4</v>
          </cell>
          <cell r="BG46">
            <v>-10.199999999999999</v>
          </cell>
          <cell r="BH46">
            <v>-4.0999999999999996</v>
          </cell>
          <cell r="BJ46">
            <v>-5.6</v>
          </cell>
        </row>
        <row r="47">
          <cell r="BA47" t="str">
            <v>Aug'94</v>
          </cell>
          <cell r="BB47">
            <v>-22.8</v>
          </cell>
          <cell r="BC47">
            <v>-12.1</v>
          </cell>
          <cell r="BD47">
            <v>-6.5</v>
          </cell>
          <cell r="BE47">
            <v>25.6</v>
          </cell>
          <cell r="BF47">
            <v>31.8</v>
          </cell>
          <cell r="BG47">
            <v>-8.4</v>
          </cell>
          <cell r="BH47">
            <v>-3.4</v>
          </cell>
          <cell r="BJ47">
            <v>-6.5</v>
          </cell>
        </row>
        <row r="48">
          <cell r="BA48" t="str">
            <v>Sep'94</v>
          </cell>
          <cell r="BB48">
            <v>-24.1</v>
          </cell>
          <cell r="BC48">
            <v>-13.2</v>
          </cell>
          <cell r="BD48">
            <v>-4.7</v>
          </cell>
          <cell r="BE48">
            <v>25.2</v>
          </cell>
          <cell r="BF48">
            <v>34.1</v>
          </cell>
          <cell r="BG48">
            <v>-9</v>
          </cell>
          <cell r="BH48">
            <v>-4.2</v>
          </cell>
          <cell r="BJ48">
            <v>-4.7</v>
          </cell>
        </row>
        <row r="49">
          <cell r="BA49" t="str">
            <v>Oct'94</v>
          </cell>
          <cell r="BB49">
            <v>-22.8</v>
          </cell>
          <cell r="BC49">
            <v>-8.9</v>
          </cell>
          <cell r="BD49">
            <v>0.2</v>
          </cell>
          <cell r="BE49">
            <v>23.5</v>
          </cell>
          <cell r="BF49">
            <v>31.5</v>
          </cell>
          <cell r="BG49">
            <v>-5.6</v>
          </cell>
          <cell r="BH49">
            <v>-1</v>
          </cell>
          <cell r="BJ49">
            <v>0.2</v>
          </cell>
        </row>
        <row r="50">
          <cell r="BA50" t="str">
            <v>Nov'94</v>
          </cell>
          <cell r="BB50">
            <v>-23.5</v>
          </cell>
          <cell r="BC50">
            <v>-12.8</v>
          </cell>
          <cell r="BD50">
            <v>-1.2</v>
          </cell>
          <cell r="BE50">
            <v>24</v>
          </cell>
          <cell r="BF50">
            <v>31.8</v>
          </cell>
          <cell r="BG50">
            <v>-7.2</v>
          </cell>
          <cell r="BH50">
            <v>-2.6</v>
          </cell>
          <cell r="BJ50">
            <v>-1.2</v>
          </cell>
        </row>
        <row r="51">
          <cell r="BA51" t="str">
            <v>Dec'94</v>
          </cell>
          <cell r="BB51">
            <v>-24.9</v>
          </cell>
          <cell r="BC51">
            <v>-12.8</v>
          </cell>
          <cell r="BD51">
            <v>-4.3</v>
          </cell>
          <cell r="BE51">
            <v>25.2</v>
          </cell>
          <cell r="BF51">
            <v>32.5</v>
          </cell>
          <cell r="BG51">
            <v>-8.3000000000000007</v>
          </cell>
          <cell r="BH51">
            <v>-5.7</v>
          </cell>
          <cell r="BJ51">
            <v>-4.3</v>
          </cell>
        </row>
        <row r="52">
          <cell r="BA52" t="str">
            <v>Jan'95</v>
          </cell>
          <cell r="BB52">
            <v>-23.2</v>
          </cell>
          <cell r="BC52">
            <v>-11.8</v>
          </cell>
          <cell r="BD52">
            <v>-4.0999999999999996</v>
          </cell>
          <cell r="BE52">
            <v>24.1</v>
          </cell>
          <cell r="BF52">
            <v>32.4</v>
          </cell>
          <cell r="BG52">
            <v>-8.6</v>
          </cell>
          <cell r="BH52">
            <v>-5.3</v>
          </cell>
          <cell r="BJ52">
            <v>-4.0999999999999996</v>
          </cell>
        </row>
        <row r="53">
          <cell r="BA53" t="str">
            <v>Feb'95</v>
          </cell>
          <cell r="BB53">
            <v>-25.8</v>
          </cell>
          <cell r="BC53">
            <v>-12.5</v>
          </cell>
          <cell r="BD53">
            <v>-5.9</v>
          </cell>
          <cell r="BE53">
            <v>24.3</v>
          </cell>
          <cell r="BF53">
            <v>32.4</v>
          </cell>
          <cell r="BG53">
            <v>-12</v>
          </cell>
          <cell r="BH53">
            <v>-5.4</v>
          </cell>
          <cell r="BJ53">
            <v>-5.9</v>
          </cell>
        </row>
        <row r="54">
          <cell r="BA54" t="str">
            <v>Mar'95</v>
          </cell>
          <cell r="BB54">
            <v>-23.3</v>
          </cell>
          <cell r="BC54">
            <v>-11.2</v>
          </cell>
          <cell r="BD54">
            <v>-0.4</v>
          </cell>
          <cell r="BE54">
            <v>20.8</v>
          </cell>
          <cell r="BF54">
            <v>32.1</v>
          </cell>
          <cell r="BG54">
            <v>-9.4</v>
          </cell>
          <cell r="BH54">
            <v>-1.5</v>
          </cell>
          <cell r="BJ54">
            <v>-0.4</v>
          </cell>
        </row>
        <row r="55">
          <cell r="BA55" t="str">
            <v>Apr'95</v>
          </cell>
          <cell r="BB55">
            <v>-24.6</v>
          </cell>
          <cell r="BC55">
            <v>-13.8</v>
          </cell>
          <cell r="BD55">
            <v>-3.2</v>
          </cell>
          <cell r="BE55">
            <v>23</v>
          </cell>
          <cell r="BF55">
            <v>32.799999999999997</v>
          </cell>
          <cell r="BG55">
            <v>-8.4</v>
          </cell>
          <cell r="BH55">
            <v>-3.7</v>
          </cell>
          <cell r="BJ55">
            <v>-3.2</v>
          </cell>
        </row>
        <row r="56">
          <cell r="BA56" t="str">
            <v>May'95</v>
          </cell>
          <cell r="BB56">
            <v>-25.7</v>
          </cell>
          <cell r="BC56">
            <v>-14.6</v>
          </cell>
          <cell r="BD56">
            <v>-3</v>
          </cell>
          <cell r="BE56">
            <v>20.6</v>
          </cell>
          <cell r="BF56">
            <v>31.1</v>
          </cell>
          <cell r="BG56">
            <v>-9.1</v>
          </cell>
          <cell r="BH56">
            <v>-3.4</v>
          </cell>
          <cell r="BJ56">
            <v>-3</v>
          </cell>
        </row>
        <row r="57">
          <cell r="BA57" t="str">
            <v>Jun'95</v>
          </cell>
          <cell r="BB57">
            <v>-25.1</v>
          </cell>
          <cell r="BC57">
            <v>-12.3</v>
          </cell>
          <cell r="BD57">
            <v>-3.8</v>
          </cell>
          <cell r="BE57">
            <v>22.7</v>
          </cell>
          <cell r="BF57">
            <v>33</v>
          </cell>
          <cell r="BG57">
            <v>-8.6999999999999993</v>
          </cell>
          <cell r="BH57">
            <v>-3</v>
          </cell>
          <cell r="BJ57">
            <v>-3.8</v>
          </cell>
        </row>
        <row r="58">
          <cell r="BA58" t="str">
            <v>Jul'95</v>
          </cell>
          <cell r="BB58">
            <v>-22.6</v>
          </cell>
          <cell r="BC58">
            <v>-9.1</v>
          </cell>
          <cell r="BD58">
            <v>-4.5999999999999996</v>
          </cell>
          <cell r="BE58">
            <v>21.4</v>
          </cell>
          <cell r="BF58">
            <v>33.1</v>
          </cell>
          <cell r="BG58">
            <v>-8.6999999999999993</v>
          </cell>
          <cell r="BH58">
            <v>-2</v>
          </cell>
          <cell r="BJ58">
            <v>-4.5999999999999996</v>
          </cell>
        </row>
        <row r="59">
          <cell r="BA59" t="str">
            <v>Aug'95</v>
          </cell>
          <cell r="BB59">
            <v>-24.4</v>
          </cell>
          <cell r="BC59">
            <v>-11.4</v>
          </cell>
          <cell r="BD59">
            <v>-8.6</v>
          </cell>
          <cell r="BE59">
            <v>21</v>
          </cell>
          <cell r="BF59">
            <v>33.799999999999997</v>
          </cell>
          <cell r="BG59">
            <v>-9.1999999999999993</v>
          </cell>
          <cell r="BH59">
            <v>-3.4</v>
          </cell>
          <cell r="BJ59">
            <v>-8.6</v>
          </cell>
        </row>
        <row r="60">
          <cell r="BA60" t="str">
            <v>Sep'95</v>
          </cell>
          <cell r="BB60">
            <v>-26.6</v>
          </cell>
          <cell r="BC60">
            <v>-11.9</v>
          </cell>
          <cell r="BD60">
            <v>-8.9</v>
          </cell>
          <cell r="BE60">
            <v>18.399999999999999</v>
          </cell>
          <cell r="BF60">
            <v>32.1</v>
          </cell>
          <cell r="BG60">
            <v>-8.1</v>
          </cell>
          <cell r="BH60">
            <v>-3.7</v>
          </cell>
          <cell r="BJ60">
            <v>-8.9</v>
          </cell>
        </row>
        <row r="61">
          <cell r="BA61" t="str">
            <v>Oct'95</v>
          </cell>
          <cell r="BB61">
            <v>-25</v>
          </cell>
          <cell r="BC61">
            <v>-14</v>
          </cell>
          <cell r="BD61">
            <v>-10.9</v>
          </cell>
          <cell r="BE61">
            <v>21.7</v>
          </cell>
          <cell r="BF61">
            <v>35.299999999999997</v>
          </cell>
          <cell r="BG61">
            <v>-8.5</v>
          </cell>
          <cell r="BH61">
            <v>-4</v>
          </cell>
          <cell r="BJ61">
            <v>-10.9</v>
          </cell>
        </row>
        <row r="62">
          <cell r="BA62" t="str">
            <v>Nov'95</v>
          </cell>
          <cell r="BB62">
            <v>-23.2</v>
          </cell>
          <cell r="BC62">
            <v>-13.3</v>
          </cell>
          <cell r="BD62">
            <v>-11.6</v>
          </cell>
          <cell r="BE62">
            <v>20.9</v>
          </cell>
          <cell r="BF62">
            <v>32.4</v>
          </cell>
          <cell r="BG62">
            <v>-8.3000000000000007</v>
          </cell>
          <cell r="BH62">
            <v>-4.4000000000000004</v>
          </cell>
          <cell r="BJ62">
            <v>-11.6</v>
          </cell>
        </row>
        <row r="63">
          <cell r="BA63" t="str">
            <v>Dec'95</v>
          </cell>
          <cell r="BB63">
            <v>-24.6</v>
          </cell>
          <cell r="BC63">
            <v>-11.9</v>
          </cell>
          <cell r="BD63">
            <v>-13.4</v>
          </cell>
          <cell r="BE63">
            <v>21.2</v>
          </cell>
          <cell r="BF63">
            <v>33.5</v>
          </cell>
          <cell r="BG63">
            <v>-9.1</v>
          </cell>
          <cell r="BH63">
            <v>-3.9</v>
          </cell>
          <cell r="BJ63">
            <v>-13.4</v>
          </cell>
        </row>
        <row r="64">
          <cell r="BA64" t="str">
            <v>Jan'96</v>
          </cell>
          <cell r="BB64">
            <v>-25.2</v>
          </cell>
          <cell r="BC64">
            <v>-12.6</v>
          </cell>
          <cell r="BD64">
            <v>-17.5</v>
          </cell>
          <cell r="BE64">
            <v>21.8</v>
          </cell>
          <cell r="BF64">
            <v>34.299999999999997</v>
          </cell>
          <cell r="BG64">
            <v>-12.3</v>
          </cell>
          <cell r="BH64">
            <v>-6.2</v>
          </cell>
          <cell r="BJ64">
            <v>-17.5</v>
          </cell>
        </row>
        <row r="65">
          <cell r="BA65" t="str">
            <v>Feb'96</v>
          </cell>
          <cell r="BB65">
            <v>-27.5</v>
          </cell>
          <cell r="BC65">
            <v>-12.6</v>
          </cell>
          <cell r="BD65">
            <v>-18.7</v>
          </cell>
          <cell r="BE65">
            <v>20.2</v>
          </cell>
          <cell r="BF65">
            <v>32.5</v>
          </cell>
          <cell r="BG65">
            <v>-12</v>
          </cell>
          <cell r="BH65">
            <v>-6.6</v>
          </cell>
          <cell r="BJ65">
            <v>-18.7</v>
          </cell>
        </row>
        <row r="66">
          <cell r="BA66" t="str">
            <v>Mar'96</v>
          </cell>
          <cell r="BB66">
            <v>-25.3</v>
          </cell>
          <cell r="BC66">
            <v>-14.1</v>
          </cell>
          <cell r="BD66">
            <v>-17.5</v>
          </cell>
          <cell r="BE66">
            <v>17.3</v>
          </cell>
          <cell r="BF66">
            <v>30.5</v>
          </cell>
          <cell r="BG66">
            <v>-10.7</v>
          </cell>
          <cell r="BH66">
            <v>-6</v>
          </cell>
          <cell r="BJ66">
            <v>-17.5</v>
          </cell>
        </row>
        <row r="67">
          <cell r="BA67" t="str">
            <v>Apr'96</v>
          </cell>
          <cell r="BB67">
            <v>-25.8</v>
          </cell>
          <cell r="BC67">
            <v>-14.4</v>
          </cell>
          <cell r="BD67">
            <v>-18.899999999999999</v>
          </cell>
          <cell r="BE67">
            <v>20</v>
          </cell>
          <cell r="BF67">
            <v>34.299999999999997</v>
          </cell>
          <cell r="BG67">
            <v>-13.4</v>
          </cell>
          <cell r="BH67">
            <v>-8.5</v>
          </cell>
          <cell r="BJ67">
            <v>-18.899999999999999</v>
          </cell>
        </row>
        <row r="68">
          <cell r="BA68" t="str">
            <v>May'96</v>
          </cell>
          <cell r="BB68">
            <v>-27.6</v>
          </cell>
          <cell r="BC68">
            <v>-14.6</v>
          </cell>
          <cell r="BD68">
            <v>-18.8</v>
          </cell>
          <cell r="BE68">
            <v>18.7</v>
          </cell>
          <cell r="BF68">
            <v>33.9</v>
          </cell>
          <cell r="BG68">
            <v>-14.5</v>
          </cell>
          <cell r="BH68">
            <v>-9.1999999999999993</v>
          </cell>
          <cell r="BJ68">
            <v>-18.8</v>
          </cell>
        </row>
        <row r="69">
          <cell r="BA69" t="str">
            <v>Jun'96</v>
          </cell>
          <cell r="BB69">
            <v>-28</v>
          </cell>
          <cell r="BC69">
            <v>-14.1</v>
          </cell>
          <cell r="BD69">
            <v>-20.7</v>
          </cell>
          <cell r="BE69">
            <v>21</v>
          </cell>
          <cell r="BF69">
            <v>33.4</v>
          </cell>
          <cell r="BG69">
            <v>-15</v>
          </cell>
          <cell r="BH69">
            <v>-10.4</v>
          </cell>
          <cell r="BJ69">
            <v>-20.7</v>
          </cell>
        </row>
        <row r="70">
          <cell r="BA70" t="str">
            <v>Jul'96</v>
          </cell>
          <cell r="BB70">
            <v>-28.6</v>
          </cell>
          <cell r="BC70">
            <v>-14.6</v>
          </cell>
          <cell r="BD70">
            <v>-19.8</v>
          </cell>
          <cell r="BE70">
            <v>18</v>
          </cell>
          <cell r="BF70">
            <v>32.4</v>
          </cell>
          <cell r="BG70">
            <v>-16.100000000000001</v>
          </cell>
          <cell r="BH70">
            <v>-10.9</v>
          </cell>
          <cell r="BJ70">
            <v>-19.8</v>
          </cell>
        </row>
        <row r="71">
          <cell r="BA71" t="str">
            <v>Aug'96</v>
          </cell>
          <cell r="BB71">
            <v>-28</v>
          </cell>
          <cell r="BC71">
            <v>-11.6</v>
          </cell>
          <cell r="BD71">
            <v>-19.399999999999999</v>
          </cell>
          <cell r="BE71">
            <v>17.899999999999999</v>
          </cell>
          <cell r="BF71">
            <v>32.799999999999997</v>
          </cell>
          <cell r="BG71">
            <v>-15.3</v>
          </cell>
          <cell r="BH71">
            <v>-9</v>
          </cell>
          <cell r="BJ71">
            <v>-19.399999999999999</v>
          </cell>
        </row>
        <row r="72">
          <cell r="BA72" t="str">
            <v>Sep'96</v>
          </cell>
          <cell r="BB72">
            <v>-28.2</v>
          </cell>
          <cell r="BC72">
            <v>-11.3</v>
          </cell>
          <cell r="BD72">
            <v>-20.100000000000001</v>
          </cell>
          <cell r="BE72">
            <v>15.8</v>
          </cell>
          <cell r="BF72">
            <v>31.3</v>
          </cell>
          <cell r="BG72">
            <v>-14.6</v>
          </cell>
          <cell r="BH72">
            <v>-8.8000000000000007</v>
          </cell>
          <cell r="BJ72">
            <v>-20.100000000000001</v>
          </cell>
        </row>
        <row r="73">
          <cell r="BA73" t="str">
            <v>Oct'96</v>
          </cell>
          <cell r="BB73">
            <v>-26.7</v>
          </cell>
          <cell r="BC73">
            <v>-13.2</v>
          </cell>
          <cell r="BD73">
            <v>-19.5</v>
          </cell>
          <cell r="BE73">
            <v>17.7</v>
          </cell>
          <cell r="BF73">
            <v>32.1</v>
          </cell>
          <cell r="BG73">
            <v>-16.7</v>
          </cell>
          <cell r="BH73">
            <v>-9.9</v>
          </cell>
          <cell r="BJ73">
            <v>-19.5</v>
          </cell>
        </row>
        <row r="74">
          <cell r="BA74" t="str">
            <v>Nov'96</v>
          </cell>
          <cell r="BB74">
            <v>-27.5</v>
          </cell>
          <cell r="BC74">
            <v>-13.2</v>
          </cell>
          <cell r="BD74">
            <v>-19.399999999999999</v>
          </cell>
          <cell r="BE74">
            <v>16.8</v>
          </cell>
          <cell r="BF74">
            <v>32.4</v>
          </cell>
          <cell r="BG74">
            <v>-16.5</v>
          </cell>
          <cell r="BH74">
            <v>-8.8000000000000007</v>
          </cell>
          <cell r="BJ74">
            <v>-19.399999999999999</v>
          </cell>
        </row>
        <row r="75">
          <cell r="BA75" t="str">
            <v>Dec'96</v>
          </cell>
          <cell r="BB75">
            <v>-28.6</v>
          </cell>
          <cell r="BC75">
            <v>-12.4</v>
          </cell>
          <cell r="BD75">
            <v>-20.6</v>
          </cell>
          <cell r="BE75">
            <v>18.3</v>
          </cell>
          <cell r="BF75">
            <v>33.700000000000003</v>
          </cell>
          <cell r="BG75">
            <v>-16.100000000000001</v>
          </cell>
          <cell r="BH75">
            <v>-9.4</v>
          </cell>
          <cell r="BJ75">
            <v>-20.6</v>
          </cell>
        </row>
        <row r="76">
          <cell r="BA76" t="str">
            <v>Jan'97</v>
          </cell>
          <cell r="BB76">
            <v>-25.1</v>
          </cell>
          <cell r="BC76">
            <v>-9.3000000000000007</v>
          </cell>
          <cell r="BD76">
            <v>-19.100000000000001</v>
          </cell>
          <cell r="BE76">
            <v>11.2</v>
          </cell>
          <cell r="BF76">
            <v>30.1</v>
          </cell>
          <cell r="BG76">
            <v>-13.1</v>
          </cell>
          <cell r="BH76">
            <v>-6.3</v>
          </cell>
          <cell r="BJ76">
            <v>-19.100000000000001</v>
          </cell>
        </row>
        <row r="77">
          <cell r="BA77" t="str">
            <v>Feb'97</v>
          </cell>
          <cell r="BB77">
            <v>-26</v>
          </cell>
          <cell r="BC77">
            <v>-10.199999999999999</v>
          </cell>
          <cell r="BD77">
            <v>-20.7</v>
          </cell>
          <cell r="BE77">
            <v>14.8</v>
          </cell>
          <cell r="BF77">
            <v>31.3</v>
          </cell>
          <cell r="BG77">
            <v>-14.5</v>
          </cell>
          <cell r="BH77">
            <v>-9.3000000000000007</v>
          </cell>
          <cell r="BJ77">
            <v>-20.7</v>
          </cell>
        </row>
        <row r="78">
          <cell r="BA78" t="str">
            <v>Mar'97</v>
          </cell>
          <cell r="BB78">
            <v>-27.6</v>
          </cell>
          <cell r="BC78">
            <v>-11.5</v>
          </cell>
          <cell r="BD78">
            <v>-20.3</v>
          </cell>
          <cell r="BE78">
            <v>15.7</v>
          </cell>
          <cell r="BF78">
            <v>31</v>
          </cell>
          <cell r="BG78">
            <v>-12.9</v>
          </cell>
          <cell r="BH78">
            <v>-7.8</v>
          </cell>
          <cell r="BJ78">
            <v>-20.3</v>
          </cell>
        </row>
        <row r="79">
          <cell r="BA79" t="str">
            <v>Apr'97</v>
          </cell>
          <cell r="BB79">
            <v>-28</v>
          </cell>
          <cell r="BC79">
            <v>-8.6999999999999993</v>
          </cell>
          <cell r="BD79">
            <v>-17.2</v>
          </cell>
          <cell r="BE79">
            <v>14.2</v>
          </cell>
          <cell r="BF79">
            <v>31.1</v>
          </cell>
          <cell r="BG79">
            <v>-14.2</v>
          </cell>
          <cell r="BH79">
            <v>-7.1</v>
          </cell>
          <cell r="BJ79">
            <v>-17.2</v>
          </cell>
        </row>
        <row r="80">
          <cell r="BA80" t="str">
            <v>May'97</v>
          </cell>
          <cell r="BB80">
            <v>-26.3</v>
          </cell>
          <cell r="BC80">
            <v>-9.3000000000000007</v>
          </cell>
          <cell r="BD80">
            <v>-16.899999999999999</v>
          </cell>
          <cell r="BE80">
            <v>13.4</v>
          </cell>
          <cell r="BF80">
            <v>32.1</v>
          </cell>
          <cell r="BG80">
            <v>-12.8</v>
          </cell>
          <cell r="BH80">
            <v>-7.9</v>
          </cell>
          <cell r="BJ80">
            <v>-16.899999999999999</v>
          </cell>
        </row>
        <row r="81">
          <cell r="BA81" t="str">
            <v>Jun'97</v>
          </cell>
          <cell r="BB81">
            <v>-26.7</v>
          </cell>
          <cell r="BC81">
            <v>-9</v>
          </cell>
          <cell r="BD81">
            <v>-19.600000000000001</v>
          </cell>
          <cell r="BE81">
            <v>16.600000000000001</v>
          </cell>
          <cell r="BF81">
            <v>34.200000000000003</v>
          </cell>
          <cell r="BG81">
            <v>-14.6</v>
          </cell>
          <cell r="BH81">
            <v>-10.4</v>
          </cell>
          <cell r="BJ81">
            <v>-19.600000000000001</v>
          </cell>
        </row>
        <row r="82">
          <cell r="BA82" t="str">
            <v>Jul'97</v>
          </cell>
          <cell r="BB82">
            <v>-28.5</v>
          </cell>
          <cell r="BC82">
            <v>-10.1</v>
          </cell>
          <cell r="BD82">
            <v>-18.899999999999999</v>
          </cell>
          <cell r="BE82">
            <v>16.100000000000001</v>
          </cell>
          <cell r="BF82">
            <v>33.5</v>
          </cell>
          <cell r="BG82">
            <v>-14.5</v>
          </cell>
          <cell r="BH82">
            <v>-8.6999999999999993</v>
          </cell>
          <cell r="BJ82">
            <v>-18.899999999999999</v>
          </cell>
        </row>
        <row r="83">
          <cell r="BA83" t="str">
            <v>Aug'97</v>
          </cell>
          <cell r="BB83">
            <v>-28.1</v>
          </cell>
          <cell r="BC83">
            <v>-8</v>
          </cell>
          <cell r="BD83">
            <v>-17.7</v>
          </cell>
          <cell r="BE83">
            <v>13.9</v>
          </cell>
          <cell r="BF83">
            <v>32.200000000000003</v>
          </cell>
          <cell r="BG83">
            <v>-15.6</v>
          </cell>
          <cell r="BH83">
            <v>-8</v>
          </cell>
          <cell r="BJ83">
            <v>-17.7</v>
          </cell>
        </row>
        <row r="84">
          <cell r="BA84" t="str">
            <v>Sep'97</v>
          </cell>
          <cell r="BB84">
            <v>-27.9</v>
          </cell>
          <cell r="BC84">
            <v>-9.5</v>
          </cell>
          <cell r="BD84">
            <v>-17.5</v>
          </cell>
          <cell r="BE84">
            <v>18.2</v>
          </cell>
          <cell r="BF84">
            <v>34.299999999999997</v>
          </cell>
          <cell r="BG84">
            <v>-15.2</v>
          </cell>
          <cell r="BH84">
            <v>-7.4</v>
          </cell>
          <cell r="BJ84">
            <v>-17.5</v>
          </cell>
        </row>
        <row r="85">
          <cell r="BA85" t="str">
            <v>Oct'97</v>
          </cell>
          <cell r="BB85">
            <v>-27.6</v>
          </cell>
          <cell r="BC85">
            <v>-5.8</v>
          </cell>
          <cell r="BD85">
            <v>-14.7</v>
          </cell>
          <cell r="BE85">
            <v>20.5</v>
          </cell>
          <cell r="BF85">
            <v>34.1</v>
          </cell>
          <cell r="BG85">
            <v>-12.6</v>
          </cell>
          <cell r="BH85">
            <v>-4.5999999999999996</v>
          </cell>
          <cell r="BJ85">
            <v>-14.7</v>
          </cell>
        </row>
        <row r="86">
          <cell r="BA86" t="str">
            <v>Nov'97</v>
          </cell>
          <cell r="BB86">
            <v>-26.9</v>
          </cell>
          <cell r="BC86">
            <v>-5.3</v>
          </cell>
          <cell r="BD86">
            <v>-15.1</v>
          </cell>
          <cell r="BE86">
            <v>19.399999999999999</v>
          </cell>
          <cell r="BF86">
            <v>34.9</v>
          </cell>
          <cell r="BG86">
            <v>-13.8</v>
          </cell>
          <cell r="BH86">
            <v>-4.7</v>
          </cell>
          <cell r="BJ86">
            <v>-15.1</v>
          </cell>
        </row>
        <row r="87">
          <cell r="BA87" t="str">
            <v>Dec'97</v>
          </cell>
          <cell r="BB87">
            <v>-26.3</v>
          </cell>
          <cell r="BC87">
            <v>-7</v>
          </cell>
          <cell r="BD87">
            <v>-14.5</v>
          </cell>
          <cell r="BE87">
            <v>19.600000000000001</v>
          </cell>
          <cell r="BF87">
            <v>33.799999999999997</v>
          </cell>
          <cell r="BG87">
            <v>-11.9</v>
          </cell>
          <cell r="BH87">
            <v>-2.7</v>
          </cell>
          <cell r="BJ87">
            <v>-14.5</v>
          </cell>
        </row>
        <row r="88">
          <cell r="BA88" t="str">
            <v>Jan'98</v>
          </cell>
          <cell r="BB88">
            <v>-26.2</v>
          </cell>
          <cell r="BC88">
            <v>-5.4</v>
          </cell>
          <cell r="BD88">
            <v>-13.8</v>
          </cell>
          <cell r="BE88">
            <v>18.3</v>
          </cell>
          <cell r="BF88">
            <v>36.5</v>
          </cell>
          <cell r="BG88">
            <v>-12</v>
          </cell>
          <cell r="BH88">
            <v>-1.5</v>
          </cell>
          <cell r="BJ88">
            <v>-13.8</v>
          </cell>
        </row>
        <row r="89">
          <cell r="BA89" t="str">
            <v>Feb'98</v>
          </cell>
          <cell r="BB89">
            <v>-26.4</v>
          </cell>
          <cell r="BC89">
            <v>-1.2</v>
          </cell>
          <cell r="BD89">
            <v>-13.7</v>
          </cell>
          <cell r="BE89">
            <v>15.8</v>
          </cell>
          <cell r="BF89">
            <v>36.4</v>
          </cell>
          <cell r="BG89">
            <v>-9.8000000000000007</v>
          </cell>
          <cell r="BH89">
            <v>-1.8</v>
          </cell>
          <cell r="BJ89">
            <v>-13.7</v>
          </cell>
        </row>
        <row r="90">
          <cell r="BA90" t="str">
            <v>Mar'98</v>
          </cell>
          <cell r="BB90">
            <v>-25.7</v>
          </cell>
          <cell r="BC90">
            <v>0.9</v>
          </cell>
          <cell r="BD90">
            <v>-9.6999999999999993</v>
          </cell>
          <cell r="BE90">
            <v>14.5</v>
          </cell>
          <cell r="BF90">
            <v>34.799999999999997</v>
          </cell>
          <cell r="BG90">
            <v>-9.9</v>
          </cell>
          <cell r="BH90">
            <v>-1.3</v>
          </cell>
          <cell r="BJ90">
            <v>-9.6999999999999993</v>
          </cell>
        </row>
        <row r="91">
          <cell r="BA91" t="str">
            <v>Apr'98</v>
          </cell>
          <cell r="BB91">
            <v>-27</v>
          </cell>
          <cell r="BC91">
            <v>-2</v>
          </cell>
          <cell r="BD91">
            <v>-9.4</v>
          </cell>
          <cell r="BE91">
            <v>14.6</v>
          </cell>
          <cell r="BF91">
            <v>40.1</v>
          </cell>
          <cell r="BG91">
            <v>-9.3000000000000007</v>
          </cell>
          <cell r="BH91">
            <v>-1.6</v>
          </cell>
          <cell r="BJ91">
            <v>-9.4</v>
          </cell>
        </row>
        <row r="92">
          <cell r="BA92" t="str">
            <v>May'98</v>
          </cell>
          <cell r="BB92">
            <v>-27.3</v>
          </cell>
          <cell r="BC92">
            <v>-4.5</v>
          </cell>
          <cell r="BD92">
            <v>-7.6</v>
          </cell>
          <cell r="BE92">
            <v>15.6</v>
          </cell>
          <cell r="BF92">
            <v>32</v>
          </cell>
          <cell r="BG92">
            <v>-10.9</v>
          </cell>
          <cell r="BH92">
            <v>-1.8</v>
          </cell>
          <cell r="BJ92">
            <v>-7.6</v>
          </cell>
        </row>
        <row r="93">
          <cell r="BA93" t="str">
            <v>Jun'98</v>
          </cell>
          <cell r="BB93">
            <v>-24.4</v>
          </cell>
          <cell r="BC93">
            <v>-1.7</v>
          </cell>
          <cell r="BD93">
            <v>-6.5</v>
          </cell>
          <cell r="BE93">
            <v>15.7</v>
          </cell>
          <cell r="BF93">
            <v>30.6</v>
          </cell>
          <cell r="BG93">
            <v>-10.8</v>
          </cell>
          <cell r="BH93">
            <v>-1.6</v>
          </cell>
          <cell r="BJ93">
            <v>-6.5</v>
          </cell>
        </row>
        <row r="94">
          <cell r="BA94" t="str">
            <v>Jul'98</v>
          </cell>
          <cell r="BB94">
            <v>-22.6</v>
          </cell>
          <cell r="BC94">
            <v>1.3</v>
          </cell>
          <cell r="BD94">
            <v>0.4</v>
          </cell>
          <cell r="BE94">
            <v>12.5</v>
          </cell>
          <cell r="BF94">
            <v>26.6</v>
          </cell>
          <cell r="BG94">
            <v>-7.6</v>
          </cell>
          <cell r="BH94">
            <v>1.1000000000000001</v>
          </cell>
          <cell r="BJ94">
            <v>0.4</v>
          </cell>
        </row>
        <row r="95">
          <cell r="BA95" t="str">
            <v>Aug'98</v>
          </cell>
          <cell r="BB95">
            <v>-24.7</v>
          </cell>
          <cell r="BC95">
            <v>-3.3</v>
          </cell>
          <cell r="BD95">
            <v>-2.2000000000000002</v>
          </cell>
          <cell r="BE95">
            <v>11.7</v>
          </cell>
          <cell r="BF95">
            <v>25.4</v>
          </cell>
          <cell r="BG95">
            <v>-8.1999999999999993</v>
          </cell>
          <cell r="BH95">
            <v>-0.5</v>
          </cell>
          <cell r="BJ95">
            <v>-2.2000000000000002</v>
          </cell>
        </row>
        <row r="96">
          <cell r="BA96" t="str">
            <v>Sep'98</v>
          </cell>
          <cell r="BB96">
            <v>-23.8</v>
          </cell>
          <cell r="BC96">
            <v>0.4</v>
          </cell>
          <cell r="BD96">
            <v>-2.6</v>
          </cell>
          <cell r="BE96">
            <v>8.3000000000000007</v>
          </cell>
          <cell r="BF96">
            <v>24</v>
          </cell>
          <cell r="BG96">
            <v>-7.9</v>
          </cell>
          <cell r="BH96">
            <v>0.8</v>
          </cell>
          <cell r="BJ96">
            <v>-2.6</v>
          </cell>
        </row>
        <row r="97">
          <cell r="BA97" t="str">
            <v>Oct'98</v>
          </cell>
          <cell r="BB97">
            <v>-23.4</v>
          </cell>
          <cell r="BC97">
            <v>0.1</v>
          </cell>
          <cell r="BD97">
            <v>1.8</v>
          </cell>
          <cell r="BE97">
            <v>7.5</v>
          </cell>
          <cell r="BF97">
            <v>23.4</v>
          </cell>
          <cell r="BG97">
            <v>-8.3000000000000007</v>
          </cell>
          <cell r="BH97">
            <v>2.1</v>
          </cell>
          <cell r="BJ97">
            <v>1.8</v>
          </cell>
        </row>
        <row r="98">
          <cell r="BA98" t="str">
            <v>Nov'98</v>
          </cell>
          <cell r="BB98">
            <v>-21.1</v>
          </cell>
          <cell r="BC98">
            <v>2.5</v>
          </cell>
          <cell r="BD98">
            <v>3</v>
          </cell>
          <cell r="BE98">
            <v>4.4000000000000004</v>
          </cell>
          <cell r="BF98">
            <v>25</v>
          </cell>
          <cell r="BG98">
            <v>-6.1</v>
          </cell>
          <cell r="BH98">
            <v>1.4</v>
          </cell>
          <cell r="BJ98">
            <v>3</v>
          </cell>
        </row>
        <row r="99">
          <cell r="BA99" t="str">
            <v>Dec'98</v>
          </cell>
          <cell r="BB99">
            <v>-22.7</v>
          </cell>
          <cell r="BC99">
            <v>3.3</v>
          </cell>
          <cell r="BD99">
            <v>1.5</v>
          </cell>
          <cell r="BE99">
            <v>2.7</v>
          </cell>
          <cell r="BF99">
            <v>24.9</v>
          </cell>
          <cell r="BG99">
            <v>-5.7</v>
          </cell>
          <cell r="BH99">
            <v>1.9</v>
          </cell>
          <cell r="BJ99">
            <v>1.5</v>
          </cell>
        </row>
        <row r="100">
          <cell r="BA100" t="str">
            <v>Jan'99</v>
          </cell>
          <cell r="BB100">
            <v>-23.6</v>
          </cell>
          <cell r="BC100">
            <v>1.5</v>
          </cell>
          <cell r="BD100">
            <v>2.2999999999999998</v>
          </cell>
          <cell r="BE100">
            <v>-2.2999999999999998</v>
          </cell>
          <cell r="BF100">
            <v>18.8</v>
          </cell>
          <cell r="BG100">
            <v>-4.8</v>
          </cell>
          <cell r="BH100">
            <v>3.7</v>
          </cell>
          <cell r="BJ100">
            <v>2.2999999999999998</v>
          </cell>
        </row>
        <row r="101">
          <cell r="BA101" t="str">
            <v>Feb'99</v>
          </cell>
          <cell r="BB101">
            <v>-20.399999999999999</v>
          </cell>
          <cell r="BC101">
            <v>4.5999999999999996</v>
          </cell>
          <cell r="BD101">
            <v>3.7</v>
          </cell>
          <cell r="BE101">
            <v>-2.2000000000000002</v>
          </cell>
          <cell r="BF101">
            <v>19.399999999999999</v>
          </cell>
          <cell r="BG101">
            <v>-3.3</v>
          </cell>
          <cell r="BH101">
            <v>4</v>
          </cell>
          <cell r="BJ101">
            <v>3.7</v>
          </cell>
        </row>
        <row r="102">
          <cell r="BA102" t="str">
            <v>Mar'99</v>
          </cell>
          <cell r="BB102">
            <v>-24</v>
          </cell>
          <cell r="BC102">
            <v>4.5</v>
          </cell>
          <cell r="BD102">
            <v>0.3</v>
          </cell>
          <cell r="BE102">
            <v>-2.5</v>
          </cell>
          <cell r="BF102">
            <v>22.8</v>
          </cell>
          <cell r="BG102">
            <v>-5</v>
          </cell>
          <cell r="BH102">
            <v>2.8</v>
          </cell>
          <cell r="BJ102">
            <v>0.3</v>
          </cell>
        </row>
        <row r="103">
          <cell r="BA103" t="str">
            <v>Apr'99</v>
          </cell>
          <cell r="BB103">
            <v>-21.7</v>
          </cell>
          <cell r="BC103">
            <v>5.5</v>
          </cell>
          <cell r="BD103">
            <v>-2.6</v>
          </cell>
          <cell r="BE103">
            <v>6.1</v>
          </cell>
          <cell r="BF103">
            <v>34.299999999999997</v>
          </cell>
          <cell r="BG103">
            <v>-4.4000000000000004</v>
          </cell>
          <cell r="BH103">
            <v>1.6</v>
          </cell>
          <cell r="BJ103">
            <v>-2.6</v>
          </cell>
        </row>
        <row r="104">
          <cell r="BA104" t="str">
            <v>May'99</v>
          </cell>
          <cell r="BB104">
            <v>-23.7</v>
          </cell>
          <cell r="BC104">
            <v>2.2000000000000002</v>
          </cell>
          <cell r="BD104">
            <v>-2.2000000000000002</v>
          </cell>
          <cell r="BE104">
            <v>7.2</v>
          </cell>
          <cell r="BF104">
            <v>31</v>
          </cell>
          <cell r="BG104">
            <v>-5.3</v>
          </cell>
          <cell r="BH104">
            <v>1.1000000000000001</v>
          </cell>
          <cell r="BJ104">
            <v>-2.2000000000000002</v>
          </cell>
        </row>
        <row r="105">
          <cell r="BA105" t="str">
            <v>Jun'99</v>
          </cell>
          <cell r="BB105">
            <v>-24</v>
          </cell>
          <cell r="BC105">
            <v>0.8</v>
          </cell>
          <cell r="BD105">
            <v>-3.9</v>
          </cell>
          <cell r="BE105">
            <v>9</v>
          </cell>
          <cell r="BF105">
            <v>33.200000000000003</v>
          </cell>
          <cell r="BG105">
            <v>-6.5</v>
          </cell>
          <cell r="BH105">
            <v>0.9</v>
          </cell>
          <cell r="BJ105">
            <v>-3.9</v>
          </cell>
        </row>
        <row r="106">
          <cell r="BA106" t="str">
            <v>Jul'99</v>
          </cell>
          <cell r="BB106">
            <v>-24.4</v>
          </cell>
          <cell r="BC106">
            <v>2</v>
          </cell>
          <cell r="BD106">
            <v>-3.5</v>
          </cell>
          <cell r="BE106">
            <v>8.5</v>
          </cell>
          <cell r="BF106">
            <v>31.9</v>
          </cell>
          <cell r="BG106">
            <v>-6.3</v>
          </cell>
          <cell r="BH106">
            <v>0.4</v>
          </cell>
          <cell r="BJ106">
            <v>-3.5</v>
          </cell>
        </row>
        <row r="107">
          <cell r="BA107" t="str">
            <v>Aug'99</v>
          </cell>
          <cell r="BB107">
            <v>-25.2</v>
          </cell>
          <cell r="BC107">
            <v>0.5</v>
          </cell>
          <cell r="BD107">
            <v>-4.3</v>
          </cell>
          <cell r="BE107">
            <v>9.1999999999999993</v>
          </cell>
          <cell r="BF107">
            <v>29</v>
          </cell>
          <cell r="BG107">
            <v>-6.6</v>
          </cell>
          <cell r="BH107">
            <v>-0.3</v>
          </cell>
          <cell r="BJ107">
            <v>-4.3</v>
          </cell>
        </row>
        <row r="108">
          <cell r="BA108" t="str">
            <v>Sep'99</v>
          </cell>
          <cell r="BB108">
            <v>-23.4</v>
          </cell>
          <cell r="BC108">
            <v>-1.1000000000000001</v>
          </cell>
          <cell r="BD108">
            <v>-5</v>
          </cell>
          <cell r="BE108">
            <v>10</v>
          </cell>
          <cell r="BF108">
            <v>32.200000000000003</v>
          </cell>
          <cell r="BG108">
            <v>-9.1</v>
          </cell>
          <cell r="BH108">
            <v>0.1</v>
          </cell>
          <cell r="BJ108">
            <v>-5</v>
          </cell>
        </row>
        <row r="109">
          <cell r="BA109" t="str">
            <v>Oct'99</v>
          </cell>
          <cell r="BB109">
            <v>-23.7</v>
          </cell>
          <cell r="BC109">
            <v>-0.4</v>
          </cell>
          <cell r="BD109">
            <v>-4.4000000000000004</v>
          </cell>
          <cell r="BE109">
            <v>11</v>
          </cell>
          <cell r="BF109">
            <v>33.4</v>
          </cell>
          <cell r="BG109">
            <v>-6.8</v>
          </cell>
          <cell r="BH109">
            <v>-0.1</v>
          </cell>
          <cell r="BJ109">
            <v>-4.4000000000000004</v>
          </cell>
        </row>
        <row r="110">
          <cell r="BA110" t="str">
            <v>Nov'99</v>
          </cell>
          <cell r="BB110">
            <v>-24.9</v>
          </cell>
          <cell r="BC110">
            <v>0.2</v>
          </cell>
          <cell r="BD110">
            <v>-3.5</v>
          </cell>
          <cell r="BE110">
            <v>9.8000000000000007</v>
          </cell>
          <cell r="BF110">
            <v>27.8</v>
          </cell>
          <cell r="BG110">
            <v>-7.5</v>
          </cell>
          <cell r="BH110">
            <v>0.4</v>
          </cell>
          <cell r="BJ110">
            <v>-3.5</v>
          </cell>
        </row>
        <row r="111">
          <cell r="BA111" t="str">
            <v>Dec'99</v>
          </cell>
          <cell r="BB111">
            <v>-22.2</v>
          </cell>
          <cell r="BC111">
            <v>2.5</v>
          </cell>
          <cell r="BD111">
            <v>-1</v>
          </cell>
          <cell r="BE111">
            <v>12.3</v>
          </cell>
          <cell r="BF111">
            <v>30.6</v>
          </cell>
          <cell r="BG111">
            <v>-6.2</v>
          </cell>
          <cell r="BH111">
            <v>1.1000000000000001</v>
          </cell>
          <cell r="BJ111">
            <v>-1</v>
          </cell>
        </row>
        <row r="112">
          <cell r="BA112" t="str">
            <v>Jan'00</v>
          </cell>
          <cell r="BB112">
            <v>-22.6</v>
          </cell>
          <cell r="BC112">
            <v>1.3</v>
          </cell>
          <cell r="BD112">
            <v>1.1000000000000001</v>
          </cell>
          <cell r="BE112">
            <v>18.2</v>
          </cell>
          <cell r="BF112">
            <v>34</v>
          </cell>
          <cell r="BG112">
            <v>-6.5</v>
          </cell>
          <cell r="BH112">
            <v>0.5</v>
          </cell>
          <cell r="BJ112">
            <v>1.1000000000000001</v>
          </cell>
        </row>
        <row r="113">
          <cell r="BA113" t="str">
            <v>Feb'00</v>
          </cell>
          <cell r="BB113">
            <v>-20.399999999999999</v>
          </cell>
          <cell r="BC113">
            <v>-0.5</v>
          </cell>
          <cell r="BD113">
            <v>1.9</v>
          </cell>
          <cell r="BE113">
            <v>16.399999999999999</v>
          </cell>
          <cell r="BF113">
            <v>29.9</v>
          </cell>
          <cell r="BG113">
            <v>-4.9000000000000004</v>
          </cell>
          <cell r="BH113">
            <v>2.6</v>
          </cell>
          <cell r="BJ113">
            <v>1.9</v>
          </cell>
        </row>
        <row r="114">
          <cell r="BA114" t="str">
            <v>Mar'00</v>
          </cell>
          <cell r="BB114">
            <v>-21.2</v>
          </cell>
          <cell r="BC114">
            <v>-0.1</v>
          </cell>
          <cell r="BD114">
            <v>2.1</v>
          </cell>
          <cell r="BE114">
            <v>20.7</v>
          </cell>
          <cell r="BF114">
            <v>32</v>
          </cell>
          <cell r="BG114">
            <v>-6.8</v>
          </cell>
          <cell r="BH114">
            <v>3.3</v>
          </cell>
          <cell r="BJ114">
            <v>2.1</v>
          </cell>
        </row>
        <row r="115">
          <cell r="BA115" t="str">
            <v>Apr'00</v>
          </cell>
          <cell r="BB115">
            <v>-21.9</v>
          </cell>
          <cell r="BC115">
            <v>-3.2</v>
          </cell>
          <cell r="BD115">
            <v>1.4</v>
          </cell>
          <cell r="BE115">
            <v>17.600000000000001</v>
          </cell>
          <cell r="BF115">
            <v>23.8</v>
          </cell>
          <cell r="BG115">
            <v>-6.9</v>
          </cell>
          <cell r="BH115">
            <v>2</v>
          </cell>
          <cell r="BJ115">
            <v>1.4</v>
          </cell>
        </row>
        <row r="116">
          <cell r="BA116" t="str">
            <v>May'00</v>
          </cell>
          <cell r="BB116">
            <v>-21</v>
          </cell>
          <cell r="BC116">
            <v>2.7</v>
          </cell>
          <cell r="BD116">
            <v>7.6</v>
          </cell>
          <cell r="BE116">
            <v>15.7</v>
          </cell>
          <cell r="BF116">
            <v>27.3</v>
          </cell>
          <cell r="BG116">
            <v>-2.6</v>
          </cell>
          <cell r="BH116">
            <v>4.2</v>
          </cell>
          <cell r="BJ116">
            <v>7.6</v>
          </cell>
        </row>
        <row r="117">
          <cell r="BA117" t="str">
            <v>Jun'00</v>
          </cell>
          <cell r="BB117">
            <v>-24</v>
          </cell>
          <cell r="BC117">
            <v>-2</v>
          </cell>
          <cell r="BD117">
            <v>4.3</v>
          </cell>
          <cell r="BE117">
            <v>24.3</v>
          </cell>
          <cell r="BF117">
            <v>35.1</v>
          </cell>
          <cell r="BG117">
            <v>-5.8</v>
          </cell>
          <cell r="BH117">
            <v>2.7</v>
          </cell>
          <cell r="BJ117">
            <v>4.3</v>
          </cell>
        </row>
        <row r="118">
          <cell r="BA118" t="str">
            <v>Jul'00</v>
          </cell>
          <cell r="BB118">
            <v>-21.3</v>
          </cell>
          <cell r="BC118">
            <v>-1.5</v>
          </cell>
          <cell r="BD118">
            <v>3.8</v>
          </cell>
          <cell r="BE118">
            <v>22.6</v>
          </cell>
          <cell r="BF118">
            <v>31.8</v>
          </cell>
          <cell r="BG118">
            <v>-5.3</v>
          </cell>
          <cell r="BH118">
            <v>2.4</v>
          </cell>
          <cell r="BJ118">
            <v>3.8</v>
          </cell>
        </row>
        <row r="119">
          <cell r="BA119" t="str">
            <v>Aug'00</v>
          </cell>
          <cell r="BB119">
            <v>-24.2</v>
          </cell>
          <cell r="BC119">
            <v>-2.8</v>
          </cell>
          <cell r="BD119">
            <v>6.9</v>
          </cell>
          <cell r="BE119">
            <v>23.4</v>
          </cell>
          <cell r="BF119">
            <v>31.5</v>
          </cell>
          <cell r="BG119">
            <v>-4.3</v>
          </cell>
          <cell r="BH119">
            <v>3</v>
          </cell>
          <cell r="BJ119">
            <v>6.9</v>
          </cell>
        </row>
        <row r="120">
          <cell r="BA120" t="str">
            <v>Sep'00</v>
          </cell>
          <cell r="BB120">
            <v>-23.8</v>
          </cell>
          <cell r="BC120">
            <v>-6.7</v>
          </cell>
          <cell r="BD120">
            <v>2.8</v>
          </cell>
          <cell r="BE120">
            <v>30.2</v>
          </cell>
          <cell r="BF120">
            <v>34.9</v>
          </cell>
          <cell r="BG120">
            <v>-7.3</v>
          </cell>
          <cell r="BH120">
            <v>0.3</v>
          </cell>
          <cell r="BJ120">
            <v>2.8</v>
          </cell>
        </row>
        <row r="121">
          <cell r="BA121" t="str">
            <v>Oct'00</v>
          </cell>
          <cell r="BB121">
            <v>-25.2</v>
          </cell>
          <cell r="BC121">
            <v>-6.6</v>
          </cell>
          <cell r="BD121">
            <v>-0.3</v>
          </cell>
          <cell r="BE121">
            <v>32</v>
          </cell>
          <cell r="BF121">
            <v>34.799999999999997</v>
          </cell>
          <cell r="BG121">
            <v>-8.9</v>
          </cell>
          <cell r="BH121">
            <v>-0.6</v>
          </cell>
          <cell r="BJ121">
            <v>-0.3</v>
          </cell>
        </row>
        <row r="122">
          <cell r="BA122" t="str">
            <v>Nov'00</v>
          </cell>
          <cell r="BB122">
            <v>-25.3</v>
          </cell>
          <cell r="BC122">
            <v>-4.4000000000000004</v>
          </cell>
          <cell r="BD122">
            <v>3.4</v>
          </cell>
          <cell r="BE122">
            <v>35.9</v>
          </cell>
          <cell r="BF122">
            <v>37.799999999999997</v>
          </cell>
          <cell r="BG122">
            <v>-6.9</v>
          </cell>
          <cell r="BH122">
            <v>1.5</v>
          </cell>
          <cell r="BJ122">
            <v>3.4</v>
          </cell>
        </row>
        <row r="123">
          <cell r="BA123" t="str">
            <v>Dec'00</v>
          </cell>
          <cell r="BB123">
            <v>-23.4</v>
          </cell>
          <cell r="BC123">
            <v>-5.3</v>
          </cell>
          <cell r="BD123">
            <v>2</v>
          </cell>
          <cell r="BE123">
            <v>35</v>
          </cell>
          <cell r="BF123">
            <v>36.799999999999997</v>
          </cell>
          <cell r="BG123">
            <v>-7.1</v>
          </cell>
          <cell r="BH123">
            <v>1.6</v>
          </cell>
          <cell r="BJ123">
            <v>2</v>
          </cell>
        </row>
        <row r="124">
          <cell r="BA124" t="str">
            <v>Jan'01</v>
          </cell>
          <cell r="BB124">
            <v>-23.9</v>
          </cell>
          <cell r="BC124">
            <v>-2.4</v>
          </cell>
          <cell r="BD124">
            <v>3.9</v>
          </cell>
          <cell r="BE124">
            <v>31.1</v>
          </cell>
          <cell r="BF124">
            <v>34.9</v>
          </cell>
          <cell r="BG124">
            <v>-4.8</v>
          </cell>
          <cell r="BH124">
            <v>2.6</v>
          </cell>
          <cell r="BJ124">
            <v>3.9</v>
          </cell>
        </row>
        <row r="125">
          <cell r="BA125" t="str">
            <v>Feb'01</v>
          </cell>
          <cell r="BB125">
            <v>-23.6</v>
          </cell>
          <cell r="BC125">
            <v>-6.2</v>
          </cell>
          <cell r="BD125">
            <v>1.5</v>
          </cell>
          <cell r="BE125">
            <v>32.299999999999997</v>
          </cell>
          <cell r="BF125">
            <v>38.299999999999997</v>
          </cell>
          <cell r="BG125">
            <v>-5.2</v>
          </cell>
          <cell r="BH125">
            <v>2.4</v>
          </cell>
          <cell r="BJ125">
            <v>1.5</v>
          </cell>
        </row>
        <row r="126">
          <cell r="BA126" t="str">
            <v>Mar'01</v>
          </cell>
          <cell r="BB126">
            <v>-23.6</v>
          </cell>
          <cell r="BC126">
            <v>-6.2</v>
          </cell>
          <cell r="BD126">
            <v>3.1</v>
          </cell>
          <cell r="BE126">
            <v>33</v>
          </cell>
          <cell r="BF126">
            <v>36.299999999999997</v>
          </cell>
          <cell r="BG126">
            <v>-4.5999999999999996</v>
          </cell>
          <cell r="BH126">
            <v>2.6</v>
          </cell>
          <cell r="BJ126">
            <v>3.1</v>
          </cell>
        </row>
        <row r="127">
          <cell r="BA127" t="str">
            <v>Apr'01</v>
          </cell>
          <cell r="BB127">
            <v>-23.8</v>
          </cell>
          <cell r="BC127">
            <v>-1.7</v>
          </cell>
          <cell r="BD127">
            <v>3.6</v>
          </cell>
          <cell r="BE127">
            <v>33</v>
          </cell>
          <cell r="BF127">
            <v>34.299999999999997</v>
          </cell>
          <cell r="BG127">
            <v>-3.5</v>
          </cell>
          <cell r="BH127">
            <v>3.4</v>
          </cell>
          <cell r="BJ127">
            <v>3.6</v>
          </cell>
        </row>
        <row r="128">
          <cell r="BA128" t="str">
            <v>May'01</v>
          </cell>
          <cell r="BB128">
            <v>-24.4</v>
          </cell>
          <cell r="BC128">
            <v>-2.6</v>
          </cell>
          <cell r="BD128">
            <v>0.4</v>
          </cell>
          <cell r="BE128">
            <v>45.9</v>
          </cell>
          <cell r="BF128">
            <v>43.1</v>
          </cell>
          <cell r="BG128">
            <v>-6</v>
          </cell>
          <cell r="BH128">
            <v>1.7</v>
          </cell>
          <cell r="BJ128">
            <v>0.4</v>
          </cell>
        </row>
        <row r="129">
          <cell r="BA129" t="str">
            <v>Jun'01</v>
          </cell>
          <cell r="BB129">
            <v>-25.8</v>
          </cell>
          <cell r="BC129">
            <v>-5.3</v>
          </cell>
          <cell r="BD129">
            <v>-2</v>
          </cell>
          <cell r="BE129">
            <v>43.8</v>
          </cell>
          <cell r="BF129">
            <v>43.1</v>
          </cell>
          <cell r="BG129">
            <v>-6.6</v>
          </cell>
          <cell r="BH129">
            <v>1</v>
          </cell>
          <cell r="BJ129">
            <v>-2</v>
          </cell>
        </row>
        <row r="130">
          <cell r="BA130" t="str">
            <v>Jul'01</v>
          </cell>
          <cell r="BB130">
            <v>-25.5</v>
          </cell>
          <cell r="BC130">
            <v>-3.8</v>
          </cell>
          <cell r="BD130">
            <v>-5.3</v>
          </cell>
          <cell r="BE130">
            <v>46.1</v>
          </cell>
          <cell r="BF130">
            <v>41.2</v>
          </cell>
          <cell r="BG130">
            <v>-8.3000000000000007</v>
          </cell>
          <cell r="BH130">
            <v>-0.3</v>
          </cell>
          <cell r="BJ130">
            <v>-5.3</v>
          </cell>
        </row>
        <row r="131">
          <cell r="BA131" t="str">
            <v>Aug'01</v>
          </cell>
          <cell r="BB131">
            <v>-24.7</v>
          </cell>
          <cell r="BC131">
            <v>-4.7</v>
          </cell>
          <cell r="BD131">
            <v>-9.1</v>
          </cell>
          <cell r="BE131">
            <v>47.1</v>
          </cell>
          <cell r="BF131">
            <v>45.9</v>
          </cell>
          <cell r="BG131">
            <v>-9</v>
          </cell>
          <cell r="BH131">
            <v>-2.2999999999999998</v>
          </cell>
          <cell r="BJ131">
            <v>-9.1</v>
          </cell>
        </row>
        <row r="132">
          <cell r="BA132" t="str">
            <v>Sep'01</v>
          </cell>
          <cell r="BB132">
            <v>-25.5</v>
          </cell>
          <cell r="BC132">
            <v>-2.5</v>
          </cell>
          <cell r="BD132">
            <v>-7.4</v>
          </cell>
          <cell r="BE132">
            <v>40.700000000000003</v>
          </cell>
          <cell r="BF132">
            <v>42.8</v>
          </cell>
          <cell r="BG132">
            <v>-8.9</v>
          </cell>
          <cell r="BH132">
            <v>-1.7</v>
          </cell>
          <cell r="BJ132">
            <v>-7.4</v>
          </cell>
        </row>
        <row r="133">
          <cell r="BA133" t="str">
            <v>Oct'01</v>
          </cell>
          <cell r="BB133">
            <v>-25.5</v>
          </cell>
          <cell r="BC133">
            <v>-4.5999999999999996</v>
          </cell>
          <cell r="BD133">
            <v>-8</v>
          </cell>
          <cell r="BE133">
            <v>39.5</v>
          </cell>
          <cell r="BF133">
            <v>46.1</v>
          </cell>
          <cell r="BG133">
            <v>-7.8</v>
          </cell>
          <cell r="BH133">
            <v>-0.7</v>
          </cell>
          <cell r="BJ133">
            <v>-8</v>
          </cell>
        </row>
        <row r="134">
          <cell r="BA134" t="str">
            <v>Nov'01</v>
          </cell>
          <cell r="BB134">
            <v>-27.7</v>
          </cell>
          <cell r="BC134">
            <v>-6.2</v>
          </cell>
          <cell r="BD134">
            <v>-12.9</v>
          </cell>
          <cell r="BE134">
            <v>39.5</v>
          </cell>
          <cell r="BF134">
            <v>44.6</v>
          </cell>
          <cell r="BG134">
            <v>-8.1999999999999993</v>
          </cell>
          <cell r="BH134">
            <v>-2.9</v>
          </cell>
          <cell r="BJ134">
            <v>-12.9</v>
          </cell>
        </row>
        <row r="135">
          <cell r="BA135" t="str">
            <v>Dec'01</v>
          </cell>
          <cell r="BB135">
            <v>-26.8</v>
          </cell>
          <cell r="BC135">
            <v>-6.3</v>
          </cell>
          <cell r="BD135">
            <v>-13.5</v>
          </cell>
          <cell r="BE135">
            <v>39.5</v>
          </cell>
          <cell r="BF135">
            <v>43.5</v>
          </cell>
          <cell r="BG135">
            <v>-10.9</v>
          </cell>
          <cell r="BH135">
            <v>-3.2</v>
          </cell>
          <cell r="BJ135">
            <v>-13.5</v>
          </cell>
        </row>
        <row r="136">
          <cell r="BA136" t="str">
            <v>Jan'02</v>
          </cell>
          <cell r="BB136">
            <v>-30.9</v>
          </cell>
          <cell r="BC136">
            <v>-14.3</v>
          </cell>
          <cell r="BD136">
            <v>-12.2</v>
          </cell>
          <cell r="BE136">
            <v>52.6</v>
          </cell>
          <cell r="BF136">
            <v>35.799999999999997</v>
          </cell>
          <cell r="BG136">
            <v>-12.8</v>
          </cell>
          <cell r="BH136">
            <v>-3.8</v>
          </cell>
          <cell r="BJ136">
            <v>-12.2</v>
          </cell>
        </row>
        <row r="137">
          <cell r="BA137" t="str">
            <v>Feb'02</v>
          </cell>
          <cell r="BB137">
            <v>-32</v>
          </cell>
          <cell r="BC137">
            <v>-20.8</v>
          </cell>
          <cell r="BD137">
            <v>-12</v>
          </cell>
          <cell r="BE137">
            <v>62.4</v>
          </cell>
          <cell r="BF137">
            <v>32.5</v>
          </cell>
          <cell r="BG137">
            <v>-15.8</v>
          </cell>
          <cell r="BH137">
            <v>-4.4000000000000004</v>
          </cell>
          <cell r="BJ137">
            <v>-12</v>
          </cell>
        </row>
        <row r="138">
          <cell r="BA138" t="str">
            <v>Mar'02</v>
          </cell>
          <cell r="BB138">
            <v>-31.2</v>
          </cell>
          <cell r="BC138">
            <v>-22.9</v>
          </cell>
          <cell r="BD138">
            <v>-10.4</v>
          </cell>
          <cell r="BE138">
            <v>66.099999999999994</v>
          </cell>
          <cell r="BF138">
            <v>26.2</v>
          </cell>
          <cell r="BG138">
            <v>-17.600000000000001</v>
          </cell>
          <cell r="BH138">
            <v>-4.5999999999999996</v>
          </cell>
          <cell r="BJ138">
            <v>-10.4</v>
          </cell>
        </row>
        <row r="139">
          <cell r="BA139" t="str">
            <v>Apr'02</v>
          </cell>
          <cell r="BB139">
            <v>-31.1</v>
          </cell>
          <cell r="BC139">
            <v>-26.3</v>
          </cell>
          <cell r="BD139">
            <v>-9.9</v>
          </cell>
          <cell r="BE139">
            <v>68.5</v>
          </cell>
          <cell r="BF139">
            <v>22.7</v>
          </cell>
          <cell r="BG139">
            <v>-19.399999999999999</v>
          </cell>
          <cell r="BH139">
            <v>-5.3</v>
          </cell>
          <cell r="BJ139">
            <v>-9.9</v>
          </cell>
        </row>
        <row r="140">
          <cell r="BA140" t="str">
            <v>May'02</v>
          </cell>
          <cell r="BB140">
            <v>-32.4</v>
          </cell>
          <cell r="BC140">
            <v>-24.3</v>
          </cell>
          <cell r="BD140">
            <v>-8.6999999999999993</v>
          </cell>
          <cell r="BE140">
            <v>67.8</v>
          </cell>
          <cell r="BF140">
            <v>18.100000000000001</v>
          </cell>
          <cell r="BG140">
            <v>-22.5</v>
          </cell>
          <cell r="BH140">
            <v>-4.8</v>
          </cell>
          <cell r="BJ140">
            <v>-8.6999999999999993</v>
          </cell>
        </row>
        <row r="141">
          <cell r="BA141" t="str">
            <v>Jun'02</v>
          </cell>
          <cell r="BB141">
            <v>-32.5</v>
          </cell>
          <cell r="BC141">
            <v>-27.9</v>
          </cell>
          <cell r="BD141">
            <v>-6.8</v>
          </cell>
          <cell r="BE141">
            <v>70</v>
          </cell>
          <cell r="BF141">
            <v>12.1</v>
          </cell>
          <cell r="BG141">
            <v>-23.4</v>
          </cell>
          <cell r="BH141">
            <v>-3.7</v>
          </cell>
          <cell r="BJ141">
            <v>-6.8</v>
          </cell>
        </row>
        <row r="142">
          <cell r="BA142" t="str">
            <v>Jul'02</v>
          </cell>
          <cell r="BB142">
            <v>-34.700000000000003</v>
          </cell>
          <cell r="BC142">
            <v>-24.8</v>
          </cell>
          <cell r="BD142">
            <v>-7</v>
          </cell>
          <cell r="BE142">
            <v>72</v>
          </cell>
          <cell r="BF142">
            <v>10.9</v>
          </cell>
          <cell r="BG142">
            <v>-22</v>
          </cell>
          <cell r="BH142">
            <v>-2.6</v>
          </cell>
          <cell r="BJ142">
            <v>-7</v>
          </cell>
        </row>
        <row r="143">
          <cell r="BA143" t="str">
            <v>Aug'02</v>
          </cell>
          <cell r="BB143">
            <v>-33.200000000000003</v>
          </cell>
          <cell r="BC143">
            <v>-25.3</v>
          </cell>
          <cell r="BD143">
            <v>-10.1</v>
          </cell>
          <cell r="BE143">
            <v>73.7</v>
          </cell>
          <cell r="BF143">
            <v>15</v>
          </cell>
          <cell r="BG143">
            <v>-25</v>
          </cell>
          <cell r="BH143">
            <v>-2.6</v>
          </cell>
          <cell r="BJ143">
            <v>-10.1</v>
          </cell>
        </row>
        <row r="144">
          <cell r="BA144" t="str">
            <v>Sep'02</v>
          </cell>
          <cell r="BB144">
            <v>-32.799999999999997</v>
          </cell>
          <cell r="BC144">
            <v>-24.6</v>
          </cell>
          <cell r="BD144">
            <v>-5.0999999999999996</v>
          </cell>
          <cell r="BE144">
            <v>72.599999999999994</v>
          </cell>
          <cell r="BF144">
            <v>10.3</v>
          </cell>
          <cell r="BG144">
            <v>-24</v>
          </cell>
          <cell r="BH144">
            <v>-2.7</v>
          </cell>
          <cell r="BJ144">
            <v>-5.0999999999999996</v>
          </cell>
        </row>
        <row r="145">
          <cell r="BA145" t="str">
            <v>Oct'02</v>
          </cell>
          <cell r="BB145">
            <v>-35.200000000000003</v>
          </cell>
          <cell r="BC145">
            <v>-26.1</v>
          </cell>
          <cell r="BD145">
            <v>-10.5</v>
          </cell>
          <cell r="BE145">
            <v>68.400000000000006</v>
          </cell>
          <cell r="BF145">
            <v>11.7</v>
          </cell>
          <cell r="BG145">
            <v>-24.6</v>
          </cell>
          <cell r="BH145">
            <v>-5.7</v>
          </cell>
          <cell r="BJ145">
            <v>-10.5</v>
          </cell>
        </row>
        <row r="146">
          <cell r="BA146" t="str">
            <v>Nov'02</v>
          </cell>
          <cell r="BB146">
            <v>-38.5</v>
          </cell>
          <cell r="BC146">
            <v>-30.8</v>
          </cell>
          <cell r="BD146">
            <v>-17.5</v>
          </cell>
          <cell r="BE146">
            <v>70.8</v>
          </cell>
          <cell r="BF146">
            <v>15.5</v>
          </cell>
          <cell r="BG146">
            <v>-29.6</v>
          </cell>
          <cell r="BH146">
            <v>-10.199999999999999</v>
          </cell>
          <cell r="BJ146">
            <v>-17.5</v>
          </cell>
        </row>
        <row r="147">
          <cell r="BA147" t="str">
            <v>Dec'02</v>
          </cell>
          <cell r="BB147">
            <v>-38.1</v>
          </cell>
          <cell r="BC147">
            <v>-27.3</v>
          </cell>
          <cell r="BD147">
            <v>-21</v>
          </cell>
          <cell r="BE147">
            <v>72.2</v>
          </cell>
          <cell r="BF147">
            <v>12.4</v>
          </cell>
          <cell r="BG147">
            <v>-31.2</v>
          </cell>
          <cell r="BH147">
            <v>-10.3</v>
          </cell>
          <cell r="BJ147">
            <v>-21</v>
          </cell>
        </row>
        <row r="148">
          <cell r="BA148" t="str">
            <v>Jan'03</v>
          </cell>
          <cell r="BB148">
            <v>-36.299999999999997</v>
          </cell>
          <cell r="BC148">
            <v>-21.6</v>
          </cell>
          <cell r="BD148">
            <v>-19.899999999999999</v>
          </cell>
          <cell r="BE148">
            <v>69.2</v>
          </cell>
          <cell r="BF148">
            <v>14.3</v>
          </cell>
          <cell r="BG148">
            <v>-29.1</v>
          </cell>
          <cell r="BH148">
            <v>-9.4</v>
          </cell>
          <cell r="BJ148">
            <v>-19.899999999999999</v>
          </cell>
        </row>
        <row r="149">
          <cell r="BA149" t="str">
            <v>Feb'03</v>
          </cell>
          <cell r="BB149">
            <v>-38.9</v>
          </cell>
          <cell r="BC149">
            <v>-23.2</v>
          </cell>
          <cell r="BD149">
            <v>-20.100000000000001</v>
          </cell>
          <cell r="BE149">
            <v>61</v>
          </cell>
          <cell r="BF149">
            <v>18</v>
          </cell>
          <cell r="BG149">
            <v>-29.7</v>
          </cell>
          <cell r="BH149">
            <v>-10.5</v>
          </cell>
          <cell r="BJ149">
            <v>-20.100000000000001</v>
          </cell>
        </row>
        <row r="150">
          <cell r="BA150" t="str">
            <v>Mar'03</v>
          </cell>
          <cell r="BB150">
            <v>-36.200000000000003</v>
          </cell>
          <cell r="BC150">
            <v>-21</v>
          </cell>
          <cell r="BD150">
            <v>-21.6</v>
          </cell>
          <cell r="BE150">
            <v>59.9</v>
          </cell>
          <cell r="BF150">
            <v>19.5</v>
          </cell>
          <cell r="BG150">
            <v>-28.7</v>
          </cell>
          <cell r="BH150">
            <v>-11.5</v>
          </cell>
          <cell r="BJ150">
            <v>-21.6</v>
          </cell>
        </row>
        <row r="151">
          <cell r="BA151" t="str">
            <v>Apr'03</v>
          </cell>
          <cell r="BB151">
            <v>-35.200000000000003</v>
          </cell>
          <cell r="BC151">
            <v>-22.5</v>
          </cell>
          <cell r="BD151">
            <v>-19.600000000000001</v>
          </cell>
          <cell r="BE151">
            <v>55.6</v>
          </cell>
          <cell r="BF151">
            <v>16.2</v>
          </cell>
          <cell r="BG151">
            <v>-27.8</v>
          </cell>
          <cell r="BH151">
            <v>-9</v>
          </cell>
          <cell r="BJ151">
            <v>-19.600000000000001</v>
          </cell>
        </row>
        <row r="152">
          <cell r="BA152" t="str">
            <v>May'03</v>
          </cell>
          <cell r="BB152">
            <v>-36.1</v>
          </cell>
          <cell r="BC152">
            <v>-23.7</v>
          </cell>
          <cell r="BD152">
            <v>-22.5</v>
          </cell>
          <cell r="BE152">
            <v>46.4</v>
          </cell>
          <cell r="BF152">
            <v>10.9</v>
          </cell>
          <cell r="BG152">
            <v>-22.2</v>
          </cell>
          <cell r="BH152">
            <v>-7.8</v>
          </cell>
          <cell r="BJ152">
            <v>-22.5</v>
          </cell>
        </row>
        <row r="153">
          <cell r="BA153" t="str">
            <v>Jun'03</v>
          </cell>
          <cell r="BB153">
            <v>-32.6</v>
          </cell>
          <cell r="BC153">
            <v>-19</v>
          </cell>
          <cell r="BD153">
            <v>-19.7</v>
          </cell>
          <cell r="BE153">
            <v>39.1</v>
          </cell>
          <cell r="BF153">
            <v>7.6</v>
          </cell>
          <cell r="BG153">
            <v>-18.600000000000001</v>
          </cell>
          <cell r="BH153">
            <v>-7.1</v>
          </cell>
          <cell r="BJ153">
            <v>-19.7</v>
          </cell>
        </row>
        <row r="154">
          <cell r="BA154" t="str">
            <v>Jul'03</v>
          </cell>
          <cell r="BB154">
            <v>-32.9</v>
          </cell>
          <cell r="BC154">
            <v>-22</v>
          </cell>
          <cell r="BD154">
            <v>-17.8</v>
          </cell>
          <cell r="BE154">
            <v>38.9</v>
          </cell>
          <cell r="BF154">
            <v>8.8000000000000007</v>
          </cell>
          <cell r="BG154">
            <v>-17.100000000000001</v>
          </cell>
          <cell r="BH154">
            <v>-6.4</v>
          </cell>
          <cell r="BJ154">
            <v>-17.8</v>
          </cell>
        </row>
        <row r="155">
          <cell r="BA155" t="str">
            <v>Aug'03</v>
          </cell>
          <cell r="BB155">
            <v>-33.6</v>
          </cell>
          <cell r="BC155">
            <v>-21.1</v>
          </cell>
          <cell r="BD155">
            <v>-17.7</v>
          </cell>
          <cell r="BE155">
            <v>42.4</v>
          </cell>
          <cell r="BF155">
            <v>13.3</v>
          </cell>
          <cell r="BG155">
            <v>-19.899999999999999</v>
          </cell>
          <cell r="BH155">
            <v>-7.3</v>
          </cell>
          <cell r="BJ155">
            <v>-17.7</v>
          </cell>
        </row>
        <row r="156">
          <cell r="BA156" t="str">
            <v>Sep'03</v>
          </cell>
          <cell r="BB156">
            <v>-34.799999999999997</v>
          </cell>
          <cell r="BC156">
            <v>-19.399999999999999</v>
          </cell>
          <cell r="BD156">
            <v>-18.5</v>
          </cell>
          <cell r="BE156">
            <v>36.700000000000003</v>
          </cell>
          <cell r="BF156">
            <v>15.2</v>
          </cell>
          <cell r="BG156">
            <v>-19</v>
          </cell>
          <cell r="BH156">
            <v>-6.9</v>
          </cell>
          <cell r="BJ156">
            <v>-18.5</v>
          </cell>
        </row>
        <row r="157">
          <cell r="BA157" t="str">
            <v>Oct'03</v>
          </cell>
          <cell r="BB157">
            <v>-34.9</v>
          </cell>
          <cell r="BC157">
            <v>-18.2</v>
          </cell>
          <cell r="BD157">
            <v>-17</v>
          </cell>
          <cell r="BE157">
            <v>39.799999999999997</v>
          </cell>
          <cell r="BF157">
            <v>8.9</v>
          </cell>
          <cell r="BG157">
            <v>-18.2</v>
          </cell>
          <cell r="BH157">
            <v>-6.4</v>
          </cell>
          <cell r="BJ157">
            <v>-17</v>
          </cell>
        </row>
        <row r="158">
          <cell r="BA158" t="str">
            <v>Nov'03</v>
          </cell>
          <cell r="BB158">
            <v>-29.6</v>
          </cell>
          <cell r="BC158">
            <v>-15.5</v>
          </cell>
          <cell r="BD158">
            <v>-14.5</v>
          </cell>
          <cell r="BE158">
            <v>37</v>
          </cell>
          <cell r="BF158">
            <v>8.9</v>
          </cell>
          <cell r="BG158">
            <v>-16</v>
          </cell>
          <cell r="BH158">
            <v>-5.3</v>
          </cell>
          <cell r="BJ158">
            <v>-14.5</v>
          </cell>
        </row>
        <row r="159">
          <cell r="BA159" t="str">
            <v>Dec'03</v>
          </cell>
          <cell r="BB159">
            <v>-33</v>
          </cell>
          <cell r="BC159">
            <v>-21.8</v>
          </cell>
          <cell r="BD159">
            <v>-15.3</v>
          </cell>
          <cell r="BE159">
            <v>35.700000000000003</v>
          </cell>
          <cell r="BF159">
            <v>6.2</v>
          </cell>
          <cell r="BG159">
            <v>-16.100000000000001</v>
          </cell>
          <cell r="BH159">
            <v>-7.2</v>
          </cell>
          <cell r="BJ159">
            <v>-15.3</v>
          </cell>
        </row>
        <row r="160">
          <cell r="BA160" t="str">
            <v>Jan'04</v>
          </cell>
          <cell r="BB160">
            <v>-36.799999999999997</v>
          </cell>
          <cell r="BC160">
            <v>-22.8</v>
          </cell>
          <cell r="BD160">
            <v>-16.399999999999999</v>
          </cell>
          <cell r="BE160">
            <v>36.5</v>
          </cell>
          <cell r="BF160">
            <v>10.8</v>
          </cell>
          <cell r="BG160">
            <v>-17.3</v>
          </cell>
          <cell r="BH160">
            <v>-9</v>
          </cell>
          <cell r="BJ160">
            <v>-16.399999999999999</v>
          </cell>
        </row>
        <row r="161">
          <cell r="BA161" t="str">
            <v>Feb'04</v>
          </cell>
          <cell r="BB161">
            <v>-33.200000000000003</v>
          </cell>
          <cell r="BC161">
            <v>-16.8</v>
          </cell>
          <cell r="BD161">
            <v>-13.2</v>
          </cell>
          <cell r="BE161">
            <v>32.200000000000003</v>
          </cell>
          <cell r="BF161">
            <v>9.8000000000000007</v>
          </cell>
          <cell r="BG161">
            <v>-15.4</v>
          </cell>
          <cell r="BH161">
            <v>-5.8</v>
          </cell>
          <cell r="BJ161">
            <v>-13.2</v>
          </cell>
        </row>
        <row r="162">
          <cell r="BA162" t="str">
            <v>Mar'04</v>
          </cell>
          <cell r="BB162">
            <v>-32.4</v>
          </cell>
          <cell r="BC162">
            <v>-17.100000000000001</v>
          </cell>
          <cell r="BD162">
            <v>-15.9</v>
          </cell>
          <cell r="BE162">
            <v>32.1</v>
          </cell>
          <cell r="BF162">
            <v>10.5</v>
          </cell>
          <cell r="BG162">
            <v>-16.3</v>
          </cell>
          <cell r="BH162">
            <v>-7.7</v>
          </cell>
          <cell r="BJ162">
            <v>-15.9</v>
          </cell>
        </row>
        <row r="163">
          <cell r="BA163" t="str">
            <v>Apr'04</v>
          </cell>
          <cell r="BB163">
            <v>-35.700000000000003</v>
          </cell>
          <cell r="BC163">
            <v>-17.600000000000001</v>
          </cell>
          <cell r="BD163">
            <v>-16.3</v>
          </cell>
          <cell r="BE163">
            <v>27.9</v>
          </cell>
          <cell r="BF163">
            <v>7.6</v>
          </cell>
          <cell r="BG163">
            <v>-15.2</v>
          </cell>
          <cell r="BH163">
            <v>-6.5</v>
          </cell>
          <cell r="BJ163">
            <v>-16.3</v>
          </cell>
        </row>
        <row r="164">
          <cell r="BA164" t="str">
            <v>May'04</v>
          </cell>
          <cell r="BB164">
            <v>-32.200000000000003</v>
          </cell>
          <cell r="BC164">
            <v>-21.4</v>
          </cell>
          <cell r="BD164">
            <v>-17</v>
          </cell>
          <cell r="BE164">
            <v>29.1</v>
          </cell>
          <cell r="BF164">
            <v>14</v>
          </cell>
          <cell r="BG164">
            <v>-18.5</v>
          </cell>
          <cell r="BH164">
            <v>-8.4</v>
          </cell>
          <cell r="BJ164">
            <v>-17</v>
          </cell>
        </row>
        <row r="165">
          <cell r="BA165" t="str">
            <v>Jun'04</v>
          </cell>
          <cell r="BB165">
            <v>-33.9</v>
          </cell>
          <cell r="BC165">
            <v>-16.399999999999999</v>
          </cell>
          <cell r="BD165">
            <v>-14.4</v>
          </cell>
          <cell r="BE165">
            <v>27.7</v>
          </cell>
          <cell r="BF165">
            <v>13</v>
          </cell>
          <cell r="BG165">
            <v>-15.9</v>
          </cell>
          <cell r="BH165">
            <v>-6.5</v>
          </cell>
          <cell r="BJ165">
            <v>-14.4</v>
          </cell>
        </row>
        <row r="166">
          <cell r="BA166" t="str">
            <v>Jul'04</v>
          </cell>
          <cell r="BB166">
            <v>-35.1</v>
          </cell>
          <cell r="BC166">
            <v>-21.9</v>
          </cell>
          <cell r="BD166">
            <v>-16.7</v>
          </cell>
          <cell r="BE166">
            <v>28.6</v>
          </cell>
          <cell r="BF166">
            <v>14</v>
          </cell>
          <cell r="BG166">
            <v>-18.7</v>
          </cell>
          <cell r="BH166">
            <v>-8</v>
          </cell>
          <cell r="BJ166">
            <v>-16.7</v>
          </cell>
        </row>
        <row r="167">
          <cell r="BA167" t="str">
            <v>Aug'04</v>
          </cell>
          <cell r="BB167">
            <v>-33.1</v>
          </cell>
          <cell r="BC167">
            <v>-18.7</v>
          </cell>
          <cell r="BD167">
            <v>-18</v>
          </cell>
          <cell r="BE167">
            <v>25</v>
          </cell>
          <cell r="BF167">
            <v>13.3</v>
          </cell>
          <cell r="BG167">
            <v>-14.2</v>
          </cell>
          <cell r="BH167">
            <v>-7.9</v>
          </cell>
          <cell r="BJ167">
            <v>-18</v>
          </cell>
        </row>
        <row r="168">
          <cell r="BA168" t="str">
            <v>Sep'04</v>
          </cell>
          <cell r="BB168">
            <v>-32.9</v>
          </cell>
          <cell r="BC168">
            <v>-17.8</v>
          </cell>
          <cell r="BD168">
            <v>-14.7</v>
          </cell>
          <cell r="BE168">
            <v>26.6</v>
          </cell>
          <cell r="BF168">
            <v>11.8</v>
          </cell>
          <cell r="BG168">
            <v>-12.3</v>
          </cell>
          <cell r="BH168">
            <v>-6.5</v>
          </cell>
          <cell r="BJ168">
            <v>-14.7</v>
          </cell>
        </row>
        <row r="169">
          <cell r="BA169" t="str">
            <v>Oct'04</v>
          </cell>
          <cell r="BB169">
            <v>-32.5</v>
          </cell>
          <cell r="BC169">
            <v>-19.399999999999999</v>
          </cell>
          <cell r="BD169">
            <v>-18.100000000000001</v>
          </cell>
          <cell r="BE169">
            <v>24.5</v>
          </cell>
          <cell r="BF169">
            <v>10.7</v>
          </cell>
          <cell r="BG169">
            <v>-12.7</v>
          </cell>
          <cell r="BH169">
            <v>-7.9</v>
          </cell>
          <cell r="BJ169">
            <v>-18.100000000000001</v>
          </cell>
        </row>
        <row r="170">
          <cell r="BA170" t="str">
            <v>Nov'04</v>
          </cell>
          <cell r="BB170">
            <v>-32.700000000000003</v>
          </cell>
          <cell r="BC170">
            <v>-19.600000000000001</v>
          </cell>
          <cell r="BD170">
            <v>-17.600000000000001</v>
          </cell>
          <cell r="BE170">
            <v>25.4</v>
          </cell>
          <cell r="BF170">
            <v>6.8</v>
          </cell>
          <cell r="BG170">
            <v>-12.3</v>
          </cell>
          <cell r="BH170">
            <v>-5.8</v>
          </cell>
          <cell r="BJ170">
            <v>-17.600000000000001</v>
          </cell>
        </row>
        <row r="171">
          <cell r="BA171" t="str">
            <v>Dec'04</v>
          </cell>
          <cell r="BB171">
            <v>-30.4</v>
          </cell>
          <cell r="BC171">
            <v>-19</v>
          </cell>
          <cell r="BD171">
            <v>-17</v>
          </cell>
          <cell r="BE171">
            <v>23.3</v>
          </cell>
          <cell r="BF171">
            <v>5.2</v>
          </cell>
          <cell r="BG171">
            <v>-12.1</v>
          </cell>
          <cell r="BH171">
            <v>-5</v>
          </cell>
          <cell r="BJ171">
            <v>-17</v>
          </cell>
        </row>
        <row r="172">
          <cell r="BA172" t="str">
            <v>Jan'05</v>
          </cell>
          <cell r="BB172">
            <v>-29.8</v>
          </cell>
          <cell r="BC172">
            <v>-15.2</v>
          </cell>
          <cell r="BD172">
            <v>-12.2</v>
          </cell>
          <cell r="BE172">
            <v>19.600000000000001</v>
          </cell>
          <cell r="BF172">
            <v>8</v>
          </cell>
          <cell r="BG172">
            <v>-11</v>
          </cell>
          <cell r="BH172">
            <v>-2.1</v>
          </cell>
          <cell r="BJ172">
            <v>-12.2</v>
          </cell>
        </row>
        <row r="173">
          <cell r="BA173" t="str">
            <v>Feb'05</v>
          </cell>
          <cell r="BB173">
            <v>-30.2</v>
          </cell>
          <cell r="BC173">
            <v>-13.5</v>
          </cell>
          <cell r="BD173">
            <v>-16</v>
          </cell>
          <cell r="BE173">
            <v>23.3</v>
          </cell>
          <cell r="BF173">
            <v>8.1</v>
          </cell>
          <cell r="BG173">
            <v>-10.9</v>
          </cell>
          <cell r="BH173">
            <v>-2.9</v>
          </cell>
          <cell r="BJ173">
            <v>-16</v>
          </cell>
        </row>
        <row r="174">
          <cell r="BA174" t="str">
            <v>Mar'05</v>
          </cell>
          <cell r="BB174">
            <v>-28.5</v>
          </cell>
          <cell r="BC174">
            <v>-12.8</v>
          </cell>
          <cell r="BD174">
            <v>-18.2</v>
          </cell>
          <cell r="BE174">
            <v>21.5</v>
          </cell>
          <cell r="BF174">
            <v>8.8000000000000007</v>
          </cell>
          <cell r="BG174">
            <v>-11.3</v>
          </cell>
          <cell r="BH174">
            <v>-4.2</v>
          </cell>
          <cell r="BJ174">
            <v>-18.2</v>
          </cell>
        </row>
        <row r="175">
          <cell r="BA175" t="str">
            <v>Apr'05</v>
          </cell>
          <cell r="BB175">
            <v>-30.8</v>
          </cell>
          <cell r="BC175">
            <v>-18</v>
          </cell>
          <cell r="BD175">
            <v>-14.5</v>
          </cell>
          <cell r="BE175">
            <v>25.1</v>
          </cell>
          <cell r="BF175">
            <v>8.9</v>
          </cell>
          <cell r="BG175">
            <v>-12.4</v>
          </cell>
          <cell r="BH175">
            <v>-3.7</v>
          </cell>
          <cell r="BJ175">
            <v>-14.5</v>
          </cell>
        </row>
        <row r="176">
          <cell r="BA176" t="str">
            <v>May'05</v>
          </cell>
          <cell r="BB176">
            <v>-29.7</v>
          </cell>
          <cell r="BC176">
            <v>-14.2</v>
          </cell>
          <cell r="BD176">
            <v>-13.1</v>
          </cell>
          <cell r="BE176">
            <v>19.5</v>
          </cell>
          <cell r="BF176">
            <v>9.3000000000000007</v>
          </cell>
          <cell r="BG176">
            <v>-11.5</v>
          </cell>
          <cell r="BH176">
            <v>-5.5</v>
          </cell>
          <cell r="BJ176">
            <v>-13.1</v>
          </cell>
        </row>
        <row r="177">
          <cell r="BA177" t="str">
            <v>Jun'05</v>
          </cell>
          <cell r="BB177">
            <v>-29</v>
          </cell>
          <cell r="BC177">
            <v>-17.100000000000001</v>
          </cell>
          <cell r="BD177">
            <v>-14.5</v>
          </cell>
          <cell r="BE177">
            <v>20.5</v>
          </cell>
          <cell r="BF177">
            <v>10.7</v>
          </cell>
          <cell r="BG177">
            <v>-13.2</v>
          </cell>
          <cell r="BH177">
            <v>-5.5</v>
          </cell>
          <cell r="BJ177">
            <v>-14.5</v>
          </cell>
        </row>
        <row r="178">
          <cell r="BA178" t="str">
            <v>Jul'05</v>
          </cell>
          <cell r="BB178">
            <v>-30.2</v>
          </cell>
          <cell r="BC178">
            <v>-14.4</v>
          </cell>
          <cell r="BD178">
            <v>-15.9</v>
          </cell>
          <cell r="BE178">
            <v>25.1</v>
          </cell>
          <cell r="BF178">
            <v>19</v>
          </cell>
          <cell r="BG178">
            <v>-14.5</v>
          </cell>
          <cell r="BH178">
            <v>-6.9</v>
          </cell>
          <cell r="BJ178">
            <v>-15.9</v>
          </cell>
        </row>
        <row r="179">
          <cell r="BA179" t="str">
            <v>Aug'05</v>
          </cell>
          <cell r="BB179">
            <v>-28.1</v>
          </cell>
          <cell r="BC179">
            <v>-11.5</v>
          </cell>
          <cell r="BD179">
            <v>-14.8</v>
          </cell>
          <cell r="BE179">
            <v>25.4</v>
          </cell>
          <cell r="BF179">
            <v>14.2</v>
          </cell>
          <cell r="BG179">
            <v>-12.4</v>
          </cell>
          <cell r="BH179">
            <v>-6.2</v>
          </cell>
          <cell r="BJ179">
            <v>-14.8</v>
          </cell>
        </row>
        <row r="180">
          <cell r="BA180" t="str">
            <v>Sep'05</v>
          </cell>
          <cell r="BB180">
            <v>-28.5</v>
          </cell>
          <cell r="BC180">
            <v>-14.8</v>
          </cell>
          <cell r="BD180">
            <v>-13.1</v>
          </cell>
          <cell r="BE180">
            <v>32.299999999999997</v>
          </cell>
          <cell r="BF180">
            <v>18</v>
          </cell>
          <cell r="BG180">
            <v>-13.1</v>
          </cell>
          <cell r="BH180">
            <v>-7.5</v>
          </cell>
          <cell r="BJ180">
            <v>-13.1</v>
          </cell>
        </row>
        <row r="181">
          <cell r="BA181" t="str">
            <v>Oct'05</v>
          </cell>
          <cell r="BB181">
            <v>-29.2</v>
          </cell>
          <cell r="BC181">
            <v>-12.1</v>
          </cell>
          <cell r="BD181">
            <v>-11</v>
          </cell>
          <cell r="BE181">
            <v>31.2</v>
          </cell>
          <cell r="BF181">
            <v>16</v>
          </cell>
          <cell r="BG181">
            <v>-12.9</v>
          </cell>
          <cell r="BH181">
            <v>-5.4</v>
          </cell>
          <cell r="BJ181">
            <v>-11</v>
          </cell>
        </row>
        <row r="182">
          <cell r="BA182" t="str">
            <v>Nov'05</v>
          </cell>
          <cell r="BB182">
            <v>-26.1</v>
          </cell>
          <cell r="BC182">
            <v>-11.5</v>
          </cell>
          <cell r="BD182">
            <v>-12.2</v>
          </cell>
          <cell r="BE182">
            <v>30.6</v>
          </cell>
          <cell r="BF182">
            <v>20.8</v>
          </cell>
          <cell r="BG182">
            <v>-11.2</v>
          </cell>
          <cell r="BH182">
            <v>-5</v>
          </cell>
          <cell r="BJ182">
            <v>-12.2</v>
          </cell>
        </row>
        <row r="183">
          <cell r="BA183" t="str">
            <v>Dec'05</v>
          </cell>
          <cell r="BB183">
            <v>-26.8</v>
          </cell>
          <cell r="BC183">
            <v>-8.1</v>
          </cell>
          <cell r="BD183">
            <v>-8.3000000000000007</v>
          </cell>
          <cell r="BE183">
            <v>29.4</v>
          </cell>
          <cell r="BF183">
            <v>19.5</v>
          </cell>
          <cell r="BG183">
            <v>-11.9</v>
          </cell>
          <cell r="BH183">
            <v>-4.5999999999999996</v>
          </cell>
          <cell r="BJ183">
            <v>-8.3000000000000007</v>
          </cell>
        </row>
        <row r="184">
          <cell r="BA184" t="str">
            <v>Jan'06</v>
          </cell>
          <cell r="BB184">
            <v>-22.7</v>
          </cell>
          <cell r="BC184">
            <v>0.2</v>
          </cell>
          <cell r="BD184">
            <v>-6.3</v>
          </cell>
          <cell r="BE184">
            <v>27</v>
          </cell>
          <cell r="BF184">
            <v>15</v>
          </cell>
          <cell r="BG184">
            <v>-9.1999999999999993</v>
          </cell>
          <cell r="BH184">
            <v>-2.6</v>
          </cell>
          <cell r="BJ184">
            <v>-6.3</v>
          </cell>
        </row>
        <row r="185">
          <cell r="BA185" t="str">
            <v>Feb'06</v>
          </cell>
          <cell r="BB185">
            <v>-23.5</v>
          </cell>
          <cell r="BC185">
            <v>-4.2</v>
          </cell>
          <cell r="BD185">
            <v>-8.1999999999999993</v>
          </cell>
          <cell r="BE185">
            <v>28.7</v>
          </cell>
          <cell r="BF185">
            <v>18.8</v>
          </cell>
          <cell r="BG185">
            <v>-8.5</v>
          </cell>
          <cell r="BH185">
            <v>-3.3</v>
          </cell>
          <cell r="BJ185">
            <v>-8.1999999999999993</v>
          </cell>
        </row>
        <row r="186">
          <cell r="BA186" t="str">
            <v>Mar'06</v>
          </cell>
          <cell r="BB186">
            <v>-23.3</v>
          </cell>
          <cell r="BC186">
            <v>0.2</v>
          </cell>
          <cell r="BD186">
            <v>-8.4</v>
          </cell>
          <cell r="BE186">
            <v>25.9</v>
          </cell>
          <cell r="BF186">
            <v>20.2</v>
          </cell>
          <cell r="BG186">
            <v>-8.8000000000000007</v>
          </cell>
          <cell r="BH186">
            <v>-3.1</v>
          </cell>
          <cell r="BJ186">
            <v>-8.4</v>
          </cell>
        </row>
        <row r="187">
          <cell r="BA187" t="str">
            <v>Apr'06</v>
          </cell>
          <cell r="BB187">
            <v>-23.1</v>
          </cell>
          <cell r="BC187">
            <v>8.3000000000000007</v>
          </cell>
          <cell r="BD187">
            <v>-5.4</v>
          </cell>
          <cell r="BE187">
            <v>26.8</v>
          </cell>
          <cell r="BF187">
            <v>24.5</v>
          </cell>
          <cell r="BG187">
            <v>-8.4</v>
          </cell>
          <cell r="BH187">
            <v>-3.7</v>
          </cell>
          <cell r="BJ187">
            <v>-5.4</v>
          </cell>
        </row>
        <row r="188">
          <cell r="BA188" t="str">
            <v>May'06</v>
          </cell>
          <cell r="BB188">
            <v>-18.100000000000001</v>
          </cell>
          <cell r="BC188">
            <v>15.9</v>
          </cell>
          <cell r="BD188">
            <v>-2.7</v>
          </cell>
          <cell r="BE188">
            <v>27.4</v>
          </cell>
          <cell r="BF188">
            <v>31.4</v>
          </cell>
          <cell r="BG188">
            <v>-9.1</v>
          </cell>
          <cell r="BH188">
            <v>-3.2</v>
          </cell>
          <cell r="BJ188">
            <v>-2.7</v>
          </cell>
        </row>
        <row r="189">
          <cell r="BA189" t="str">
            <v>Jun'06</v>
          </cell>
          <cell r="BB189">
            <v>-17.899999999999999</v>
          </cell>
          <cell r="BC189">
            <v>19</v>
          </cell>
          <cell r="BD189">
            <v>-4.4000000000000004</v>
          </cell>
          <cell r="BE189">
            <v>26.7</v>
          </cell>
          <cell r="BF189">
            <v>39</v>
          </cell>
          <cell r="BG189">
            <v>-8.8000000000000007</v>
          </cell>
          <cell r="BH189">
            <v>-5.2</v>
          </cell>
          <cell r="BJ189">
            <v>-4.4000000000000004</v>
          </cell>
        </row>
        <row r="190">
          <cell r="BA190" t="str">
            <v>Jul'06</v>
          </cell>
          <cell r="BB190">
            <v>-21</v>
          </cell>
          <cell r="BC190">
            <v>23.8</v>
          </cell>
          <cell r="BD190">
            <v>-5.4</v>
          </cell>
          <cell r="BE190">
            <v>26.6</v>
          </cell>
          <cell r="BF190">
            <v>41.3</v>
          </cell>
          <cell r="BG190">
            <v>-8.6999999999999993</v>
          </cell>
          <cell r="BH190">
            <v>-5.2</v>
          </cell>
          <cell r="BJ190">
            <v>-5.4</v>
          </cell>
        </row>
        <row r="191">
          <cell r="BA191" t="str">
            <v>Aug'06</v>
          </cell>
          <cell r="BB191">
            <v>-20.7</v>
          </cell>
          <cell r="BC191">
            <v>21.8</v>
          </cell>
          <cell r="BD191">
            <v>-7.3</v>
          </cell>
          <cell r="BE191">
            <v>26</v>
          </cell>
          <cell r="BF191">
            <v>45.1</v>
          </cell>
          <cell r="BG191">
            <v>-9.4</v>
          </cell>
          <cell r="BH191">
            <v>-5</v>
          </cell>
          <cell r="BJ191">
            <v>-7.3</v>
          </cell>
        </row>
        <row r="192">
          <cell r="BA192" t="str">
            <v>Sep'06</v>
          </cell>
          <cell r="BB192">
            <v>-21.4</v>
          </cell>
          <cell r="BC192">
            <v>28.8</v>
          </cell>
          <cell r="BD192">
            <v>-6.3</v>
          </cell>
          <cell r="BE192">
            <v>28.1</v>
          </cell>
          <cell r="BF192">
            <v>46.5</v>
          </cell>
          <cell r="BG192">
            <v>-8.6</v>
          </cell>
          <cell r="BH192">
            <v>-5.8</v>
          </cell>
          <cell r="BJ192">
            <v>-6.3</v>
          </cell>
        </row>
        <row r="193">
          <cell r="BA193" t="str">
            <v>Oct'06</v>
          </cell>
          <cell r="BB193">
            <v>-23.8</v>
          </cell>
          <cell r="BC193">
            <v>30.7</v>
          </cell>
          <cell r="BD193">
            <v>-7.4</v>
          </cell>
          <cell r="BE193">
            <v>29.6</v>
          </cell>
          <cell r="BF193">
            <v>51.6</v>
          </cell>
          <cell r="BG193">
            <v>-9</v>
          </cell>
          <cell r="BH193">
            <v>-5.5</v>
          </cell>
          <cell r="BJ193">
            <v>-7.4</v>
          </cell>
        </row>
        <row r="194">
          <cell r="BA194" t="str">
            <v>Nov'06</v>
          </cell>
          <cell r="BB194">
            <v>-23.3</v>
          </cell>
          <cell r="BC194">
            <v>32.200000000000003</v>
          </cell>
          <cell r="BD194">
            <v>-5.5</v>
          </cell>
          <cell r="BE194">
            <v>29</v>
          </cell>
          <cell r="BF194">
            <v>51.5</v>
          </cell>
          <cell r="BG194">
            <v>-8.5</v>
          </cell>
          <cell r="BH194">
            <v>-4.5</v>
          </cell>
          <cell r="BJ194">
            <v>-5.5</v>
          </cell>
        </row>
        <row r="195">
          <cell r="BA195" t="str">
            <v>Dec'06</v>
          </cell>
          <cell r="BB195">
            <v>-25.4</v>
          </cell>
          <cell r="BC195">
            <v>28.6</v>
          </cell>
          <cell r="BD195">
            <v>-1.8</v>
          </cell>
          <cell r="BE195">
            <v>32.200000000000003</v>
          </cell>
          <cell r="BF195">
            <v>52.9</v>
          </cell>
          <cell r="BG195">
            <v>-7</v>
          </cell>
          <cell r="BH195">
            <v>-5.7</v>
          </cell>
          <cell r="BJ195">
            <v>-1.8</v>
          </cell>
        </row>
        <row r="196">
          <cell r="BA196" t="str">
            <v>Jan'07</v>
          </cell>
          <cell r="BB196">
            <v>-28</v>
          </cell>
          <cell r="BC196">
            <v>-3.2</v>
          </cell>
          <cell r="BD196">
            <v>-0.1</v>
          </cell>
          <cell r="BE196">
            <v>33.9</v>
          </cell>
          <cell r="BF196">
            <v>42.2</v>
          </cell>
          <cell r="BG196">
            <v>-7.9</v>
          </cell>
          <cell r="BH196">
            <v>-5.2</v>
          </cell>
          <cell r="BJ196">
            <v>-0.1</v>
          </cell>
        </row>
        <row r="197">
          <cell r="BA197" t="str">
            <v>Feb'07</v>
          </cell>
          <cell r="BB197">
            <v>-26.5</v>
          </cell>
          <cell r="BC197">
            <v>-6.3</v>
          </cell>
          <cell r="BD197">
            <v>1.7</v>
          </cell>
          <cell r="BE197">
            <v>34.700000000000003</v>
          </cell>
          <cell r="BF197">
            <v>30.3</v>
          </cell>
          <cell r="BG197">
            <v>-7.4</v>
          </cell>
          <cell r="BH197">
            <v>-4.0999999999999996</v>
          </cell>
          <cell r="BJ197">
            <v>1.7</v>
          </cell>
        </row>
        <row r="198">
          <cell r="BA198" t="str">
            <v>Mar'07</v>
          </cell>
          <cell r="BB198">
            <v>-27.8</v>
          </cell>
          <cell r="BC198">
            <v>-6.7</v>
          </cell>
          <cell r="BD198">
            <v>3</v>
          </cell>
          <cell r="BE198">
            <v>33.700000000000003</v>
          </cell>
          <cell r="BF198">
            <v>24.8</v>
          </cell>
          <cell r="BG198">
            <v>-6</v>
          </cell>
          <cell r="BH198">
            <v>-1.4</v>
          </cell>
          <cell r="BJ198">
            <v>3</v>
          </cell>
        </row>
        <row r="199">
          <cell r="BA199" t="str">
            <v>Apr'07</v>
          </cell>
          <cell r="BB199">
            <v>-25</v>
          </cell>
          <cell r="BC199">
            <v>-3.7</v>
          </cell>
          <cell r="BD199">
            <v>7.2</v>
          </cell>
          <cell r="BE199">
            <v>34.6</v>
          </cell>
          <cell r="BF199">
            <v>22.2</v>
          </cell>
          <cell r="BG199">
            <v>-5.0999999999999996</v>
          </cell>
          <cell r="BH199">
            <v>-0.1</v>
          </cell>
          <cell r="BJ199">
            <v>7.2</v>
          </cell>
        </row>
        <row r="200">
          <cell r="BA200" t="str">
            <v>May'07</v>
          </cell>
          <cell r="BB200">
            <v>-23.7</v>
          </cell>
          <cell r="BC200">
            <v>-5</v>
          </cell>
          <cell r="BD200">
            <v>10.199999999999999</v>
          </cell>
          <cell r="BE200">
            <v>35.5</v>
          </cell>
          <cell r="BF200">
            <v>21.1</v>
          </cell>
          <cell r="BG200">
            <v>-4.5</v>
          </cell>
          <cell r="BH200">
            <v>0.6</v>
          </cell>
          <cell r="BJ200">
            <v>10.199999999999999</v>
          </cell>
        </row>
        <row r="201">
          <cell r="BA201" t="str">
            <v>Jun'07</v>
          </cell>
          <cell r="BB201">
            <v>-24.7</v>
          </cell>
          <cell r="BC201">
            <v>-1.8</v>
          </cell>
          <cell r="BD201">
            <v>9.1999999999999993</v>
          </cell>
          <cell r="BE201">
            <v>33.6</v>
          </cell>
          <cell r="BF201">
            <v>19.100000000000001</v>
          </cell>
          <cell r="BG201">
            <v>-4.2</v>
          </cell>
          <cell r="BH201">
            <v>1</v>
          </cell>
          <cell r="BJ201">
            <v>9.1999999999999993</v>
          </cell>
        </row>
        <row r="202">
          <cell r="BA202" t="str">
            <v>Jul'07</v>
          </cell>
          <cell r="BB202">
            <v>-24.6</v>
          </cell>
          <cell r="BC202">
            <v>-4.0999999999999996</v>
          </cell>
          <cell r="BD202">
            <v>9</v>
          </cell>
          <cell r="BE202">
            <v>32.9</v>
          </cell>
          <cell r="BF202">
            <v>16.7</v>
          </cell>
          <cell r="BG202">
            <v>-2.7</v>
          </cell>
          <cell r="BH202">
            <v>0.5</v>
          </cell>
          <cell r="BJ202">
            <v>9</v>
          </cell>
        </row>
        <row r="203">
          <cell r="BA203" t="str">
            <v>Aug'07</v>
          </cell>
          <cell r="BB203">
            <v>-24.3</v>
          </cell>
          <cell r="BC203">
            <v>-7</v>
          </cell>
          <cell r="BD203">
            <v>4.4000000000000004</v>
          </cell>
          <cell r="BE203">
            <v>46.5</v>
          </cell>
          <cell r="BF203">
            <v>35.9</v>
          </cell>
          <cell r="BG203">
            <v>-5.4</v>
          </cell>
          <cell r="BH203">
            <v>-1.3</v>
          </cell>
          <cell r="BJ203">
            <v>4.4000000000000004</v>
          </cell>
        </row>
        <row r="204">
          <cell r="BA204" t="str">
            <v>Sep'07</v>
          </cell>
          <cell r="BB204">
            <v>-26.3</v>
          </cell>
          <cell r="BC204">
            <v>-10.5</v>
          </cell>
          <cell r="BD204">
            <v>2.2999999999999998</v>
          </cell>
          <cell r="BE204">
            <v>49.6</v>
          </cell>
          <cell r="BF204">
            <v>33.9</v>
          </cell>
          <cell r="BG204">
            <v>-5.3</v>
          </cell>
          <cell r="BH204">
            <v>-2.2000000000000002</v>
          </cell>
          <cell r="BJ204">
            <v>2.2999999999999998</v>
          </cell>
        </row>
        <row r="205">
          <cell r="BA205" t="str">
            <v>Oct'07</v>
          </cell>
          <cell r="BB205">
            <v>-22.5</v>
          </cell>
          <cell r="BC205">
            <v>-13.5</v>
          </cell>
          <cell r="BD205">
            <v>2.9</v>
          </cell>
          <cell r="BE205">
            <v>57.1</v>
          </cell>
          <cell r="BF205">
            <v>31.5</v>
          </cell>
          <cell r="BG205">
            <v>-7</v>
          </cell>
          <cell r="BH205">
            <v>-2.7</v>
          </cell>
          <cell r="BJ205">
            <v>2.9</v>
          </cell>
        </row>
        <row r="206">
          <cell r="BA206" t="str">
            <v>Nov'07</v>
          </cell>
          <cell r="BB206">
            <v>-27.3</v>
          </cell>
          <cell r="BC206">
            <v>-18.5</v>
          </cell>
          <cell r="BD206">
            <v>1.9</v>
          </cell>
          <cell r="BE206">
            <v>62</v>
          </cell>
          <cell r="BF206">
            <v>30.2</v>
          </cell>
          <cell r="BG206">
            <v>-8.6</v>
          </cell>
          <cell r="BH206">
            <v>-2.2000000000000002</v>
          </cell>
          <cell r="BJ206">
            <v>1.9</v>
          </cell>
        </row>
        <row r="207">
          <cell r="BA207" t="str">
            <v>Dec'07</v>
          </cell>
          <cell r="BB207">
            <v>-25.6</v>
          </cell>
          <cell r="BC207">
            <v>-15.2</v>
          </cell>
          <cell r="BD207">
            <v>1.4</v>
          </cell>
          <cell r="BE207">
            <v>65.400000000000006</v>
          </cell>
          <cell r="BF207">
            <v>26.8</v>
          </cell>
          <cell r="BG207">
            <v>-7.6</v>
          </cell>
          <cell r="BH207">
            <v>-1.9</v>
          </cell>
          <cell r="BJ207">
            <v>1.4</v>
          </cell>
        </row>
        <row r="208">
          <cell r="BA208" t="str">
            <v>Jan'08</v>
          </cell>
          <cell r="BB208">
            <v>-25.8</v>
          </cell>
          <cell r="BC208">
            <v>-9.5</v>
          </cell>
          <cell r="BD208">
            <v>-0.8</v>
          </cell>
          <cell r="BE208">
            <v>63.9</v>
          </cell>
          <cell r="BF208">
            <v>31.3</v>
          </cell>
          <cell r="BG208">
            <v>-8.1</v>
          </cell>
          <cell r="BH208">
            <v>-3.9</v>
          </cell>
          <cell r="BJ208">
            <v>-0.8</v>
          </cell>
        </row>
        <row r="209">
          <cell r="BA209" t="str">
            <v>Feb'08</v>
          </cell>
          <cell r="BB209">
            <v>-26.7</v>
          </cell>
          <cell r="BC209">
            <v>-8.5</v>
          </cell>
          <cell r="BD209">
            <v>-3.6</v>
          </cell>
          <cell r="BE209">
            <v>62.4</v>
          </cell>
          <cell r="BF209">
            <v>32.200000000000003</v>
          </cell>
          <cell r="BG209">
            <v>-8.9</v>
          </cell>
          <cell r="BH209">
            <v>-3.4</v>
          </cell>
          <cell r="BJ209">
            <v>-3.6</v>
          </cell>
        </row>
        <row r="210">
          <cell r="BA210" t="str">
            <v>Mar'08</v>
          </cell>
          <cell r="BB210">
            <v>-27.3</v>
          </cell>
          <cell r="BC210">
            <v>-9.1</v>
          </cell>
          <cell r="BD210">
            <v>-2.8</v>
          </cell>
          <cell r="BE210">
            <v>66.5</v>
          </cell>
          <cell r="BF210">
            <v>34.700000000000003</v>
          </cell>
          <cell r="BG210">
            <v>-8.9</v>
          </cell>
          <cell r="BH210">
            <v>-4.0999999999999996</v>
          </cell>
          <cell r="BJ210">
            <v>-2.8</v>
          </cell>
        </row>
        <row r="211">
          <cell r="BA211" t="str">
            <v>Apr'08</v>
          </cell>
          <cell r="BB211">
            <v>-26.9</v>
          </cell>
          <cell r="BC211">
            <v>-7.6</v>
          </cell>
          <cell r="BD211">
            <v>0.7</v>
          </cell>
          <cell r="BE211">
            <v>63.3</v>
          </cell>
          <cell r="BF211">
            <v>33.799999999999997</v>
          </cell>
          <cell r="BG211">
            <v>-8</v>
          </cell>
          <cell r="BH211">
            <v>-3.3</v>
          </cell>
          <cell r="BJ211">
            <v>0.7</v>
          </cell>
        </row>
        <row r="212">
          <cell r="BA212" t="str">
            <v>May'08</v>
          </cell>
          <cell r="BB212">
            <v>-29.6</v>
          </cell>
          <cell r="BC212">
            <v>-15.8</v>
          </cell>
          <cell r="BD212">
            <v>-2.7</v>
          </cell>
          <cell r="BE212">
            <v>73.099999999999994</v>
          </cell>
          <cell r="BF212">
            <v>36.1</v>
          </cell>
          <cell r="BG212">
            <v>-10</v>
          </cell>
          <cell r="BH212">
            <v>-5.9</v>
          </cell>
          <cell r="BJ212">
            <v>-2.7</v>
          </cell>
        </row>
        <row r="213">
          <cell r="BA213" t="str">
            <v>Jun'08</v>
          </cell>
          <cell r="BB213">
            <v>-32.6</v>
          </cell>
          <cell r="BC213">
            <v>-18.600000000000001</v>
          </cell>
          <cell r="BD213">
            <v>-2.6</v>
          </cell>
          <cell r="BE213">
            <v>76.900000000000006</v>
          </cell>
          <cell r="BF213">
            <v>41.7</v>
          </cell>
          <cell r="BG213">
            <v>-11</v>
          </cell>
          <cell r="BH213">
            <v>-6.1</v>
          </cell>
          <cell r="BJ213">
            <v>-2.6</v>
          </cell>
        </row>
        <row r="214">
          <cell r="BA214" t="str">
            <v>Jul'08</v>
          </cell>
          <cell r="BB214">
            <v>-31.8</v>
          </cell>
          <cell r="BC214">
            <v>-22.2</v>
          </cell>
          <cell r="BD214">
            <v>-6.6</v>
          </cell>
          <cell r="BE214">
            <v>77.8</v>
          </cell>
          <cell r="BF214">
            <v>40.200000000000003</v>
          </cell>
          <cell r="BG214">
            <v>-13.6</v>
          </cell>
          <cell r="BH214">
            <v>-8.6</v>
          </cell>
          <cell r="BJ214">
            <v>-6.6</v>
          </cell>
        </row>
        <row r="215">
          <cell r="BA215" t="str">
            <v>Aug'08</v>
          </cell>
          <cell r="BB215">
            <v>-32.9</v>
          </cell>
          <cell r="BC215">
            <v>-23.3</v>
          </cell>
          <cell r="BD215">
            <v>-10.199999999999999</v>
          </cell>
          <cell r="BE215">
            <v>72.599999999999994</v>
          </cell>
          <cell r="BF215">
            <v>28</v>
          </cell>
          <cell r="BG215">
            <v>-12.5</v>
          </cell>
          <cell r="BH215">
            <v>-7</v>
          </cell>
          <cell r="BJ215">
            <v>-10.199999999999999</v>
          </cell>
        </row>
        <row r="216">
          <cell r="BA216" t="str">
            <v>Sep'08</v>
          </cell>
          <cell r="BB216">
            <v>-30</v>
          </cell>
          <cell r="BC216">
            <v>-17.5</v>
          </cell>
          <cell r="BD216">
            <v>-9.1</v>
          </cell>
          <cell r="BE216">
            <v>66.8</v>
          </cell>
          <cell r="BF216">
            <v>23.4</v>
          </cell>
          <cell r="BG216">
            <v>-12.8</v>
          </cell>
          <cell r="BH216">
            <v>-6.1</v>
          </cell>
          <cell r="BJ216">
            <v>-9.1</v>
          </cell>
        </row>
        <row r="217">
          <cell r="BA217" t="str">
            <v>Oct'08</v>
          </cell>
          <cell r="BB217">
            <v>-31.1</v>
          </cell>
          <cell r="BC217">
            <v>-19.399999999999999</v>
          </cell>
          <cell r="BD217">
            <v>-12.1</v>
          </cell>
          <cell r="BE217">
            <v>65.599999999999994</v>
          </cell>
          <cell r="BF217">
            <v>26.7</v>
          </cell>
          <cell r="BG217">
            <v>-11.4</v>
          </cell>
          <cell r="BH217">
            <v>-6.1</v>
          </cell>
          <cell r="BJ217">
            <v>-12.1</v>
          </cell>
        </row>
        <row r="218">
          <cell r="BA218" t="str">
            <v>Nov'08</v>
          </cell>
          <cell r="BB218">
            <v>-29.3</v>
          </cell>
          <cell r="BC218">
            <v>-14.6</v>
          </cell>
          <cell r="BD218">
            <v>-16.3</v>
          </cell>
          <cell r="BE218">
            <v>57</v>
          </cell>
          <cell r="BF218">
            <v>13.5</v>
          </cell>
          <cell r="BG218">
            <v>-11</v>
          </cell>
          <cell r="BH218">
            <v>-4.2</v>
          </cell>
          <cell r="BJ218">
            <v>-16.3</v>
          </cell>
        </row>
        <row r="219">
          <cell r="BA219" t="str">
            <v>Dec'08</v>
          </cell>
          <cell r="BB219">
            <v>-30.5</v>
          </cell>
          <cell r="BC219">
            <v>-14.5</v>
          </cell>
          <cell r="BD219">
            <v>-23.4</v>
          </cell>
          <cell r="BE219">
            <v>46.4</v>
          </cell>
          <cell r="BF219">
            <v>11.4</v>
          </cell>
          <cell r="BG219">
            <v>-10.9</v>
          </cell>
          <cell r="BH219">
            <v>-5.0999999999999996</v>
          </cell>
          <cell r="BJ219">
            <v>-23.4</v>
          </cell>
        </row>
      </sheetData>
      <sheetData sheetId="3" refreshError="1"/>
      <sheetData sheetId="4">
        <row r="1">
          <cell r="AK1" t="str">
            <v>Titel</v>
          </cell>
          <cell r="AL1" t="str">
            <v>Deutschland, Gesamt</v>
          </cell>
          <cell r="AM1" t="str">
            <v>Deutschland, Gesamt</v>
          </cell>
          <cell r="AN1" t="str">
            <v>Deutschland, Gesamt</v>
          </cell>
          <cell r="AO1" t="str">
            <v>Deutschland, Gesamt</v>
          </cell>
          <cell r="AP1" t="str">
            <v>Deutschland, Gesamt</v>
          </cell>
          <cell r="AQ1" t="str">
            <v>Deutschland, Gesamt</v>
          </cell>
          <cell r="AR1" t="str">
            <v>Deutschland, Gesamt</v>
          </cell>
          <cell r="AS1" t="str">
            <v>Deutschland, Gesamt</v>
          </cell>
          <cell r="AT1" t="str">
            <v>Deutschland, Gesamt</v>
          </cell>
          <cell r="AU1" t="str">
            <v>Deutschland, Gesamt</v>
          </cell>
          <cell r="AV1" t="str">
            <v>Deutschland, Gesamt</v>
          </cell>
          <cell r="AW1" t="str">
            <v>Deutschland, Gesamt</v>
          </cell>
        </row>
        <row r="2">
          <cell r="AK2" t="str">
            <v>Untertitel</v>
          </cell>
          <cell r="AL2" t="str">
            <v>Nettoproduktion, arb. ber.; Herst. land-. forstwirtsch. Masch.; 2000=100;</v>
          </cell>
          <cell r="AM2" t="str">
            <v>Nettoproduktion, arb. ber.; Herst. land-. forstwirtsch. Masch.; 2000=100;</v>
          </cell>
          <cell r="AN2" t="str">
            <v>Auftragseing., Inl., Vol.; H.v. land- &amp; forstwirtsch. Ma.; 2000=100;</v>
          </cell>
          <cell r="AO2" t="str">
            <v>Auftragseing., Inl., Vol.; H.v. land- &amp; forstwirtsch. Ma.; 2000=100;</v>
          </cell>
          <cell r="AP2" t="str">
            <v>Auftragseing., Ausl., Vol.; H.v. land- &amp; forstwirtsch. Ma.; 2000=100;</v>
          </cell>
          <cell r="AQ2" t="str">
            <v>Auftragseing., Ausl., Vol.; H.v. land- &amp; forstwirtsch. Ma.; 2000=100;</v>
          </cell>
          <cell r="AR2" t="str">
            <v>Auftragseing., Ges., Vol.; H.v. land- &amp; forstwirtsch. Ma.; 2000=100;</v>
          </cell>
          <cell r="AS2" t="str">
            <v>Auftragseing., Ges., Vol.; H.v. land- &amp; forstwirtsch. Ma.; 2000=100;</v>
          </cell>
          <cell r="AT2" t="str">
            <v>Kapazitätsauslastung; Herst. land-. forstwirtsch. Masch.; in vH;</v>
          </cell>
          <cell r="AU2" t="str">
            <v>Exportquote; Herst. land-. forstwirtsch. Masch.; in vH;</v>
          </cell>
          <cell r="AV2" t="str">
            <v>Auftragseing., Inl., Vol.; Herst. v. Kraftwagen &amp;-motoren; 2000=100;</v>
          </cell>
          <cell r="AW2" t="str">
            <v>Auftragseing., Ausl., Vol.; Herst. v. Kraftwagen &amp;-motoren; 2000=100;</v>
          </cell>
        </row>
        <row r="3">
          <cell r="AK3" t="str">
            <v>Transformation</v>
          </cell>
          <cell r="AL3" t="str">
            <v>Veränderungsrate gg. Vj.</v>
          </cell>
          <cell r="AM3" t="str">
            <v>Kumulation laufendes Jahr (Veränderungsrate)</v>
          </cell>
          <cell r="AN3" t="str">
            <v>Veränderungsrate gg. Vj.</v>
          </cell>
          <cell r="AO3" t="str">
            <v>Kumulation laufendes Jahr (Veränderungsrate)</v>
          </cell>
          <cell r="AP3" t="str">
            <v>Veränderungsrate gg. Vj.</v>
          </cell>
          <cell r="AQ3" t="str">
            <v>Kumulation laufendes Jahr (Veränderungsrate)</v>
          </cell>
          <cell r="AR3" t="str">
            <v>Veränderungsrate gg. Vj.</v>
          </cell>
          <cell r="AS3" t="str">
            <v>Kumulation laufendes Jahr (Veränderungsrate)</v>
          </cell>
          <cell r="AT3" t="str">
            <v>-</v>
          </cell>
          <cell r="AU3" t="str">
            <v>-</v>
          </cell>
          <cell r="AV3" t="str">
            <v>Saisonbereinigung;Index basiert auf Periode</v>
          </cell>
          <cell r="AW3" t="str">
            <v>Saisonbereinigung;Index basiert auf Periode</v>
          </cell>
        </row>
        <row r="4">
          <cell r="AK4" t="str">
            <v>Jan'90</v>
          </cell>
          <cell r="AL4">
            <v>2.9</v>
          </cell>
          <cell r="AM4">
            <v>2.9</v>
          </cell>
          <cell r="AN4">
            <v>27</v>
          </cell>
          <cell r="AO4">
            <v>27</v>
          </cell>
          <cell r="AP4">
            <v>24</v>
          </cell>
          <cell r="AQ4">
            <v>24</v>
          </cell>
          <cell r="AR4">
            <v>25.6</v>
          </cell>
          <cell r="AS4">
            <v>25.6</v>
          </cell>
          <cell r="AT4" t="str">
            <v>-</v>
          </cell>
          <cell r="AU4">
            <v>64</v>
          </cell>
          <cell r="AV4">
            <v>100</v>
          </cell>
          <cell r="AW4">
            <v>100</v>
          </cell>
        </row>
        <row r="5">
          <cell r="AK5" t="str">
            <v>Feb'90</v>
          </cell>
          <cell r="AL5">
            <v>17.2</v>
          </cell>
          <cell r="AM5">
            <v>11.4</v>
          </cell>
          <cell r="AN5">
            <v>18</v>
          </cell>
          <cell r="AO5">
            <v>22.7</v>
          </cell>
          <cell r="AP5">
            <v>-11.4</v>
          </cell>
          <cell r="AQ5">
            <v>4.3</v>
          </cell>
          <cell r="AR5">
            <v>1.3</v>
          </cell>
          <cell r="AS5">
            <v>13</v>
          </cell>
          <cell r="AT5" t="str">
            <v>-</v>
          </cell>
          <cell r="AU5">
            <v>64</v>
          </cell>
          <cell r="AV5">
            <v>90.5</v>
          </cell>
          <cell r="AW5">
            <v>95.6</v>
          </cell>
        </row>
        <row r="6">
          <cell r="AK6" t="str">
            <v>Mär'90</v>
          </cell>
          <cell r="AL6">
            <v>5.2</v>
          </cell>
          <cell r="AM6">
            <v>8.8000000000000007</v>
          </cell>
          <cell r="AN6">
            <v>6.3</v>
          </cell>
          <cell r="AO6">
            <v>16.8</v>
          </cell>
          <cell r="AP6">
            <v>12.7</v>
          </cell>
          <cell r="AQ6">
            <v>7.3</v>
          </cell>
          <cell r="AR6">
            <v>9.6999999999999993</v>
          </cell>
          <cell r="AS6">
            <v>11.8</v>
          </cell>
          <cell r="AT6" t="str">
            <v>-</v>
          </cell>
          <cell r="AU6">
            <v>64</v>
          </cell>
          <cell r="AV6">
            <v>99.9</v>
          </cell>
          <cell r="AW6">
            <v>93.8</v>
          </cell>
        </row>
        <row r="7">
          <cell r="AK7" t="str">
            <v>Apr'90</v>
          </cell>
          <cell r="AL7">
            <v>8.5</v>
          </cell>
          <cell r="AM7">
            <v>8.6999999999999993</v>
          </cell>
          <cell r="AN7">
            <v>-13.1</v>
          </cell>
          <cell r="AO7">
            <v>9.4</v>
          </cell>
          <cell r="AP7">
            <v>-11.9</v>
          </cell>
          <cell r="AQ7">
            <v>2.9</v>
          </cell>
          <cell r="AR7">
            <v>-12.5</v>
          </cell>
          <cell r="AS7">
            <v>6.1</v>
          </cell>
          <cell r="AT7" t="str">
            <v>-</v>
          </cell>
          <cell r="AU7">
            <v>64</v>
          </cell>
          <cell r="AV7">
            <v>98.7</v>
          </cell>
          <cell r="AW7">
            <v>101.3</v>
          </cell>
        </row>
        <row r="8">
          <cell r="AK8" t="str">
            <v>Mai'90</v>
          </cell>
          <cell r="AL8">
            <v>14.7</v>
          </cell>
          <cell r="AM8">
            <v>9.8000000000000007</v>
          </cell>
          <cell r="AN8">
            <v>11.1</v>
          </cell>
          <cell r="AO8">
            <v>9.6999999999999993</v>
          </cell>
          <cell r="AP8">
            <v>0.7</v>
          </cell>
          <cell r="AQ8">
            <v>2.6</v>
          </cell>
          <cell r="AR8">
            <v>6.1</v>
          </cell>
          <cell r="AS8">
            <v>6.1</v>
          </cell>
          <cell r="AT8" t="str">
            <v>-</v>
          </cell>
          <cell r="AU8">
            <v>64</v>
          </cell>
          <cell r="AV8">
            <v>115.5</v>
          </cell>
          <cell r="AW8">
            <v>101.6</v>
          </cell>
        </row>
        <row r="9">
          <cell r="AK9" t="str">
            <v>Jun'90</v>
          </cell>
          <cell r="AL9">
            <v>-4.8</v>
          </cell>
          <cell r="AM9">
            <v>7.1</v>
          </cell>
          <cell r="AN9">
            <v>-2.4</v>
          </cell>
          <cell r="AO9">
            <v>7.9</v>
          </cell>
          <cell r="AP9">
            <v>-7.5</v>
          </cell>
          <cell r="AQ9">
            <v>1.1000000000000001</v>
          </cell>
          <cell r="AR9">
            <v>-5.0999999999999996</v>
          </cell>
          <cell r="AS9">
            <v>4.4000000000000004</v>
          </cell>
          <cell r="AT9" t="str">
            <v>-</v>
          </cell>
          <cell r="AU9">
            <v>64</v>
          </cell>
          <cell r="AV9">
            <v>115.4</v>
          </cell>
          <cell r="AW9">
            <v>88.3</v>
          </cell>
        </row>
        <row r="10">
          <cell r="AK10" t="str">
            <v>Jul'90</v>
          </cell>
          <cell r="AL10">
            <v>1.7</v>
          </cell>
          <cell r="AM10">
            <v>6.3</v>
          </cell>
          <cell r="AN10">
            <v>5.5</v>
          </cell>
          <cell r="AO10">
            <v>7.6</v>
          </cell>
          <cell r="AP10">
            <v>-25.7</v>
          </cell>
          <cell r="AQ10">
            <v>-2.8</v>
          </cell>
          <cell r="AR10">
            <v>-11.9</v>
          </cell>
          <cell r="AS10">
            <v>2.2000000000000002</v>
          </cell>
          <cell r="AT10" t="str">
            <v>-</v>
          </cell>
          <cell r="AU10">
            <v>64</v>
          </cell>
          <cell r="AV10">
            <v>136.19999999999999</v>
          </cell>
          <cell r="AW10">
            <v>96.7</v>
          </cell>
        </row>
        <row r="11">
          <cell r="AK11" t="str">
            <v>Aug'90</v>
          </cell>
          <cell r="AL11">
            <v>11.2</v>
          </cell>
          <cell r="AM11">
            <v>6.7</v>
          </cell>
          <cell r="AN11">
            <v>18.3</v>
          </cell>
          <cell r="AO11">
            <v>8.6999999999999993</v>
          </cell>
          <cell r="AP11">
            <v>-10</v>
          </cell>
          <cell r="AQ11">
            <v>-3.7</v>
          </cell>
          <cell r="AR11">
            <v>2</v>
          </cell>
          <cell r="AS11">
            <v>2.2000000000000002</v>
          </cell>
          <cell r="AT11" t="str">
            <v>-</v>
          </cell>
          <cell r="AU11">
            <v>64</v>
          </cell>
          <cell r="AV11">
            <v>168.8</v>
          </cell>
          <cell r="AW11">
            <v>93.8</v>
          </cell>
        </row>
        <row r="12">
          <cell r="AK12" t="str">
            <v>Sep'90</v>
          </cell>
          <cell r="AL12">
            <v>5.6</v>
          </cell>
          <cell r="AM12">
            <v>6.6</v>
          </cell>
          <cell r="AN12">
            <v>9.1999999999999993</v>
          </cell>
          <cell r="AO12">
            <v>8.6999999999999993</v>
          </cell>
          <cell r="AP12">
            <v>9.5</v>
          </cell>
          <cell r="AQ12">
            <v>-2.6</v>
          </cell>
          <cell r="AR12">
            <v>9.3000000000000007</v>
          </cell>
          <cell r="AS12">
            <v>2.8</v>
          </cell>
          <cell r="AT12" t="str">
            <v>-</v>
          </cell>
          <cell r="AU12">
            <v>64</v>
          </cell>
          <cell r="AV12">
            <v>138.69999999999999</v>
          </cell>
          <cell r="AW12">
            <v>76.599999999999994</v>
          </cell>
        </row>
        <row r="13">
          <cell r="AK13" t="str">
            <v>Okt'90</v>
          </cell>
          <cell r="AL13">
            <v>9.5</v>
          </cell>
          <cell r="AM13">
            <v>6.9</v>
          </cell>
          <cell r="AN13">
            <v>14.1</v>
          </cell>
          <cell r="AO13">
            <v>9.3000000000000007</v>
          </cell>
          <cell r="AP13">
            <v>-18.2</v>
          </cell>
          <cell r="AQ13">
            <v>-4.7</v>
          </cell>
          <cell r="AR13">
            <v>-4.5</v>
          </cell>
          <cell r="AS13">
            <v>1.9</v>
          </cell>
          <cell r="AT13" t="str">
            <v>-</v>
          </cell>
          <cell r="AU13">
            <v>64</v>
          </cell>
          <cell r="AV13">
            <v>148.9</v>
          </cell>
          <cell r="AW13">
            <v>90.8</v>
          </cell>
        </row>
        <row r="14">
          <cell r="AK14" t="str">
            <v>Nov'90</v>
          </cell>
          <cell r="AL14">
            <v>7.5</v>
          </cell>
          <cell r="AM14">
            <v>6.9</v>
          </cell>
          <cell r="AN14">
            <v>9.5</v>
          </cell>
          <cell r="AO14">
            <v>9.3000000000000007</v>
          </cell>
          <cell r="AP14">
            <v>-24.7</v>
          </cell>
          <cell r="AQ14">
            <v>-6.9</v>
          </cell>
          <cell r="AR14">
            <v>-10.3</v>
          </cell>
          <cell r="AS14">
            <v>0.6</v>
          </cell>
          <cell r="AT14" t="str">
            <v>-</v>
          </cell>
          <cell r="AU14">
            <v>64</v>
          </cell>
          <cell r="AV14">
            <v>138.19999999999999</v>
          </cell>
          <cell r="AW14">
            <v>83.3</v>
          </cell>
        </row>
        <row r="15">
          <cell r="AK15" t="str">
            <v>Dez'90</v>
          </cell>
          <cell r="AL15">
            <v>10.199999999999999</v>
          </cell>
          <cell r="AM15">
            <v>7.1</v>
          </cell>
          <cell r="AN15">
            <v>-8.8000000000000007</v>
          </cell>
          <cell r="AO15">
            <v>7.4</v>
          </cell>
          <cell r="AP15">
            <v>-6.7</v>
          </cell>
          <cell r="AQ15">
            <v>-6.9</v>
          </cell>
          <cell r="AR15">
            <v>-7.8</v>
          </cell>
          <cell r="AS15">
            <v>-0.2</v>
          </cell>
          <cell r="AT15" t="str">
            <v>-</v>
          </cell>
          <cell r="AU15">
            <v>64</v>
          </cell>
          <cell r="AV15">
            <v>121.3</v>
          </cell>
          <cell r="AW15">
            <v>82.6</v>
          </cell>
        </row>
        <row r="16">
          <cell r="AK16" t="str">
            <v>Jan'91</v>
          </cell>
          <cell r="AL16">
            <v>35.6</v>
          </cell>
          <cell r="AM16">
            <v>35.6</v>
          </cell>
          <cell r="AN16">
            <v>4</v>
          </cell>
          <cell r="AO16">
            <v>4</v>
          </cell>
          <cell r="AP16">
            <v>-27.1</v>
          </cell>
          <cell r="AQ16">
            <v>-27.1</v>
          </cell>
          <cell r="AR16">
            <v>-11.2</v>
          </cell>
          <cell r="AS16">
            <v>-11.2</v>
          </cell>
          <cell r="AT16" t="str">
            <v>-</v>
          </cell>
          <cell r="AU16">
            <v>70</v>
          </cell>
          <cell r="AV16">
            <v>133.30000000000001</v>
          </cell>
          <cell r="AW16">
            <v>104.1</v>
          </cell>
        </row>
        <row r="17">
          <cell r="AK17" t="str">
            <v>Feb'91</v>
          </cell>
          <cell r="AL17">
            <v>-21.9</v>
          </cell>
          <cell r="AM17">
            <v>-0.2</v>
          </cell>
          <cell r="AN17">
            <v>-3.9</v>
          </cell>
          <cell r="AO17">
            <v>0.4</v>
          </cell>
          <cell r="AP17">
            <v>-18</v>
          </cell>
          <cell r="AQ17">
            <v>-22.8</v>
          </cell>
          <cell r="AR17">
            <v>-11.2</v>
          </cell>
          <cell r="AS17">
            <v>-11.2</v>
          </cell>
          <cell r="AT17" t="str">
            <v>-</v>
          </cell>
          <cell r="AU17">
            <v>70</v>
          </cell>
          <cell r="AV17">
            <v>129.19999999999999</v>
          </cell>
          <cell r="AW17">
            <v>84.9</v>
          </cell>
        </row>
        <row r="18">
          <cell r="AK18" t="str">
            <v>Mär'91</v>
          </cell>
          <cell r="AL18">
            <v>-18.899999999999999</v>
          </cell>
          <cell r="AM18">
            <v>-7.8</v>
          </cell>
          <cell r="AN18">
            <v>-6</v>
          </cell>
          <cell r="AO18">
            <v>-1.7</v>
          </cell>
          <cell r="AP18">
            <v>-26.8</v>
          </cell>
          <cell r="AQ18">
            <v>-24.3</v>
          </cell>
          <cell r="AR18">
            <v>-17.399999999999999</v>
          </cell>
          <cell r="AS18">
            <v>-13.4</v>
          </cell>
          <cell r="AT18" t="str">
            <v>-</v>
          </cell>
          <cell r="AU18">
            <v>70</v>
          </cell>
          <cell r="AV18">
            <v>139.69999999999999</v>
          </cell>
          <cell r="AW18">
            <v>84.1</v>
          </cell>
        </row>
        <row r="19">
          <cell r="AK19" t="str">
            <v>Apr'91</v>
          </cell>
          <cell r="AL19">
            <v>-26.3</v>
          </cell>
          <cell r="AM19">
            <v>-13.2</v>
          </cell>
          <cell r="AN19">
            <v>22.6</v>
          </cell>
          <cell r="AO19">
            <v>3.1</v>
          </cell>
          <cell r="AP19">
            <v>88.3</v>
          </cell>
          <cell r="AQ19">
            <v>-2.2999999999999998</v>
          </cell>
          <cell r="AR19">
            <v>54.5</v>
          </cell>
          <cell r="AS19">
            <v>-0.1</v>
          </cell>
          <cell r="AT19" t="str">
            <v>-</v>
          </cell>
          <cell r="AU19">
            <v>70</v>
          </cell>
          <cell r="AV19">
            <v>139</v>
          </cell>
          <cell r="AW19">
            <v>87.6</v>
          </cell>
        </row>
        <row r="20">
          <cell r="AK20" t="str">
            <v>Mai'91</v>
          </cell>
          <cell r="AL20">
            <v>-13.7</v>
          </cell>
          <cell r="AM20">
            <v>-13.3</v>
          </cell>
          <cell r="AN20">
            <v>7.1</v>
          </cell>
          <cell r="AO20">
            <v>3.8</v>
          </cell>
          <cell r="AP20">
            <v>-18.100000000000001</v>
          </cell>
          <cell r="AQ20">
            <v>-4.5999999999999996</v>
          </cell>
          <cell r="AR20">
            <v>-5.2</v>
          </cell>
          <cell r="AS20">
            <v>-0.9</v>
          </cell>
          <cell r="AT20" t="str">
            <v>-</v>
          </cell>
          <cell r="AU20">
            <v>70</v>
          </cell>
          <cell r="AV20">
            <v>131</v>
          </cell>
          <cell r="AW20">
            <v>85.9</v>
          </cell>
        </row>
        <row r="21">
          <cell r="AK21" t="str">
            <v>Jun'91</v>
          </cell>
          <cell r="AL21">
            <v>0.3</v>
          </cell>
          <cell r="AM21">
            <v>-11</v>
          </cell>
          <cell r="AN21">
            <v>25.6</v>
          </cell>
          <cell r="AO21">
            <v>6.6</v>
          </cell>
          <cell r="AP21">
            <v>41.4</v>
          </cell>
          <cell r="AQ21">
            <v>1.7</v>
          </cell>
          <cell r="AR21">
            <v>33.799999999999997</v>
          </cell>
          <cell r="AS21">
            <v>3.8</v>
          </cell>
          <cell r="AT21" t="str">
            <v>-</v>
          </cell>
          <cell r="AU21">
            <v>70</v>
          </cell>
          <cell r="AV21">
            <v>129.1</v>
          </cell>
          <cell r="AW21">
            <v>95.9</v>
          </cell>
        </row>
        <row r="22">
          <cell r="AK22" t="str">
            <v>Jul'91</v>
          </cell>
          <cell r="AL22">
            <v>-12.3</v>
          </cell>
          <cell r="AM22">
            <v>-11.2</v>
          </cell>
          <cell r="AN22">
            <v>7.7</v>
          </cell>
          <cell r="AO22">
            <v>6.8</v>
          </cell>
          <cell r="AP22">
            <v>-2.5</v>
          </cell>
          <cell r="AQ22">
            <v>1.2</v>
          </cell>
          <cell r="AR22">
            <v>3</v>
          </cell>
          <cell r="AS22">
            <v>3.7</v>
          </cell>
          <cell r="AT22" t="str">
            <v>-</v>
          </cell>
          <cell r="AU22">
            <v>70</v>
          </cell>
          <cell r="AV22">
            <v>119.9</v>
          </cell>
          <cell r="AW22">
            <v>89.6</v>
          </cell>
        </row>
        <row r="23">
          <cell r="AK23" t="str">
            <v>Aug'91</v>
          </cell>
          <cell r="AL23">
            <v>-23</v>
          </cell>
          <cell r="AM23">
            <v>-12.2</v>
          </cell>
          <cell r="AN23">
            <v>-12.8</v>
          </cell>
          <cell r="AO23">
            <v>4.7</v>
          </cell>
          <cell r="AP23">
            <v>56.8</v>
          </cell>
          <cell r="AQ23">
            <v>7.2</v>
          </cell>
          <cell r="AR23">
            <v>21.7</v>
          </cell>
          <cell r="AS23">
            <v>5.6</v>
          </cell>
          <cell r="AT23" t="str">
            <v>-</v>
          </cell>
          <cell r="AU23">
            <v>70</v>
          </cell>
          <cell r="AV23">
            <v>122.6</v>
          </cell>
          <cell r="AW23">
            <v>99.8</v>
          </cell>
        </row>
        <row r="24">
          <cell r="AK24" t="str">
            <v>Sep'91</v>
          </cell>
          <cell r="AL24">
            <v>5.8</v>
          </cell>
          <cell r="AM24">
            <v>-10.5</v>
          </cell>
          <cell r="AN24">
            <v>2.5</v>
          </cell>
          <cell r="AO24">
            <v>4.5</v>
          </cell>
          <cell r="AP24">
            <v>-40.799999999999997</v>
          </cell>
          <cell r="AQ24">
            <v>2.8</v>
          </cell>
          <cell r="AR24">
            <v>-19.399999999999999</v>
          </cell>
          <cell r="AS24">
            <v>3.3</v>
          </cell>
          <cell r="AT24" t="str">
            <v>-</v>
          </cell>
          <cell r="AU24">
            <v>70</v>
          </cell>
          <cell r="AV24">
            <v>125</v>
          </cell>
          <cell r="AW24">
            <v>95.4</v>
          </cell>
        </row>
        <row r="25">
          <cell r="AK25" t="str">
            <v>Okt'91</v>
          </cell>
          <cell r="AL25">
            <v>-15.7</v>
          </cell>
          <cell r="AM25">
            <v>-11</v>
          </cell>
          <cell r="AN25">
            <v>-13.9</v>
          </cell>
          <cell r="AO25">
            <v>2.2999999999999998</v>
          </cell>
          <cell r="AP25">
            <v>15.1</v>
          </cell>
          <cell r="AQ25">
            <v>4.2</v>
          </cell>
          <cell r="AR25">
            <v>-0.2</v>
          </cell>
          <cell r="AS25">
            <v>2.9</v>
          </cell>
          <cell r="AT25" t="str">
            <v>-</v>
          </cell>
          <cell r="AU25">
            <v>70</v>
          </cell>
          <cell r="AV25">
            <v>119.1</v>
          </cell>
          <cell r="AW25">
            <v>92.2</v>
          </cell>
        </row>
        <row r="26">
          <cell r="AK26" t="str">
            <v>Nov'91</v>
          </cell>
          <cell r="AL26">
            <v>15.6</v>
          </cell>
          <cell r="AM26">
            <v>-9.3000000000000007</v>
          </cell>
          <cell r="AN26">
            <v>-9.1999999999999993</v>
          </cell>
          <cell r="AO26">
            <v>1.2</v>
          </cell>
          <cell r="AP26">
            <v>-24.2</v>
          </cell>
          <cell r="AQ26">
            <v>1.7</v>
          </cell>
          <cell r="AR26">
            <v>-16.899999999999999</v>
          </cell>
          <cell r="AS26">
            <v>1.1000000000000001</v>
          </cell>
          <cell r="AT26" t="str">
            <v>-</v>
          </cell>
          <cell r="AU26">
            <v>70</v>
          </cell>
          <cell r="AV26">
            <v>125.6</v>
          </cell>
          <cell r="AW26">
            <v>93.7</v>
          </cell>
        </row>
        <row r="27">
          <cell r="AK27" t="str">
            <v>Dez'91</v>
          </cell>
          <cell r="AL27">
            <v>13.2</v>
          </cell>
          <cell r="AM27">
            <v>-8.1</v>
          </cell>
          <cell r="AN27">
            <v>-13.4</v>
          </cell>
          <cell r="AO27">
            <v>-0.1</v>
          </cell>
          <cell r="AP27">
            <v>-41.3</v>
          </cell>
          <cell r="AQ27">
            <v>-2.2000000000000002</v>
          </cell>
          <cell r="AR27">
            <v>-27.5</v>
          </cell>
          <cell r="AS27">
            <v>-1.5</v>
          </cell>
          <cell r="AT27" t="str">
            <v>-</v>
          </cell>
          <cell r="AU27">
            <v>70</v>
          </cell>
          <cell r="AV27">
            <v>113.9</v>
          </cell>
          <cell r="AW27">
            <v>84.6</v>
          </cell>
        </row>
        <row r="28">
          <cell r="AK28" t="str">
            <v>Jan'92</v>
          </cell>
          <cell r="AL28">
            <v>-11.4</v>
          </cell>
          <cell r="AM28">
            <v>-11.4</v>
          </cell>
          <cell r="AN28">
            <v>-13.6</v>
          </cell>
          <cell r="AO28">
            <v>-13.6</v>
          </cell>
          <cell r="AP28">
            <v>107.4</v>
          </cell>
          <cell r="AQ28">
            <v>107.4</v>
          </cell>
          <cell r="AR28">
            <v>33.6</v>
          </cell>
          <cell r="AS28">
            <v>33.6</v>
          </cell>
          <cell r="AT28" t="str">
            <v>-</v>
          </cell>
          <cell r="AU28">
            <v>56.3</v>
          </cell>
          <cell r="AV28">
            <v>124.4</v>
          </cell>
          <cell r="AW28">
            <v>92.4</v>
          </cell>
        </row>
        <row r="29">
          <cell r="AK29" t="str">
            <v>Feb'92</v>
          </cell>
          <cell r="AL29">
            <v>8.6999999999999993</v>
          </cell>
          <cell r="AM29">
            <v>-1.6</v>
          </cell>
          <cell r="AN29">
            <v>13.7</v>
          </cell>
          <cell r="AO29">
            <v>-1.7</v>
          </cell>
          <cell r="AP29">
            <v>-18.600000000000001</v>
          </cell>
          <cell r="AQ29">
            <v>44.4</v>
          </cell>
          <cell r="AR29">
            <v>-0.6</v>
          </cell>
          <cell r="AS29">
            <v>17.8</v>
          </cell>
          <cell r="AT29" t="str">
            <v>-</v>
          </cell>
          <cell r="AU29">
            <v>56.3</v>
          </cell>
          <cell r="AV29">
            <v>146.4</v>
          </cell>
          <cell r="AW29">
            <v>99.1</v>
          </cell>
        </row>
        <row r="30">
          <cell r="AK30" t="str">
            <v>Mär'92</v>
          </cell>
          <cell r="AL30">
            <v>-2.2999999999999998</v>
          </cell>
          <cell r="AM30">
            <v>-1.8</v>
          </cell>
          <cell r="AN30">
            <v>-3.4</v>
          </cell>
          <cell r="AO30">
            <v>-2.2000000000000002</v>
          </cell>
          <cell r="AP30">
            <v>-17.600000000000001</v>
          </cell>
          <cell r="AQ30">
            <v>22</v>
          </cell>
          <cell r="AR30">
            <v>-10</v>
          </cell>
          <cell r="AS30">
            <v>8.5</v>
          </cell>
          <cell r="AT30" t="str">
            <v>-</v>
          </cell>
          <cell r="AU30">
            <v>56.3</v>
          </cell>
          <cell r="AV30">
            <v>120.5</v>
          </cell>
          <cell r="AW30">
            <v>91.5</v>
          </cell>
        </row>
        <row r="31">
          <cell r="AK31" t="str">
            <v>Apr'92</v>
          </cell>
          <cell r="AL31">
            <v>-8.6999999999999993</v>
          </cell>
          <cell r="AM31">
            <v>-3.5</v>
          </cell>
          <cell r="AN31">
            <v>-15.7</v>
          </cell>
          <cell r="AO31">
            <v>-5.4</v>
          </cell>
          <cell r="AP31">
            <v>-64.599999999999994</v>
          </cell>
          <cell r="AQ31">
            <v>-10.6</v>
          </cell>
          <cell r="AR31">
            <v>-45.1</v>
          </cell>
          <cell r="AS31">
            <v>-7.8</v>
          </cell>
          <cell r="AT31" t="str">
            <v>-</v>
          </cell>
          <cell r="AU31">
            <v>56.3</v>
          </cell>
          <cell r="AV31">
            <v>105.7</v>
          </cell>
          <cell r="AW31">
            <v>84.1</v>
          </cell>
        </row>
        <row r="32">
          <cell r="AK32" t="str">
            <v>Mai'92</v>
          </cell>
          <cell r="AL32">
            <v>-16.399999999999999</v>
          </cell>
          <cell r="AM32">
            <v>-6.1</v>
          </cell>
          <cell r="AN32">
            <v>-12.3</v>
          </cell>
          <cell r="AO32">
            <v>-6.6</v>
          </cell>
          <cell r="AP32">
            <v>-15</v>
          </cell>
          <cell r="AQ32">
            <v>-11.2</v>
          </cell>
          <cell r="AR32">
            <v>-13.2</v>
          </cell>
          <cell r="AS32">
            <v>-8.6</v>
          </cell>
          <cell r="AT32" t="str">
            <v>-</v>
          </cell>
          <cell r="AU32">
            <v>56.3</v>
          </cell>
          <cell r="AV32">
            <v>91.8</v>
          </cell>
          <cell r="AW32">
            <v>88.7</v>
          </cell>
        </row>
        <row r="33">
          <cell r="AK33" t="str">
            <v>Jun'92</v>
          </cell>
          <cell r="AL33">
            <v>-19.2</v>
          </cell>
          <cell r="AM33">
            <v>-8.6</v>
          </cell>
          <cell r="AN33">
            <v>-16.5</v>
          </cell>
          <cell r="AO33">
            <v>-8.1</v>
          </cell>
          <cell r="AP33">
            <v>-52.9</v>
          </cell>
          <cell r="AQ33">
            <v>-19.100000000000001</v>
          </cell>
          <cell r="AR33">
            <v>-36.4</v>
          </cell>
          <cell r="AS33">
            <v>-13.4</v>
          </cell>
          <cell r="AT33" t="str">
            <v>-</v>
          </cell>
          <cell r="AU33">
            <v>56.3</v>
          </cell>
          <cell r="AV33">
            <v>96.6</v>
          </cell>
          <cell r="AW33">
            <v>88.6</v>
          </cell>
        </row>
        <row r="34">
          <cell r="AK34" t="str">
            <v>Jul'92</v>
          </cell>
          <cell r="AL34">
            <v>-27.5</v>
          </cell>
          <cell r="AM34">
            <v>-11.1</v>
          </cell>
          <cell r="AN34">
            <v>-24.9</v>
          </cell>
          <cell r="AO34">
            <v>-10.199999999999999</v>
          </cell>
          <cell r="AP34">
            <v>-26.7</v>
          </cell>
          <cell r="AQ34">
            <v>-19.899999999999999</v>
          </cell>
          <cell r="AR34">
            <v>-25.8</v>
          </cell>
          <cell r="AS34">
            <v>-14.9</v>
          </cell>
          <cell r="AT34">
            <v>73.2</v>
          </cell>
          <cell r="AU34">
            <v>56.3</v>
          </cell>
          <cell r="AV34">
            <v>98.2</v>
          </cell>
          <cell r="AW34">
            <v>94.3</v>
          </cell>
        </row>
        <row r="35">
          <cell r="AK35" t="str">
            <v>Aug'92</v>
          </cell>
          <cell r="AL35">
            <v>-18.899999999999999</v>
          </cell>
          <cell r="AM35">
            <v>-11.7</v>
          </cell>
          <cell r="AN35">
            <v>-29.5</v>
          </cell>
          <cell r="AO35">
            <v>-12</v>
          </cell>
          <cell r="AP35">
            <v>-67.5</v>
          </cell>
          <cell r="AQ35">
            <v>-27.4</v>
          </cell>
          <cell r="AR35">
            <v>-53.9</v>
          </cell>
          <cell r="AS35">
            <v>-19.7</v>
          </cell>
          <cell r="AT35">
            <v>73.2</v>
          </cell>
          <cell r="AU35">
            <v>56.3</v>
          </cell>
          <cell r="AV35">
            <v>93</v>
          </cell>
          <cell r="AW35">
            <v>72.099999999999994</v>
          </cell>
        </row>
        <row r="36">
          <cell r="AK36" t="str">
            <v>Sep'92</v>
          </cell>
          <cell r="AL36">
            <v>-27.4</v>
          </cell>
          <cell r="AM36">
            <v>-13.6</v>
          </cell>
          <cell r="AN36">
            <v>-17.899999999999999</v>
          </cell>
          <cell r="AO36">
            <v>-12.5</v>
          </cell>
          <cell r="AP36">
            <v>120.1</v>
          </cell>
          <cell r="AQ36">
            <v>-19.5</v>
          </cell>
          <cell r="AR36">
            <v>32.5</v>
          </cell>
          <cell r="AS36">
            <v>-15.9</v>
          </cell>
          <cell r="AT36">
            <v>73.2</v>
          </cell>
          <cell r="AU36">
            <v>56.3</v>
          </cell>
          <cell r="AV36">
            <v>99.5</v>
          </cell>
          <cell r="AW36">
            <v>85.2</v>
          </cell>
        </row>
        <row r="37">
          <cell r="AK37" t="str">
            <v>Okt'92</v>
          </cell>
          <cell r="AL37">
            <v>-18.399999999999999</v>
          </cell>
          <cell r="AM37">
            <v>-14</v>
          </cell>
          <cell r="AN37">
            <v>-21.3</v>
          </cell>
          <cell r="AO37">
            <v>-13.4</v>
          </cell>
          <cell r="AP37">
            <v>21.8</v>
          </cell>
          <cell r="AQ37">
            <v>-14.3</v>
          </cell>
          <cell r="AR37">
            <v>2.8</v>
          </cell>
          <cell r="AS37">
            <v>-13.8</v>
          </cell>
          <cell r="AT37">
            <v>63.5</v>
          </cell>
          <cell r="AU37">
            <v>56.3</v>
          </cell>
          <cell r="AV37">
            <v>98.6</v>
          </cell>
          <cell r="AW37">
            <v>75</v>
          </cell>
        </row>
        <row r="38">
          <cell r="AK38" t="str">
            <v>Nov'92</v>
          </cell>
          <cell r="AL38">
            <v>-24.7</v>
          </cell>
          <cell r="AM38">
            <v>-14.8</v>
          </cell>
          <cell r="AN38">
            <v>-12.6</v>
          </cell>
          <cell r="AO38">
            <v>-13.3</v>
          </cell>
          <cell r="AP38">
            <v>-18.5</v>
          </cell>
          <cell r="AQ38">
            <v>-14.6</v>
          </cell>
          <cell r="AR38">
            <v>-15</v>
          </cell>
          <cell r="AS38">
            <v>-13.9</v>
          </cell>
          <cell r="AT38">
            <v>63.5</v>
          </cell>
          <cell r="AU38">
            <v>56.3</v>
          </cell>
          <cell r="AV38">
            <v>92</v>
          </cell>
          <cell r="AW38">
            <v>67.7</v>
          </cell>
        </row>
        <row r="39">
          <cell r="AK39" t="str">
            <v>Dez'92</v>
          </cell>
          <cell r="AL39">
            <v>-23.3</v>
          </cell>
          <cell r="AM39">
            <v>-15.4</v>
          </cell>
          <cell r="AN39">
            <v>-5.2</v>
          </cell>
          <cell r="AO39">
            <v>-12.6</v>
          </cell>
          <cell r="AP39">
            <v>-11</v>
          </cell>
          <cell r="AQ39">
            <v>-14.4</v>
          </cell>
          <cell r="AR39">
            <v>-7</v>
          </cell>
          <cell r="AS39">
            <v>-13.4</v>
          </cell>
          <cell r="AT39">
            <v>63.5</v>
          </cell>
          <cell r="AU39">
            <v>56.3</v>
          </cell>
          <cell r="AV39">
            <v>110.7</v>
          </cell>
          <cell r="AW39">
            <v>76.900000000000006</v>
          </cell>
        </row>
        <row r="40">
          <cell r="AK40" t="str">
            <v>Jan'93</v>
          </cell>
          <cell r="AL40">
            <v>-31.6</v>
          </cell>
          <cell r="AM40">
            <v>-31.6</v>
          </cell>
          <cell r="AN40">
            <v>-22.4</v>
          </cell>
          <cell r="AO40">
            <v>-22.4</v>
          </cell>
          <cell r="AP40">
            <v>-48.2</v>
          </cell>
          <cell r="AQ40">
            <v>-48.2</v>
          </cell>
          <cell r="AR40">
            <v>-37.700000000000003</v>
          </cell>
          <cell r="AS40">
            <v>-37.700000000000003</v>
          </cell>
          <cell r="AT40">
            <v>68.8</v>
          </cell>
          <cell r="AU40">
            <v>46.7</v>
          </cell>
          <cell r="AV40">
            <v>85.8</v>
          </cell>
          <cell r="AW40">
            <v>74.400000000000006</v>
          </cell>
        </row>
        <row r="41">
          <cell r="AK41" t="str">
            <v>Feb'93</v>
          </cell>
          <cell r="AL41">
            <v>-28.1</v>
          </cell>
          <cell r="AM41">
            <v>-29.7</v>
          </cell>
          <cell r="AN41">
            <v>-28.5</v>
          </cell>
          <cell r="AO41">
            <v>-25.4</v>
          </cell>
          <cell r="AP41">
            <v>-12.5</v>
          </cell>
          <cell r="AQ41">
            <v>-38.1</v>
          </cell>
          <cell r="AR41">
            <v>-22.8</v>
          </cell>
          <cell r="AS41">
            <v>-31.9</v>
          </cell>
          <cell r="AT41">
            <v>68.8</v>
          </cell>
          <cell r="AU41">
            <v>46.7</v>
          </cell>
          <cell r="AV41">
            <v>77.099999999999994</v>
          </cell>
          <cell r="AW41">
            <v>69.7</v>
          </cell>
        </row>
        <row r="42">
          <cell r="AK42" t="str">
            <v>Mär'93</v>
          </cell>
          <cell r="AL42">
            <v>-22.4</v>
          </cell>
          <cell r="AM42">
            <v>-27.1</v>
          </cell>
          <cell r="AN42">
            <v>-26.6</v>
          </cell>
          <cell r="AO42">
            <v>-25.8</v>
          </cell>
          <cell r="AP42">
            <v>-26.3</v>
          </cell>
          <cell r="AQ42">
            <v>-35.299999999999997</v>
          </cell>
          <cell r="AR42">
            <v>-26.6</v>
          </cell>
          <cell r="AS42">
            <v>-30.4</v>
          </cell>
          <cell r="AT42">
            <v>68.8</v>
          </cell>
          <cell r="AU42">
            <v>46.7</v>
          </cell>
          <cell r="AV42">
            <v>68</v>
          </cell>
          <cell r="AW42">
            <v>74.400000000000006</v>
          </cell>
        </row>
        <row r="43">
          <cell r="AK43" t="str">
            <v>Apr'93</v>
          </cell>
          <cell r="AL43">
            <v>-16.5</v>
          </cell>
          <cell r="AM43">
            <v>-24.6</v>
          </cell>
          <cell r="AN43">
            <v>-18.600000000000001</v>
          </cell>
          <cell r="AO43">
            <v>-24.3</v>
          </cell>
          <cell r="AP43">
            <v>3.7</v>
          </cell>
          <cell r="AQ43">
            <v>-29.4</v>
          </cell>
          <cell r="AR43">
            <v>-9.8000000000000007</v>
          </cell>
          <cell r="AS43">
            <v>-26.7</v>
          </cell>
          <cell r="AT43">
            <v>64.900000000000006</v>
          </cell>
          <cell r="AU43">
            <v>46.7</v>
          </cell>
          <cell r="AV43">
            <v>81.400000000000006</v>
          </cell>
          <cell r="AW43">
            <v>73.599999999999994</v>
          </cell>
        </row>
        <row r="44">
          <cell r="AK44" t="str">
            <v>Mai'93</v>
          </cell>
          <cell r="AL44">
            <v>-12.2</v>
          </cell>
          <cell r="AM44">
            <v>-22.4</v>
          </cell>
          <cell r="AN44">
            <v>-16.899999999999999</v>
          </cell>
          <cell r="AO44">
            <v>-23.1</v>
          </cell>
          <cell r="AP44">
            <v>-15.5</v>
          </cell>
          <cell r="AQ44">
            <v>-27.7</v>
          </cell>
          <cell r="AR44">
            <v>-16.5</v>
          </cell>
          <cell r="AS44">
            <v>-25.3</v>
          </cell>
          <cell r="AT44">
            <v>64.900000000000006</v>
          </cell>
          <cell r="AU44">
            <v>46.7</v>
          </cell>
          <cell r="AV44">
            <v>84.5</v>
          </cell>
          <cell r="AW44">
            <v>71.900000000000006</v>
          </cell>
        </row>
        <row r="45">
          <cell r="AK45" t="str">
            <v>Jun'93</v>
          </cell>
          <cell r="AL45">
            <v>-23</v>
          </cell>
          <cell r="AM45">
            <v>-22.5</v>
          </cell>
          <cell r="AN45">
            <v>-16.8</v>
          </cell>
          <cell r="AO45">
            <v>-22.2</v>
          </cell>
          <cell r="AP45">
            <v>-5.4</v>
          </cell>
          <cell r="AQ45">
            <v>-25.3</v>
          </cell>
          <cell r="AR45">
            <v>-12</v>
          </cell>
          <cell r="AS45">
            <v>-23.6</v>
          </cell>
          <cell r="AT45">
            <v>64.900000000000006</v>
          </cell>
          <cell r="AU45">
            <v>46.7</v>
          </cell>
          <cell r="AV45">
            <v>90.6</v>
          </cell>
          <cell r="AW45">
            <v>69.7</v>
          </cell>
        </row>
        <row r="46">
          <cell r="AK46" t="str">
            <v>Jul'93</v>
          </cell>
          <cell r="AL46">
            <v>-12.8</v>
          </cell>
          <cell r="AM46">
            <v>-21.5</v>
          </cell>
          <cell r="AN46">
            <v>-16.100000000000001</v>
          </cell>
          <cell r="AO46">
            <v>-21.6</v>
          </cell>
          <cell r="AP46">
            <v>-11.7</v>
          </cell>
          <cell r="AQ46">
            <v>-23.9</v>
          </cell>
          <cell r="AR46">
            <v>-14</v>
          </cell>
          <cell r="AS46">
            <v>-22.6</v>
          </cell>
          <cell r="AT46">
            <v>68.099999999999994</v>
          </cell>
          <cell r="AU46">
            <v>46.7</v>
          </cell>
          <cell r="AV46">
            <v>89.7</v>
          </cell>
          <cell r="AW46">
            <v>75.7</v>
          </cell>
        </row>
        <row r="47">
          <cell r="AK47" t="str">
            <v>Aug'93</v>
          </cell>
          <cell r="AL47">
            <v>-0.6</v>
          </cell>
          <cell r="AM47">
            <v>-20</v>
          </cell>
          <cell r="AN47">
            <v>-2.1</v>
          </cell>
          <cell r="AO47">
            <v>-20.2</v>
          </cell>
          <cell r="AP47">
            <v>2.4</v>
          </cell>
          <cell r="AQ47">
            <v>-22.1</v>
          </cell>
          <cell r="AR47">
            <v>0.6</v>
          </cell>
          <cell r="AS47">
            <v>-20.9</v>
          </cell>
          <cell r="AT47">
            <v>68.099999999999994</v>
          </cell>
          <cell r="AU47">
            <v>46.7</v>
          </cell>
          <cell r="AV47">
            <v>86.7</v>
          </cell>
          <cell r="AW47">
            <v>69.7</v>
          </cell>
        </row>
        <row r="48">
          <cell r="AK48" t="str">
            <v>Sep'93</v>
          </cell>
          <cell r="AL48">
            <v>-13.2</v>
          </cell>
          <cell r="AM48">
            <v>-19.3</v>
          </cell>
          <cell r="AN48">
            <v>-3.8</v>
          </cell>
          <cell r="AO48">
            <v>-18.8</v>
          </cell>
          <cell r="AP48">
            <v>-47.5</v>
          </cell>
          <cell r="AQ48">
            <v>-25.8</v>
          </cell>
          <cell r="AR48">
            <v>-30</v>
          </cell>
          <cell r="AS48">
            <v>-22</v>
          </cell>
          <cell r="AT48">
            <v>68.099999999999994</v>
          </cell>
          <cell r="AU48">
            <v>46.7</v>
          </cell>
          <cell r="AV48">
            <v>90.4</v>
          </cell>
          <cell r="AW48">
            <v>75.7</v>
          </cell>
        </row>
        <row r="49">
          <cell r="AK49" t="str">
            <v>Okt'93</v>
          </cell>
          <cell r="AL49">
            <v>-16.3</v>
          </cell>
          <cell r="AM49">
            <v>-19</v>
          </cell>
          <cell r="AN49">
            <v>-2.5</v>
          </cell>
          <cell r="AO49">
            <v>-17.3</v>
          </cell>
          <cell r="AP49">
            <v>-57.7</v>
          </cell>
          <cell r="AQ49">
            <v>-31.6</v>
          </cell>
          <cell r="AR49">
            <v>-38.799999999999997</v>
          </cell>
          <cell r="AS49">
            <v>-24.2</v>
          </cell>
          <cell r="AT49">
            <v>66.7</v>
          </cell>
          <cell r="AU49">
            <v>46.7</v>
          </cell>
          <cell r="AV49">
            <v>87.4</v>
          </cell>
          <cell r="AW49">
            <v>80.099999999999994</v>
          </cell>
        </row>
        <row r="50">
          <cell r="AK50" t="str">
            <v>Nov'93</v>
          </cell>
          <cell r="AL50">
            <v>-1.9</v>
          </cell>
          <cell r="AM50">
            <v>-17.8</v>
          </cell>
          <cell r="AN50">
            <v>-7.7</v>
          </cell>
          <cell r="AO50">
            <v>-16.5</v>
          </cell>
          <cell r="AP50">
            <v>13.8</v>
          </cell>
          <cell r="AQ50">
            <v>-28.7</v>
          </cell>
          <cell r="AR50">
            <v>1.8</v>
          </cell>
          <cell r="AS50">
            <v>-22.3</v>
          </cell>
          <cell r="AT50">
            <v>66.7</v>
          </cell>
          <cell r="AU50">
            <v>46.7</v>
          </cell>
          <cell r="AV50">
            <v>91</v>
          </cell>
          <cell r="AW50">
            <v>79.599999999999994</v>
          </cell>
        </row>
        <row r="51">
          <cell r="AK51" t="str">
            <v>Dez'93</v>
          </cell>
          <cell r="AL51">
            <v>8.9</v>
          </cell>
          <cell r="AM51">
            <v>-16.2</v>
          </cell>
          <cell r="AN51">
            <v>-12.4</v>
          </cell>
          <cell r="AO51">
            <v>-16.2</v>
          </cell>
          <cell r="AP51">
            <v>29.1</v>
          </cell>
          <cell r="AQ51">
            <v>-25.5</v>
          </cell>
          <cell r="AR51">
            <v>3.3</v>
          </cell>
          <cell r="AS51">
            <v>-20.5</v>
          </cell>
          <cell r="AT51">
            <v>66.7</v>
          </cell>
          <cell r="AU51">
            <v>46.7</v>
          </cell>
          <cell r="AV51">
            <v>96.6</v>
          </cell>
          <cell r="AW51">
            <v>80.2</v>
          </cell>
        </row>
        <row r="52">
          <cell r="AK52" t="str">
            <v>Jan'94</v>
          </cell>
          <cell r="AL52">
            <v>-4.5999999999999996</v>
          </cell>
          <cell r="AM52">
            <v>-4.5999999999999996</v>
          </cell>
          <cell r="AN52">
            <v>1.9</v>
          </cell>
          <cell r="AO52">
            <v>1.9</v>
          </cell>
          <cell r="AP52">
            <v>-23.9</v>
          </cell>
          <cell r="AQ52">
            <v>-23.9</v>
          </cell>
          <cell r="AR52">
            <v>-11.5</v>
          </cell>
          <cell r="AS52">
            <v>-11.5</v>
          </cell>
          <cell r="AT52">
            <v>75.400000000000006</v>
          </cell>
          <cell r="AU52">
            <v>52.1</v>
          </cell>
          <cell r="AV52">
            <v>84</v>
          </cell>
          <cell r="AW52">
            <v>75.5</v>
          </cell>
        </row>
        <row r="53">
          <cell r="AK53" t="str">
            <v>Feb'94</v>
          </cell>
          <cell r="AL53">
            <v>-9.6</v>
          </cell>
          <cell r="AM53">
            <v>-7.4</v>
          </cell>
          <cell r="AN53">
            <v>-9.8000000000000007</v>
          </cell>
          <cell r="AO53">
            <v>-3.8</v>
          </cell>
          <cell r="AP53">
            <v>11.2</v>
          </cell>
          <cell r="AQ53">
            <v>-9.9</v>
          </cell>
          <cell r="AR53">
            <v>-0.8</v>
          </cell>
          <cell r="AS53">
            <v>-6.7</v>
          </cell>
          <cell r="AT53">
            <v>75.400000000000006</v>
          </cell>
          <cell r="AU53">
            <v>52.1</v>
          </cell>
          <cell r="AV53">
            <v>102.4</v>
          </cell>
          <cell r="AW53">
            <v>81.3</v>
          </cell>
        </row>
        <row r="54">
          <cell r="AK54" t="str">
            <v>Mär'94</v>
          </cell>
          <cell r="AL54">
            <v>-9.6</v>
          </cell>
          <cell r="AM54">
            <v>-8.1999999999999993</v>
          </cell>
          <cell r="AN54">
            <v>25.5</v>
          </cell>
          <cell r="AO54">
            <v>5.2</v>
          </cell>
          <cell r="AP54">
            <v>49.3</v>
          </cell>
          <cell r="AQ54">
            <v>6.5</v>
          </cell>
          <cell r="AR54">
            <v>35.799999999999997</v>
          </cell>
          <cell r="AS54">
            <v>5.7</v>
          </cell>
          <cell r="AT54">
            <v>75.400000000000006</v>
          </cell>
          <cell r="AU54">
            <v>52.1</v>
          </cell>
          <cell r="AV54">
            <v>101.2</v>
          </cell>
          <cell r="AW54">
            <v>108.4</v>
          </cell>
        </row>
        <row r="55">
          <cell r="AK55" t="str">
            <v>Apr'94</v>
          </cell>
          <cell r="AL55">
            <v>7.6</v>
          </cell>
          <cell r="AM55">
            <v>-4.0999999999999996</v>
          </cell>
          <cell r="AN55">
            <v>-0.9</v>
          </cell>
          <cell r="AO55">
            <v>3.8</v>
          </cell>
          <cell r="AP55">
            <v>19</v>
          </cell>
          <cell r="AQ55">
            <v>9.3000000000000007</v>
          </cell>
          <cell r="AR55">
            <v>8.1999999999999993</v>
          </cell>
          <cell r="AS55">
            <v>6.3</v>
          </cell>
          <cell r="AT55">
            <v>80.099999999999994</v>
          </cell>
          <cell r="AU55">
            <v>52.1</v>
          </cell>
          <cell r="AV55">
            <v>105</v>
          </cell>
          <cell r="AW55">
            <v>83.2</v>
          </cell>
        </row>
        <row r="56">
          <cell r="AK56" t="str">
            <v>Mai'94</v>
          </cell>
          <cell r="AL56">
            <v>4.3</v>
          </cell>
          <cell r="AM56">
            <v>-2.4</v>
          </cell>
          <cell r="AN56">
            <v>-2</v>
          </cell>
          <cell r="AO56">
            <v>2.8</v>
          </cell>
          <cell r="AP56">
            <v>59.5</v>
          </cell>
          <cell r="AQ56">
            <v>16.399999999999999</v>
          </cell>
          <cell r="AR56">
            <v>23</v>
          </cell>
          <cell r="AS56">
            <v>8.9</v>
          </cell>
          <cell r="AT56">
            <v>80.099999999999994</v>
          </cell>
          <cell r="AU56">
            <v>52.1</v>
          </cell>
          <cell r="AV56">
            <v>100.3</v>
          </cell>
          <cell r="AW56">
            <v>82.1</v>
          </cell>
        </row>
        <row r="57">
          <cell r="AK57" t="str">
            <v>Jun'94</v>
          </cell>
          <cell r="AL57">
            <v>11.4</v>
          </cell>
          <cell r="AM57">
            <v>-0.2</v>
          </cell>
          <cell r="AN57">
            <v>-1.1000000000000001</v>
          </cell>
          <cell r="AO57">
            <v>2.2000000000000002</v>
          </cell>
          <cell r="AP57">
            <v>15</v>
          </cell>
          <cell r="AQ57">
            <v>16.2</v>
          </cell>
          <cell r="AR57">
            <v>5.6</v>
          </cell>
          <cell r="AS57">
            <v>8.5</v>
          </cell>
          <cell r="AT57">
            <v>80.099999999999994</v>
          </cell>
          <cell r="AU57">
            <v>52.1</v>
          </cell>
          <cell r="AV57">
            <v>101.1</v>
          </cell>
          <cell r="AW57">
            <v>96.5</v>
          </cell>
        </row>
        <row r="58">
          <cell r="AK58" t="str">
            <v>Jul'94</v>
          </cell>
          <cell r="AL58">
            <v>9.1</v>
          </cell>
          <cell r="AM58">
            <v>1</v>
          </cell>
          <cell r="AN58">
            <v>-14.9</v>
          </cell>
          <cell r="AO58">
            <v>0.3</v>
          </cell>
          <cell r="AP58">
            <v>25.5</v>
          </cell>
          <cell r="AQ58">
            <v>17.3</v>
          </cell>
          <cell r="AR58">
            <v>3.8</v>
          </cell>
          <cell r="AS58">
            <v>7.9</v>
          </cell>
          <cell r="AT58">
            <v>78.900000000000006</v>
          </cell>
          <cell r="AU58">
            <v>52.1</v>
          </cell>
          <cell r="AV58">
            <v>98.4</v>
          </cell>
          <cell r="AW58">
            <v>87.8</v>
          </cell>
        </row>
        <row r="59">
          <cell r="AK59" t="str">
            <v>Aug'94</v>
          </cell>
          <cell r="AL59">
            <v>-0.1</v>
          </cell>
          <cell r="AM59">
            <v>0.9</v>
          </cell>
          <cell r="AN59">
            <v>7.8</v>
          </cell>
          <cell r="AO59">
            <v>0.9</v>
          </cell>
          <cell r="AP59">
            <v>30.1</v>
          </cell>
          <cell r="AQ59">
            <v>18.5</v>
          </cell>
          <cell r="AR59">
            <v>18.399999999999999</v>
          </cell>
          <cell r="AS59">
            <v>8.9</v>
          </cell>
          <cell r="AT59">
            <v>78.900000000000006</v>
          </cell>
          <cell r="AU59">
            <v>52.1</v>
          </cell>
          <cell r="AV59">
            <v>99.5</v>
          </cell>
          <cell r="AW59">
            <v>91.3</v>
          </cell>
        </row>
        <row r="60">
          <cell r="AK60" t="str">
            <v>Sep'94</v>
          </cell>
          <cell r="AL60">
            <v>7.1</v>
          </cell>
          <cell r="AM60">
            <v>1.5</v>
          </cell>
          <cell r="AN60">
            <v>-9.9</v>
          </cell>
          <cell r="AO60">
            <v>-0.2</v>
          </cell>
          <cell r="AP60">
            <v>5.4</v>
          </cell>
          <cell r="AQ60">
            <v>17.100000000000001</v>
          </cell>
          <cell r="AR60">
            <v>-2.2999999999999998</v>
          </cell>
          <cell r="AS60">
            <v>7.7</v>
          </cell>
          <cell r="AT60">
            <v>78.900000000000006</v>
          </cell>
          <cell r="AU60">
            <v>52.1</v>
          </cell>
          <cell r="AV60">
            <v>95</v>
          </cell>
          <cell r="AW60">
            <v>92.9</v>
          </cell>
        </row>
        <row r="61">
          <cell r="AK61" t="str">
            <v>Okt'94</v>
          </cell>
          <cell r="AL61">
            <v>-2.2999999999999998</v>
          </cell>
          <cell r="AM61">
            <v>1.2</v>
          </cell>
          <cell r="AN61">
            <v>1.5</v>
          </cell>
          <cell r="AO61">
            <v>0</v>
          </cell>
          <cell r="AP61">
            <v>35.299999999999997</v>
          </cell>
          <cell r="AQ61">
            <v>19.2</v>
          </cell>
          <cell r="AR61">
            <v>17.600000000000001</v>
          </cell>
          <cell r="AS61">
            <v>8.8000000000000007</v>
          </cell>
          <cell r="AT61">
            <v>83</v>
          </cell>
          <cell r="AU61">
            <v>52.1</v>
          </cell>
          <cell r="AV61">
            <v>96.2</v>
          </cell>
          <cell r="AW61">
            <v>80.900000000000006</v>
          </cell>
        </row>
        <row r="62">
          <cell r="AK62" t="str">
            <v>Nov'94</v>
          </cell>
          <cell r="AL62">
            <v>-6.6</v>
          </cell>
          <cell r="AM62">
            <v>0.5</v>
          </cell>
          <cell r="AN62">
            <v>-0.3</v>
          </cell>
          <cell r="AO62">
            <v>0</v>
          </cell>
          <cell r="AP62">
            <v>1.3</v>
          </cell>
          <cell r="AQ62">
            <v>17.399999999999999</v>
          </cell>
          <cell r="AR62">
            <v>0</v>
          </cell>
          <cell r="AS62">
            <v>7.9</v>
          </cell>
          <cell r="AT62">
            <v>83</v>
          </cell>
          <cell r="AU62">
            <v>52.1</v>
          </cell>
          <cell r="AV62">
            <v>100.7</v>
          </cell>
          <cell r="AW62">
            <v>95.4</v>
          </cell>
        </row>
        <row r="63">
          <cell r="AK63" t="str">
            <v>Dez'94</v>
          </cell>
          <cell r="AL63">
            <v>-17.3</v>
          </cell>
          <cell r="AM63">
            <v>-0.8</v>
          </cell>
          <cell r="AN63">
            <v>-1</v>
          </cell>
          <cell r="AO63">
            <v>-0.1</v>
          </cell>
          <cell r="AP63">
            <v>14.4</v>
          </cell>
          <cell r="AQ63">
            <v>17.100000000000001</v>
          </cell>
          <cell r="AR63">
            <v>6.5</v>
          </cell>
          <cell r="AS63">
            <v>7.8</v>
          </cell>
          <cell r="AT63">
            <v>83</v>
          </cell>
          <cell r="AU63">
            <v>52.1</v>
          </cell>
          <cell r="AV63">
            <v>95.9</v>
          </cell>
          <cell r="AW63">
            <v>96.6</v>
          </cell>
        </row>
        <row r="64">
          <cell r="AK64" t="str">
            <v>Jan'95</v>
          </cell>
          <cell r="AL64">
            <v>4.3</v>
          </cell>
          <cell r="AM64">
            <v>4.3</v>
          </cell>
          <cell r="AN64">
            <v>-2.9</v>
          </cell>
          <cell r="AO64">
            <v>-2.9</v>
          </cell>
          <cell r="AP64">
            <v>20.2</v>
          </cell>
          <cell r="AQ64">
            <v>20.2</v>
          </cell>
          <cell r="AR64">
            <v>7.7</v>
          </cell>
          <cell r="AS64">
            <v>7.7</v>
          </cell>
          <cell r="AT64">
            <v>84.9</v>
          </cell>
          <cell r="AU64">
            <v>55.3</v>
          </cell>
          <cell r="AV64">
            <v>95.9</v>
          </cell>
          <cell r="AW64">
            <v>93.1</v>
          </cell>
        </row>
        <row r="65">
          <cell r="AK65" t="str">
            <v>Feb'95</v>
          </cell>
          <cell r="AL65">
            <v>7.2</v>
          </cell>
          <cell r="AM65">
            <v>5.8</v>
          </cell>
          <cell r="AN65">
            <v>-3.5</v>
          </cell>
          <cell r="AO65">
            <v>-3.1</v>
          </cell>
          <cell r="AP65">
            <v>10.3</v>
          </cell>
          <cell r="AQ65">
            <v>15.3</v>
          </cell>
          <cell r="AR65">
            <v>3.7</v>
          </cell>
          <cell r="AS65">
            <v>5.8</v>
          </cell>
          <cell r="AT65">
            <v>84.9</v>
          </cell>
          <cell r="AU65">
            <v>55.3</v>
          </cell>
          <cell r="AV65">
            <v>101.9</v>
          </cell>
          <cell r="AW65">
            <v>92.9</v>
          </cell>
        </row>
        <row r="66">
          <cell r="AK66" t="str">
            <v>Mär'95</v>
          </cell>
          <cell r="AL66">
            <v>12.2</v>
          </cell>
          <cell r="AM66">
            <v>8.1999999999999993</v>
          </cell>
          <cell r="AN66">
            <v>-0.9</v>
          </cell>
          <cell r="AO66">
            <v>-2.2999999999999998</v>
          </cell>
          <cell r="AP66">
            <v>3.9</v>
          </cell>
          <cell r="AQ66">
            <v>10.9</v>
          </cell>
          <cell r="AR66">
            <v>1.9</v>
          </cell>
          <cell r="AS66">
            <v>4.4000000000000004</v>
          </cell>
          <cell r="AT66">
            <v>84.9</v>
          </cell>
          <cell r="AU66">
            <v>55.3</v>
          </cell>
          <cell r="AV66">
            <v>97.8</v>
          </cell>
          <cell r="AW66">
            <v>95.7</v>
          </cell>
        </row>
        <row r="67">
          <cell r="AK67" t="str">
            <v>Apr'95</v>
          </cell>
          <cell r="AL67">
            <v>-3.5</v>
          </cell>
          <cell r="AM67">
            <v>4.8</v>
          </cell>
          <cell r="AN67">
            <v>-10.3</v>
          </cell>
          <cell r="AO67">
            <v>-4</v>
          </cell>
          <cell r="AP67">
            <v>-9.4</v>
          </cell>
          <cell r="AQ67">
            <v>6</v>
          </cell>
          <cell r="AR67">
            <v>-9.6</v>
          </cell>
          <cell r="AS67">
            <v>1.2</v>
          </cell>
          <cell r="AT67">
            <v>83.8</v>
          </cell>
          <cell r="AU67">
            <v>55.3</v>
          </cell>
          <cell r="AV67">
            <v>95.8</v>
          </cell>
          <cell r="AW67">
            <v>82.6</v>
          </cell>
        </row>
        <row r="68">
          <cell r="AK68" t="str">
            <v>Mai'95</v>
          </cell>
          <cell r="AL68">
            <v>-5.2</v>
          </cell>
          <cell r="AM68">
            <v>2.6</v>
          </cell>
          <cell r="AN68">
            <v>1.3</v>
          </cell>
          <cell r="AO68">
            <v>-3.2</v>
          </cell>
          <cell r="AP68">
            <v>-20.3</v>
          </cell>
          <cell r="AQ68">
            <v>0.9</v>
          </cell>
          <cell r="AR68">
            <v>-9.9</v>
          </cell>
          <cell r="AS68">
            <v>-0.8</v>
          </cell>
          <cell r="AT68">
            <v>83.8</v>
          </cell>
          <cell r="AU68">
            <v>55.3</v>
          </cell>
          <cell r="AV68">
            <v>116</v>
          </cell>
          <cell r="AW68">
            <v>93.2</v>
          </cell>
        </row>
        <row r="69">
          <cell r="AK69" t="str">
            <v>Jun'95</v>
          </cell>
          <cell r="AL69">
            <v>-7</v>
          </cell>
          <cell r="AM69">
            <v>0.9</v>
          </cell>
          <cell r="AN69">
            <v>-7.3</v>
          </cell>
          <cell r="AO69">
            <v>-3.8</v>
          </cell>
          <cell r="AP69">
            <v>-7</v>
          </cell>
          <cell r="AQ69">
            <v>-0.2</v>
          </cell>
          <cell r="AR69">
            <v>-7</v>
          </cell>
          <cell r="AS69">
            <v>-1.7</v>
          </cell>
          <cell r="AT69">
            <v>83.8</v>
          </cell>
          <cell r="AU69">
            <v>55.3</v>
          </cell>
          <cell r="AV69">
            <v>95.7</v>
          </cell>
          <cell r="AW69">
            <v>87.9</v>
          </cell>
        </row>
        <row r="70">
          <cell r="AK70" t="str">
            <v>Jul'95</v>
          </cell>
          <cell r="AL70">
            <v>13.1</v>
          </cell>
          <cell r="AM70">
            <v>2.5</v>
          </cell>
          <cell r="AN70">
            <v>20.9</v>
          </cell>
          <cell r="AO70">
            <v>-1.4</v>
          </cell>
          <cell r="AP70">
            <v>-13.6</v>
          </cell>
          <cell r="AQ70">
            <v>-1.8</v>
          </cell>
          <cell r="AR70">
            <v>1.8</v>
          </cell>
          <cell r="AS70">
            <v>-1.3</v>
          </cell>
          <cell r="AT70">
            <v>82.1</v>
          </cell>
          <cell r="AU70">
            <v>55.3</v>
          </cell>
          <cell r="AV70">
            <v>92.6</v>
          </cell>
          <cell r="AW70">
            <v>87</v>
          </cell>
        </row>
        <row r="71">
          <cell r="AK71" t="str">
            <v>Aug'95</v>
          </cell>
          <cell r="AL71">
            <v>-5.7</v>
          </cell>
          <cell r="AM71">
            <v>1.8</v>
          </cell>
          <cell r="AN71">
            <v>4.8</v>
          </cell>
          <cell r="AO71">
            <v>-0.8</v>
          </cell>
          <cell r="AP71">
            <v>-22</v>
          </cell>
          <cell r="AQ71">
            <v>-3.9</v>
          </cell>
          <cell r="AR71">
            <v>-9.3000000000000007</v>
          </cell>
          <cell r="AS71">
            <v>-2.1</v>
          </cell>
          <cell r="AT71">
            <v>82.1</v>
          </cell>
          <cell r="AU71">
            <v>55.3</v>
          </cell>
          <cell r="AV71">
            <v>100.1</v>
          </cell>
          <cell r="AW71">
            <v>85.5</v>
          </cell>
        </row>
        <row r="72">
          <cell r="AK72" t="str">
            <v>Sep'95</v>
          </cell>
          <cell r="AL72">
            <v>5.0999999999999996</v>
          </cell>
          <cell r="AM72">
            <v>2.1</v>
          </cell>
          <cell r="AN72">
            <v>-2.9</v>
          </cell>
          <cell r="AO72">
            <v>-1</v>
          </cell>
          <cell r="AP72">
            <v>3.2</v>
          </cell>
          <cell r="AQ72">
            <v>-3.2</v>
          </cell>
          <cell r="AR72">
            <v>-0.1</v>
          </cell>
          <cell r="AS72">
            <v>-1.9</v>
          </cell>
          <cell r="AT72">
            <v>82.1</v>
          </cell>
          <cell r="AU72">
            <v>55.3</v>
          </cell>
          <cell r="AV72">
            <v>93.1</v>
          </cell>
          <cell r="AW72">
            <v>87.7</v>
          </cell>
        </row>
        <row r="73">
          <cell r="AK73" t="str">
            <v>Okt'95</v>
          </cell>
          <cell r="AL73">
            <v>-9.3000000000000007</v>
          </cell>
          <cell r="AM73">
            <v>1.2</v>
          </cell>
          <cell r="AN73">
            <v>-8.6999999999999993</v>
          </cell>
          <cell r="AO73">
            <v>-1.8</v>
          </cell>
          <cell r="AP73">
            <v>-33.700000000000003</v>
          </cell>
          <cell r="AQ73">
            <v>-7.1</v>
          </cell>
          <cell r="AR73">
            <v>-22.3</v>
          </cell>
          <cell r="AS73">
            <v>-4.3</v>
          </cell>
          <cell r="AT73">
            <v>85</v>
          </cell>
          <cell r="AU73">
            <v>55.3</v>
          </cell>
          <cell r="AV73">
            <v>90.1</v>
          </cell>
          <cell r="AW73">
            <v>88.8</v>
          </cell>
        </row>
        <row r="74">
          <cell r="AK74" t="str">
            <v>Nov'95</v>
          </cell>
          <cell r="AL74">
            <v>13.8</v>
          </cell>
          <cell r="AM74">
            <v>2.2000000000000002</v>
          </cell>
          <cell r="AN74">
            <v>-13.8</v>
          </cell>
          <cell r="AO74">
            <v>-2.9</v>
          </cell>
          <cell r="AP74">
            <v>-2.1</v>
          </cell>
          <cell r="AQ74">
            <v>-6.7</v>
          </cell>
          <cell r="AR74">
            <v>-7.8</v>
          </cell>
          <cell r="AS74">
            <v>-4.5999999999999996</v>
          </cell>
          <cell r="AT74">
            <v>85</v>
          </cell>
          <cell r="AU74">
            <v>55.3</v>
          </cell>
          <cell r="AV74">
            <v>100.7</v>
          </cell>
          <cell r="AW74">
            <v>96</v>
          </cell>
        </row>
        <row r="75">
          <cell r="AK75" t="str">
            <v>Dez'95</v>
          </cell>
          <cell r="AL75">
            <v>6.4</v>
          </cell>
          <cell r="AM75">
            <v>2.4</v>
          </cell>
          <cell r="AN75">
            <v>-0.9</v>
          </cell>
          <cell r="AO75">
            <v>-2.8</v>
          </cell>
          <cell r="AP75">
            <v>3.1</v>
          </cell>
          <cell r="AQ75">
            <v>-5.8</v>
          </cell>
          <cell r="AR75">
            <v>1.3</v>
          </cell>
          <cell r="AS75">
            <v>-4.0999999999999996</v>
          </cell>
          <cell r="AT75">
            <v>85</v>
          </cell>
          <cell r="AU75">
            <v>55.3</v>
          </cell>
          <cell r="AV75">
            <v>105.2</v>
          </cell>
          <cell r="AW75">
            <v>90.7</v>
          </cell>
        </row>
        <row r="76">
          <cell r="AK76" t="str">
            <v>Jan'96</v>
          </cell>
          <cell r="AL76">
            <v>0.7</v>
          </cell>
          <cell r="AM76">
            <v>0.7</v>
          </cell>
          <cell r="AN76">
            <v>-10.4</v>
          </cell>
          <cell r="AO76">
            <v>-10.4</v>
          </cell>
          <cell r="AP76">
            <v>-3.7</v>
          </cell>
          <cell r="AQ76">
            <v>-3.7</v>
          </cell>
          <cell r="AR76">
            <v>-7</v>
          </cell>
          <cell r="AS76">
            <v>-7</v>
          </cell>
          <cell r="AT76">
            <v>87.9</v>
          </cell>
          <cell r="AU76">
            <v>55.4</v>
          </cell>
          <cell r="AV76">
            <v>103.8</v>
          </cell>
          <cell r="AW76">
            <v>97</v>
          </cell>
        </row>
        <row r="77">
          <cell r="AK77" t="str">
            <v>Feb'96</v>
          </cell>
          <cell r="AL77">
            <v>1.7</v>
          </cell>
          <cell r="AM77">
            <v>1.2</v>
          </cell>
          <cell r="AN77">
            <v>4.9000000000000004</v>
          </cell>
          <cell r="AO77">
            <v>-3.5</v>
          </cell>
          <cell r="AP77">
            <v>24.8</v>
          </cell>
          <cell r="AQ77">
            <v>9.6999999999999993</v>
          </cell>
          <cell r="AR77">
            <v>15</v>
          </cell>
          <cell r="AS77">
            <v>3.2</v>
          </cell>
          <cell r="AT77">
            <v>87.9</v>
          </cell>
          <cell r="AU77">
            <v>55.4</v>
          </cell>
          <cell r="AV77">
            <v>96.9</v>
          </cell>
          <cell r="AW77">
            <v>98.4</v>
          </cell>
        </row>
        <row r="78">
          <cell r="AK78" t="str">
            <v>Mär'96</v>
          </cell>
          <cell r="AL78">
            <v>4.2</v>
          </cell>
          <cell r="AM78">
            <v>2.4</v>
          </cell>
          <cell r="AN78">
            <v>-7</v>
          </cell>
          <cell r="AO78">
            <v>-4.8</v>
          </cell>
          <cell r="AP78">
            <v>1.4</v>
          </cell>
          <cell r="AQ78">
            <v>6.7</v>
          </cell>
          <cell r="AR78">
            <v>-2.8</v>
          </cell>
          <cell r="AS78">
            <v>1</v>
          </cell>
          <cell r="AT78">
            <v>87.9</v>
          </cell>
          <cell r="AU78">
            <v>55.4</v>
          </cell>
          <cell r="AV78">
            <v>106</v>
          </cell>
          <cell r="AW78">
            <v>93</v>
          </cell>
        </row>
        <row r="79">
          <cell r="AK79" t="str">
            <v>Apr'96</v>
          </cell>
          <cell r="AL79">
            <v>1.7</v>
          </cell>
          <cell r="AM79">
            <v>2.2000000000000002</v>
          </cell>
          <cell r="AN79">
            <v>4.5</v>
          </cell>
          <cell r="AO79">
            <v>-2.9</v>
          </cell>
          <cell r="AP79">
            <v>35.9</v>
          </cell>
          <cell r="AQ79">
            <v>12.7</v>
          </cell>
          <cell r="AR79">
            <v>20.6</v>
          </cell>
          <cell r="AS79">
            <v>4.9000000000000004</v>
          </cell>
          <cell r="AT79">
            <v>87</v>
          </cell>
          <cell r="AU79">
            <v>55.4</v>
          </cell>
          <cell r="AV79">
            <v>103</v>
          </cell>
          <cell r="AW79">
            <v>102.3</v>
          </cell>
        </row>
        <row r="80">
          <cell r="AK80" t="str">
            <v>Mai'96</v>
          </cell>
          <cell r="AL80">
            <v>-1.1000000000000001</v>
          </cell>
          <cell r="AM80">
            <v>1.5</v>
          </cell>
          <cell r="AN80">
            <v>-8.1</v>
          </cell>
          <cell r="AO80">
            <v>-3.8</v>
          </cell>
          <cell r="AP80">
            <v>27.2</v>
          </cell>
          <cell r="AQ80">
            <v>14.9</v>
          </cell>
          <cell r="AR80">
            <v>8.6999999999999993</v>
          </cell>
          <cell r="AS80">
            <v>5.5</v>
          </cell>
          <cell r="AT80">
            <v>87</v>
          </cell>
          <cell r="AU80">
            <v>55.4</v>
          </cell>
          <cell r="AV80">
            <v>104.1</v>
          </cell>
          <cell r="AW80">
            <v>108.9</v>
          </cell>
        </row>
        <row r="81">
          <cell r="AK81" t="str">
            <v>Jun'96</v>
          </cell>
          <cell r="AL81">
            <v>9.1999999999999993</v>
          </cell>
          <cell r="AM81">
            <v>2.8</v>
          </cell>
          <cell r="AN81">
            <v>-12.7</v>
          </cell>
          <cell r="AO81">
            <v>-5.0999999999999996</v>
          </cell>
          <cell r="AP81">
            <v>-4.0999999999999996</v>
          </cell>
          <cell r="AQ81">
            <v>12.4</v>
          </cell>
          <cell r="AR81">
            <v>-8.6</v>
          </cell>
          <cell r="AS81">
            <v>3.6</v>
          </cell>
          <cell r="AT81">
            <v>87</v>
          </cell>
          <cell r="AU81">
            <v>55.4</v>
          </cell>
          <cell r="AV81">
            <v>103.3</v>
          </cell>
          <cell r="AW81">
            <v>98.3</v>
          </cell>
        </row>
        <row r="82">
          <cell r="AK82" t="str">
            <v>Jul'96</v>
          </cell>
          <cell r="AL82">
            <v>-1.9</v>
          </cell>
          <cell r="AM82">
            <v>2.1</v>
          </cell>
          <cell r="AN82">
            <v>-18.2</v>
          </cell>
          <cell r="AO82">
            <v>-6.6</v>
          </cell>
          <cell r="AP82">
            <v>12.3</v>
          </cell>
          <cell r="AQ82">
            <v>12.4</v>
          </cell>
          <cell r="AR82">
            <v>-4.0999999999999996</v>
          </cell>
          <cell r="AS82">
            <v>2.8</v>
          </cell>
          <cell r="AT82">
            <v>86.1</v>
          </cell>
          <cell r="AU82">
            <v>55.4</v>
          </cell>
          <cell r="AV82">
            <v>106.4</v>
          </cell>
          <cell r="AW82">
            <v>104.2</v>
          </cell>
        </row>
        <row r="83">
          <cell r="AK83" t="str">
            <v>Aug'96</v>
          </cell>
          <cell r="AL83">
            <v>-5.4</v>
          </cell>
          <cell r="AM83">
            <v>1.5</v>
          </cell>
          <cell r="AN83">
            <v>-3.7</v>
          </cell>
          <cell r="AO83">
            <v>-6.3</v>
          </cell>
          <cell r="AP83">
            <v>21.1</v>
          </cell>
          <cell r="AQ83">
            <v>13.1</v>
          </cell>
          <cell r="AR83">
            <v>7.2</v>
          </cell>
          <cell r="AS83">
            <v>3.2</v>
          </cell>
          <cell r="AT83">
            <v>86.1</v>
          </cell>
          <cell r="AU83">
            <v>55.4</v>
          </cell>
          <cell r="AV83">
            <v>107.6</v>
          </cell>
          <cell r="AW83">
            <v>111.2</v>
          </cell>
        </row>
        <row r="84">
          <cell r="AK84" t="str">
            <v>Sep'96</v>
          </cell>
          <cell r="AL84">
            <v>-5.8</v>
          </cell>
          <cell r="AM84">
            <v>0.7</v>
          </cell>
          <cell r="AN84">
            <v>-0.2</v>
          </cell>
          <cell r="AO84">
            <v>-5.8</v>
          </cell>
          <cell r="AP84">
            <v>3.3</v>
          </cell>
          <cell r="AQ84">
            <v>12.2</v>
          </cell>
          <cell r="AR84">
            <v>1.6</v>
          </cell>
          <cell r="AS84">
            <v>3</v>
          </cell>
          <cell r="AT84">
            <v>86.1</v>
          </cell>
          <cell r="AU84">
            <v>55.4</v>
          </cell>
          <cell r="AV84">
            <v>102</v>
          </cell>
          <cell r="AW84">
            <v>99.9</v>
          </cell>
        </row>
        <row r="85">
          <cell r="AK85" t="str">
            <v>Okt'96</v>
          </cell>
          <cell r="AL85">
            <v>-7.1</v>
          </cell>
          <cell r="AM85">
            <v>0.1</v>
          </cell>
          <cell r="AN85">
            <v>12.3</v>
          </cell>
          <cell r="AO85">
            <v>-4</v>
          </cell>
          <cell r="AP85">
            <v>62</v>
          </cell>
          <cell r="AQ85">
            <v>16.7</v>
          </cell>
          <cell r="AR85">
            <v>35.299999999999997</v>
          </cell>
          <cell r="AS85">
            <v>6.1</v>
          </cell>
          <cell r="AT85">
            <v>83.9</v>
          </cell>
          <cell r="AU85">
            <v>55.4</v>
          </cell>
          <cell r="AV85">
            <v>108.9</v>
          </cell>
          <cell r="AW85">
            <v>112.9</v>
          </cell>
        </row>
        <row r="86">
          <cell r="AK86" t="str">
            <v>Nov'96</v>
          </cell>
          <cell r="AL86">
            <v>-15.4</v>
          </cell>
          <cell r="AM86">
            <v>-1.3</v>
          </cell>
          <cell r="AN86">
            <v>-6</v>
          </cell>
          <cell r="AO86">
            <v>-4.0999999999999996</v>
          </cell>
          <cell r="AP86">
            <v>40</v>
          </cell>
          <cell r="AQ86">
            <v>18.8</v>
          </cell>
          <cell r="AR86">
            <v>17.7</v>
          </cell>
          <cell r="AS86">
            <v>7.1</v>
          </cell>
          <cell r="AT86">
            <v>83.9</v>
          </cell>
          <cell r="AU86">
            <v>55.4</v>
          </cell>
          <cell r="AV86">
            <v>97</v>
          </cell>
          <cell r="AW86">
            <v>110.3</v>
          </cell>
        </row>
        <row r="87">
          <cell r="AK87" t="str">
            <v>Dez'96</v>
          </cell>
          <cell r="AL87">
            <v>24.9</v>
          </cell>
          <cell r="AM87">
            <v>0.5</v>
          </cell>
          <cell r="AN87">
            <v>-12</v>
          </cell>
          <cell r="AO87">
            <v>-4.9000000000000004</v>
          </cell>
          <cell r="AP87">
            <v>3.9</v>
          </cell>
          <cell r="AQ87">
            <v>17.3</v>
          </cell>
          <cell r="AR87">
            <v>-3.7</v>
          </cell>
          <cell r="AS87">
            <v>6.1</v>
          </cell>
          <cell r="AT87">
            <v>83.9</v>
          </cell>
          <cell r="AU87">
            <v>55.4</v>
          </cell>
          <cell r="AV87">
            <v>89.6</v>
          </cell>
          <cell r="AW87">
            <v>108.1</v>
          </cell>
        </row>
        <row r="88">
          <cell r="AK88" t="str">
            <v>Jan'97</v>
          </cell>
          <cell r="AL88">
            <v>7.6</v>
          </cell>
          <cell r="AM88">
            <v>7.6</v>
          </cell>
          <cell r="AN88">
            <v>18.7</v>
          </cell>
          <cell r="AO88">
            <v>18.7</v>
          </cell>
          <cell r="AP88">
            <v>28.5</v>
          </cell>
          <cell r="AQ88">
            <v>28.5</v>
          </cell>
          <cell r="AR88">
            <v>23.5</v>
          </cell>
          <cell r="AS88">
            <v>23.5</v>
          </cell>
          <cell r="AT88">
            <v>90.8</v>
          </cell>
          <cell r="AU88">
            <v>64.599999999999994</v>
          </cell>
          <cell r="AV88">
            <v>103</v>
          </cell>
          <cell r="AW88">
            <v>116.8</v>
          </cell>
        </row>
        <row r="89">
          <cell r="AK89" t="str">
            <v>Feb'97</v>
          </cell>
          <cell r="AL89">
            <v>8.8000000000000007</v>
          </cell>
          <cell r="AM89">
            <v>8.3000000000000007</v>
          </cell>
          <cell r="AN89">
            <v>-5.8</v>
          </cell>
          <cell r="AO89">
            <v>6.6</v>
          </cell>
          <cell r="AP89">
            <v>-5.4</v>
          </cell>
          <cell r="AQ89">
            <v>10.4</v>
          </cell>
          <cell r="AR89">
            <v>-5.7</v>
          </cell>
          <cell r="AS89">
            <v>8.5</v>
          </cell>
          <cell r="AT89">
            <v>90.8</v>
          </cell>
          <cell r="AU89">
            <v>64.599999999999994</v>
          </cell>
          <cell r="AV89">
            <v>99.1</v>
          </cell>
          <cell r="AW89">
            <v>112.6</v>
          </cell>
        </row>
        <row r="90">
          <cell r="AK90" t="str">
            <v>Mär'97</v>
          </cell>
          <cell r="AL90">
            <v>6.6</v>
          </cell>
          <cell r="AM90">
            <v>7.6</v>
          </cell>
          <cell r="AN90">
            <v>-20.9</v>
          </cell>
          <cell r="AO90">
            <v>-3.3</v>
          </cell>
          <cell r="AP90">
            <v>-11.4</v>
          </cell>
          <cell r="AQ90">
            <v>2.8</v>
          </cell>
          <cell r="AR90">
            <v>-16</v>
          </cell>
          <cell r="AS90">
            <v>-0.2</v>
          </cell>
          <cell r="AT90">
            <v>90.8</v>
          </cell>
          <cell r="AU90">
            <v>64.599999999999994</v>
          </cell>
          <cell r="AV90">
            <v>99.2</v>
          </cell>
          <cell r="AW90">
            <v>109.2</v>
          </cell>
        </row>
        <row r="91">
          <cell r="AK91" t="str">
            <v>Apr'97</v>
          </cell>
          <cell r="AL91">
            <v>14.1</v>
          </cell>
          <cell r="AM91">
            <v>9.3000000000000007</v>
          </cell>
          <cell r="AN91">
            <v>7.7</v>
          </cell>
          <cell r="AO91">
            <v>-0.9</v>
          </cell>
          <cell r="AP91">
            <v>-1.9</v>
          </cell>
          <cell r="AQ91">
            <v>1.6</v>
          </cell>
          <cell r="AR91">
            <v>2.1</v>
          </cell>
          <cell r="AS91">
            <v>0.4</v>
          </cell>
          <cell r="AT91">
            <v>88.2</v>
          </cell>
          <cell r="AU91">
            <v>64.599999999999994</v>
          </cell>
          <cell r="AV91">
            <v>124</v>
          </cell>
          <cell r="AW91">
            <v>122.8</v>
          </cell>
        </row>
        <row r="92">
          <cell r="AK92" t="str">
            <v>Mai'97</v>
          </cell>
          <cell r="AL92">
            <v>20.7</v>
          </cell>
          <cell r="AM92">
            <v>11.5</v>
          </cell>
          <cell r="AN92">
            <v>-4.2</v>
          </cell>
          <cell r="AO92">
            <v>-1.5</v>
          </cell>
          <cell r="AP92">
            <v>-5.9</v>
          </cell>
          <cell r="AQ92">
            <v>0.3</v>
          </cell>
          <cell r="AR92">
            <v>-5.2</v>
          </cell>
          <cell r="AS92">
            <v>-0.6</v>
          </cell>
          <cell r="AT92">
            <v>88.2</v>
          </cell>
          <cell r="AU92">
            <v>64.599999999999994</v>
          </cell>
          <cell r="AV92">
            <v>113.6</v>
          </cell>
          <cell r="AW92">
            <v>109</v>
          </cell>
        </row>
        <row r="93">
          <cell r="AK93" t="str">
            <v>Jun'97</v>
          </cell>
          <cell r="AL93">
            <v>9.6999999999999993</v>
          </cell>
          <cell r="AM93">
            <v>11.2</v>
          </cell>
          <cell r="AN93">
            <v>14.2</v>
          </cell>
          <cell r="AO93">
            <v>0.5</v>
          </cell>
          <cell r="AP93">
            <v>27.6</v>
          </cell>
          <cell r="AQ93">
            <v>3.4</v>
          </cell>
          <cell r="AR93">
            <v>21</v>
          </cell>
          <cell r="AS93">
            <v>2</v>
          </cell>
          <cell r="AT93">
            <v>88.2</v>
          </cell>
          <cell r="AU93">
            <v>64.599999999999994</v>
          </cell>
          <cell r="AV93">
            <v>109.7</v>
          </cell>
          <cell r="AW93">
            <v>121.3</v>
          </cell>
        </row>
        <row r="94">
          <cell r="AK94" t="str">
            <v>Jul'97</v>
          </cell>
          <cell r="AL94">
            <v>26.5</v>
          </cell>
          <cell r="AM94">
            <v>13.4</v>
          </cell>
          <cell r="AN94">
            <v>0.8</v>
          </cell>
          <cell r="AO94">
            <v>0.6</v>
          </cell>
          <cell r="AP94">
            <v>28.1</v>
          </cell>
          <cell r="AQ94">
            <v>6</v>
          </cell>
          <cell r="AR94">
            <v>15.6</v>
          </cell>
          <cell r="AS94">
            <v>3.4</v>
          </cell>
          <cell r="AT94">
            <v>87.3</v>
          </cell>
          <cell r="AU94">
            <v>64.599999999999994</v>
          </cell>
          <cell r="AV94">
            <v>107.3</v>
          </cell>
          <cell r="AW94">
            <v>116.6</v>
          </cell>
        </row>
        <row r="95">
          <cell r="AK95" t="str">
            <v>Aug'97</v>
          </cell>
          <cell r="AL95">
            <v>17.399999999999999</v>
          </cell>
          <cell r="AM95">
            <v>13.7</v>
          </cell>
          <cell r="AN95">
            <v>-2.4</v>
          </cell>
          <cell r="AO95">
            <v>0.3</v>
          </cell>
          <cell r="AP95">
            <v>38.1</v>
          </cell>
          <cell r="AQ95">
            <v>8.9</v>
          </cell>
          <cell r="AR95">
            <v>18.100000000000001</v>
          </cell>
          <cell r="AS95">
            <v>4.8</v>
          </cell>
          <cell r="AT95">
            <v>87.3</v>
          </cell>
          <cell r="AU95">
            <v>64.599999999999994</v>
          </cell>
          <cell r="AV95">
            <v>101.9</v>
          </cell>
          <cell r="AW95">
            <v>106.2</v>
          </cell>
        </row>
        <row r="96">
          <cell r="AK96" t="str">
            <v>Sep'97</v>
          </cell>
          <cell r="AL96">
            <v>0.7</v>
          </cell>
          <cell r="AM96">
            <v>12.3</v>
          </cell>
          <cell r="AN96">
            <v>-4</v>
          </cell>
          <cell r="AO96">
            <v>-0.1</v>
          </cell>
          <cell r="AP96">
            <v>-39.200000000000003</v>
          </cell>
          <cell r="AQ96">
            <v>4.5</v>
          </cell>
          <cell r="AR96">
            <v>-22.6</v>
          </cell>
          <cell r="AS96">
            <v>2.2999999999999998</v>
          </cell>
          <cell r="AT96">
            <v>87.3</v>
          </cell>
          <cell r="AU96">
            <v>64.599999999999994</v>
          </cell>
          <cell r="AV96">
            <v>107.9</v>
          </cell>
          <cell r="AW96">
            <v>120.7</v>
          </cell>
        </row>
        <row r="97">
          <cell r="AK97" t="str">
            <v>Okt'97</v>
          </cell>
          <cell r="AL97">
            <v>-1.5</v>
          </cell>
          <cell r="AM97">
            <v>11.3</v>
          </cell>
          <cell r="AN97">
            <v>-11.8</v>
          </cell>
          <cell r="AO97">
            <v>-1.5</v>
          </cell>
          <cell r="AP97">
            <v>-0.6</v>
          </cell>
          <cell r="AQ97">
            <v>3.8</v>
          </cell>
          <cell r="AR97">
            <v>-5.8</v>
          </cell>
          <cell r="AS97">
            <v>1.3</v>
          </cell>
          <cell r="AT97">
            <v>90.4</v>
          </cell>
          <cell r="AU97">
            <v>64.599999999999994</v>
          </cell>
          <cell r="AV97">
            <v>108.3</v>
          </cell>
          <cell r="AW97">
            <v>116.5</v>
          </cell>
        </row>
        <row r="98">
          <cell r="AK98" t="str">
            <v>Nov'97</v>
          </cell>
          <cell r="AL98">
            <v>13</v>
          </cell>
          <cell r="AM98">
            <v>11.4</v>
          </cell>
          <cell r="AN98">
            <v>3.8</v>
          </cell>
          <cell r="AO98">
            <v>-1.1000000000000001</v>
          </cell>
          <cell r="AP98">
            <v>-30.6</v>
          </cell>
          <cell r="AQ98">
            <v>0.1</v>
          </cell>
          <cell r="AR98">
            <v>-17.3</v>
          </cell>
          <cell r="AS98">
            <v>-0.5</v>
          </cell>
          <cell r="AT98">
            <v>90.4</v>
          </cell>
          <cell r="AU98">
            <v>64.599999999999994</v>
          </cell>
          <cell r="AV98">
            <v>106.8</v>
          </cell>
          <cell r="AW98">
            <v>106.3</v>
          </cell>
        </row>
        <row r="99">
          <cell r="AK99" t="str">
            <v>Dez'97</v>
          </cell>
          <cell r="AL99">
            <v>-14.5</v>
          </cell>
          <cell r="AM99">
            <v>9.3000000000000007</v>
          </cell>
          <cell r="AN99">
            <v>10.4</v>
          </cell>
          <cell r="AO99">
            <v>-0.1</v>
          </cell>
          <cell r="AP99">
            <v>-19.3</v>
          </cell>
          <cell r="AQ99">
            <v>-1.7</v>
          </cell>
          <cell r="AR99">
            <v>-6.4</v>
          </cell>
          <cell r="AS99">
            <v>-1</v>
          </cell>
          <cell r="AT99">
            <v>90.4</v>
          </cell>
          <cell r="AU99">
            <v>64.599999999999994</v>
          </cell>
          <cell r="AV99">
            <v>107.1</v>
          </cell>
          <cell r="AW99">
            <v>113.9</v>
          </cell>
        </row>
        <row r="100">
          <cell r="AK100" t="str">
            <v>Jan'98</v>
          </cell>
          <cell r="AL100">
            <v>17.2</v>
          </cell>
          <cell r="AM100">
            <v>17.2</v>
          </cell>
          <cell r="AN100">
            <v>-7.2</v>
          </cell>
          <cell r="AO100">
            <v>-7.2</v>
          </cell>
          <cell r="AP100">
            <v>0.6</v>
          </cell>
          <cell r="AQ100">
            <v>0.6</v>
          </cell>
          <cell r="AR100">
            <v>-3.1</v>
          </cell>
          <cell r="AS100">
            <v>-3.1</v>
          </cell>
          <cell r="AT100">
            <v>92.5</v>
          </cell>
          <cell r="AU100">
            <v>53.2</v>
          </cell>
          <cell r="AV100">
            <v>102.6</v>
          </cell>
          <cell r="AW100">
            <v>120.3</v>
          </cell>
        </row>
        <row r="101">
          <cell r="AK101" t="str">
            <v>Feb'98</v>
          </cell>
          <cell r="AL101">
            <v>8.6</v>
          </cell>
          <cell r="AM101">
            <v>12.5</v>
          </cell>
          <cell r="AN101">
            <v>0.8</v>
          </cell>
          <cell r="AO101">
            <v>-3.7</v>
          </cell>
          <cell r="AP101">
            <v>15.1</v>
          </cell>
          <cell r="AQ101">
            <v>7.2</v>
          </cell>
          <cell r="AR101">
            <v>8.8000000000000007</v>
          </cell>
          <cell r="AS101">
            <v>2.2000000000000002</v>
          </cell>
          <cell r="AT101">
            <v>92.5</v>
          </cell>
          <cell r="AU101">
            <v>53.2</v>
          </cell>
          <cell r="AV101">
            <v>110.8</v>
          </cell>
          <cell r="AW101">
            <v>120.3</v>
          </cell>
        </row>
        <row r="102">
          <cell r="AK102" t="str">
            <v>Mär'98</v>
          </cell>
          <cell r="AL102">
            <v>5.8</v>
          </cell>
          <cell r="AM102">
            <v>9.9</v>
          </cell>
          <cell r="AN102">
            <v>7.2</v>
          </cell>
          <cell r="AO102">
            <v>-0.5</v>
          </cell>
          <cell r="AP102">
            <v>12.3</v>
          </cell>
          <cell r="AQ102">
            <v>8.8000000000000007</v>
          </cell>
          <cell r="AR102">
            <v>10</v>
          </cell>
          <cell r="AS102">
            <v>4.5</v>
          </cell>
          <cell r="AT102">
            <v>92.5</v>
          </cell>
          <cell r="AU102">
            <v>53.2</v>
          </cell>
          <cell r="AV102">
            <v>113.8</v>
          </cell>
          <cell r="AW102">
            <v>123.8</v>
          </cell>
        </row>
        <row r="103">
          <cell r="AK103" t="str">
            <v>Apr'98</v>
          </cell>
          <cell r="AL103">
            <v>0.7</v>
          </cell>
          <cell r="AM103">
            <v>7.3</v>
          </cell>
          <cell r="AN103">
            <v>-14.6</v>
          </cell>
          <cell r="AO103">
            <v>-3.8</v>
          </cell>
          <cell r="AP103">
            <v>13.4</v>
          </cell>
          <cell r="AQ103">
            <v>9.9</v>
          </cell>
          <cell r="AR103">
            <v>0.8</v>
          </cell>
          <cell r="AS103">
            <v>3.6</v>
          </cell>
          <cell r="AT103">
            <v>90.1</v>
          </cell>
          <cell r="AU103">
            <v>53.2</v>
          </cell>
          <cell r="AV103">
            <v>112</v>
          </cell>
          <cell r="AW103">
            <v>139.19999999999999</v>
          </cell>
        </row>
        <row r="104">
          <cell r="AK104" t="str">
            <v>Mai'98</v>
          </cell>
          <cell r="AL104">
            <v>-4.8</v>
          </cell>
          <cell r="AM104">
            <v>4.8</v>
          </cell>
          <cell r="AN104">
            <v>-8.3000000000000007</v>
          </cell>
          <cell r="AO104">
            <v>-4.5</v>
          </cell>
          <cell r="AP104">
            <v>16.2</v>
          </cell>
          <cell r="AQ104">
            <v>10.9</v>
          </cell>
          <cell r="AR104">
            <v>5.0999999999999996</v>
          </cell>
          <cell r="AS104">
            <v>3.9</v>
          </cell>
          <cell r="AT104">
            <v>90.1</v>
          </cell>
          <cell r="AU104">
            <v>53.2</v>
          </cell>
          <cell r="AV104">
            <v>103.8</v>
          </cell>
          <cell r="AW104">
            <v>123.2</v>
          </cell>
        </row>
        <row r="105">
          <cell r="AK105" t="str">
            <v>Jun'98</v>
          </cell>
          <cell r="AL105">
            <v>-3.5</v>
          </cell>
          <cell r="AM105">
            <v>3.3</v>
          </cell>
          <cell r="AN105">
            <v>-7.7</v>
          </cell>
          <cell r="AO105">
            <v>-5</v>
          </cell>
          <cell r="AP105">
            <v>5.3</v>
          </cell>
          <cell r="AQ105">
            <v>10.1</v>
          </cell>
          <cell r="AR105">
            <v>-0.9</v>
          </cell>
          <cell r="AS105">
            <v>3.2</v>
          </cell>
          <cell r="AT105">
            <v>90.1</v>
          </cell>
          <cell r="AU105">
            <v>53.2</v>
          </cell>
          <cell r="AV105">
            <v>108.6</v>
          </cell>
          <cell r="AW105">
            <v>125.4</v>
          </cell>
        </row>
        <row r="106">
          <cell r="AK106" t="str">
            <v>Jul'98</v>
          </cell>
          <cell r="AL106">
            <v>2.7</v>
          </cell>
          <cell r="AM106">
            <v>3.2</v>
          </cell>
          <cell r="AN106">
            <v>1.1000000000000001</v>
          </cell>
          <cell r="AO106">
            <v>-4.4000000000000004</v>
          </cell>
          <cell r="AP106">
            <v>-15.6</v>
          </cell>
          <cell r="AQ106">
            <v>6.8</v>
          </cell>
          <cell r="AR106">
            <v>-8.8000000000000007</v>
          </cell>
          <cell r="AS106">
            <v>1.8</v>
          </cell>
          <cell r="AT106">
            <v>89.6</v>
          </cell>
          <cell r="AU106">
            <v>53.2</v>
          </cell>
          <cell r="AV106">
            <v>116.6</v>
          </cell>
          <cell r="AW106">
            <v>137.6</v>
          </cell>
        </row>
        <row r="107">
          <cell r="AK107" t="str">
            <v>Aug'98</v>
          </cell>
          <cell r="AL107">
            <v>4.8</v>
          </cell>
          <cell r="AM107">
            <v>3.4</v>
          </cell>
          <cell r="AN107">
            <v>-24.8</v>
          </cell>
          <cell r="AO107">
            <v>-6.4</v>
          </cell>
          <cell r="AP107">
            <v>-38.200000000000003</v>
          </cell>
          <cell r="AQ107">
            <v>1.7</v>
          </cell>
          <cell r="AR107">
            <v>-32.700000000000003</v>
          </cell>
          <cell r="AS107">
            <v>-1.9</v>
          </cell>
          <cell r="AT107">
            <v>89.6</v>
          </cell>
          <cell r="AU107">
            <v>53.2</v>
          </cell>
          <cell r="AV107">
            <v>103.9</v>
          </cell>
          <cell r="AW107">
            <v>126.4</v>
          </cell>
        </row>
        <row r="108">
          <cell r="AK108" t="str">
            <v>Sep'98</v>
          </cell>
          <cell r="AL108">
            <v>-3.4</v>
          </cell>
          <cell r="AM108">
            <v>2.7</v>
          </cell>
          <cell r="AN108">
            <v>2.2999999999999998</v>
          </cell>
          <cell r="AO108">
            <v>-5.6</v>
          </cell>
          <cell r="AP108">
            <v>67.5</v>
          </cell>
          <cell r="AQ108">
            <v>5.2</v>
          </cell>
          <cell r="AR108">
            <v>29.3</v>
          </cell>
          <cell r="AS108">
            <v>0.3</v>
          </cell>
          <cell r="AT108">
            <v>89.6</v>
          </cell>
          <cell r="AU108">
            <v>53.2</v>
          </cell>
          <cell r="AV108">
            <v>120.1</v>
          </cell>
          <cell r="AW108">
            <v>132.80000000000001</v>
          </cell>
        </row>
        <row r="109">
          <cell r="AK109" t="str">
            <v>Okt'98</v>
          </cell>
          <cell r="AL109">
            <v>7.4</v>
          </cell>
          <cell r="AM109">
            <v>3</v>
          </cell>
          <cell r="AN109">
            <v>13.2</v>
          </cell>
          <cell r="AO109">
            <v>-3.6</v>
          </cell>
          <cell r="AP109">
            <v>-7</v>
          </cell>
          <cell r="AQ109">
            <v>3.8</v>
          </cell>
          <cell r="AR109">
            <v>1.6</v>
          </cell>
          <cell r="AS109">
            <v>0.4</v>
          </cell>
          <cell r="AT109">
            <v>85.7</v>
          </cell>
          <cell r="AU109">
            <v>53.2</v>
          </cell>
          <cell r="AV109">
            <v>116.1</v>
          </cell>
          <cell r="AW109">
            <v>139.4</v>
          </cell>
        </row>
        <row r="110">
          <cell r="AK110" t="str">
            <v>Nov'98</v>
          </cell>
          <cell r="AL110">
            <v>1.1000000000000001</v>
          </cell>
          <cell r="AM110">
            <v>2.9</v>
          </cell>
          <cell r="AN110">
            <v>-2.2000000000000002</v>
          </cell>
          <cell r="AO110">
            <v>-3.5</v>
          </cell>
          <cell r="AP110">
            <v>-2.4</v>
          </cell>
          <cell r="AQ110">
            <v>3.3</v>
          </cell>
          <cell r="AR110">
            <v>-2.2999999999999998</v>
          </cell>
          <cell r="AS110">
            <v>0.2</v>
          </cell>
          <cell r="AT110">
            <v>85.7</v>
          </cell>
          <cell r="AU110">
            <v>53.2</v>
          </cell>
          <cell r="AV110">
            <v>117.4</v>
          </cell>
          <cell r="AW110">
            <v>139.4</v>
          </cell>
        </row>
        <row r="111">
          <cell r="AK111" t="str">
            <v>Dez'98</v>
          </cell>
          <cell r="AL111">
            <v>-0.2</v>
          </cell>
          <cell r="AM111">
            <v>2.7</v>
          </cell>
          <cell r="AN111">
            <v>-8.5</v>
          </cell>
          <cell r="AO111">
            <v>-4</v>
          </cell>
          <cell r="AP111">
            <v>-1.2</v>
          </cell>
          <cell r="AQ111">
            <v>3</v>
          </cell>
          <cell r="AR111">
            <v>-5</v>
          </cell>
          <cell r="AS111">
            <v>-0.2</v>
          </cell>
          <cell r="AT111">
            <v>85.7</v>
          </cell>
          <cell r="AU111">
            <v>53.2</v>
          </cell>
          <cell r="AV111">
            <v>107.7</v>
          </cell>
          <cell r="AW111">
            <v>146.5</v>
          </cell>
        </row>
        <row r="112">
          <cell r="AK112" t="str">
            <v>Jan'99</v>
          </cell>
          <cell r="AL112">
            <v>-16.600000000000001</v>
          </cell>
          <cell r="AM112">
            <v>-16.600000000000001</v>
          </cell>
          <cell r="AN112">
            <v>-12.1</v>
          </cell>
          <cell r="AO112">
            <v>-12.1</v>
          </cell>
          <cell r="AP112">
            <v>-9</v>
          </cell>
          <cell r="AQ112">
            <v>-9</v>
          </cell>
          <cell r="AR112">
            <v>-10.3</v>
          </cell>
          <cell r="AS112">
            <v>-10.3</v>
          </cell>
          <cell r="AT112">
            <v>87.7</v>
          </cell>
          <cell r="AU112">
            <v>65</v>
          </cell>
          <cell r="AV112">
            <v>114.2</v>
          </cell>
          <cell r="AW112">
            <v>119</v>
          </cell>
        </row>
        <row r="113">
          <cell r="AK113" t="str">
            <v>Feb'99</v>
          </cell>
          <cell r="AL113">
            <v>-12.6</v>
          </cell>
          <cell r="AM113">
            <v>-14.5</v>
          </cell>
          <cell r="AN113">
            <v>1.9</v>
          </cell>
          <cell r="AO113">
            <v>-5.8</v>
          </cell>
          <cell r="AP113">
            <v>-19.7</v>
          </cell>
          <cell r="AQ113">
            <v>-14.3</v>
          </cell>
          <cell r="AR113">
            <v>-10.9</v>
          </cell>
          <cell r="AS113">
            <v>-10.6</v>
          </cell>
          <cell r="AT113">
            <v>87.7</v>
          </cell>
          <cell r="AU113">
            <v>65</v>
          </cell>
          <cell r="AV113">
            <v>104.3</v>
          </cell>
          <cell r="AW113">
            <v>137.69999999999999</v>
          </cell>
        </row>
        <row r="114">
          <cell r="AK114" t="str">
            <v>Mär'99</v>
          </cell>
          <cell r="AL114">
            <v>5</v>
          </cell>
          <cell r="AM114">
            <v>-7.2</v>
          </cell>
          <cell r="AN114">
            <v>13.6</v>
          </cell>
          <cell r="AO114">
            <v>0.4</v>
          </cell>
          <cell r="AP114">
            <v>-9</v>
          </cell>
          <cell r="AQ114">
            <v>-12.7</v>
          </cell>
          <cell r="AR114">
            <v>0.9</v>
          </cell>
          <cell r="AS114">
            <v>-7</v>
          </cell>
          <cell r="AT114">
            <v>87.7</v>
          </cell>
          <cell r="AU114">
            <v>65</v>
          </cell>
          <cell r="AV114">
            <v>106.8</v>
          </cell>
          <cell r="AW114">
            <v>150.1</v>
          </cell>
        </row>
        <row r="115">
          <cell r="AK115" t="str">
            <v>Apr'99</v>
          </cell>
          <cell r="AL115">
            <v>-7.8</v>
          </cell>
          <cell r="AM115">
            <v>-7.3</v>
          </cell>
          <cell r="AN115">
            <v>10</v>
          </cell>
          <cell r="AO115">
            <v>2.4</v>
          </cell>
          <cell r="AP115">
            <v>-29.9</v>
          </cell>
          <cell r="AQ115">
            <v>-16.899999999999999</v>
          </cell>
          <cell r="AR115">
            <v>-14.7</v>
          </cell>
          <cell r="AS115">
            <v>-8.8000000000000007</v>
          </cell>
          <cell r="AT115">
            <v>86.1</v>
          </cell>
          <cell r="AU115">
            <v>65</v>
          </cell>
          <cell r="AV115">
            <v>108.3</v>
          </cell>
          <cell r="AW115">
            <v>141.80000000000001</v>
          </cell>
        </row>
        <row r="116">
          <cell r="AK116" t="str">
            <v>Mai'99</v>
          </cell>
          <cell r="AL116">
            <v>-8.8000000000000007</v>
          </cell>
          <cell r="AM116">
            <v>-7.6</v>
          </cell>
          <cell r="AN116">
            <v>3.6</v>
          </cell>
          <cell r="AO116">
            <v>2.6</v>
          </cell>
          <cell r="AP116">
            <v>-24.9</v>
          </cell>
          <cell r="AQ116">
            <v>-18.2</v>
          </cell>
          <cell r="AR116">
            <v>-13.7</v>
          </cell>
          <cell r="AS116">
            <v>-9.6</v>
          </cell>
          <cell r="AT116">
            <v>86.1</v>
          </cell>
          <cell r="AU116">
            <v>65</v>
          </cell>
          <cell r="AV116">
            <v>103.8</v>
          </cell>
          <cell r="AW116">
            <v>139</v>
          </cell>
        </row>
        <row r="117">
          <cell r="AK117" t="str">
            <v>Jun'99</v>
          </cell>
          <cell r="AL117">
            <v>-10.7</v>
          </cell>
          <cell r="AM117">
            <v>-8.1</v>
          </cell>
          <cell r="AN117">
            <v>-12.8</v>
          </cell>
          <cell r="AO117">
            <v>0.4</v>
          </cell>
          <cell r="AP117">
            <v>-3</v>
          </cell>
          <cell r="AQ117">
            <v>-16.2</v>
          </cell>
          <cell r="AR117">
            <v>-7.3</v>
          </cell>
          <cell r="AS117">
            <v>-9.3000000000000007</v>
          </cell>
          <cell r="AT117">
            <v>86.1</v>
          </cell>
          <cell r="AU117">
            <v>65</v>
          </cell>
          <cell r="AV117">
            <v>120.8</v>
          </cell>
          <cell r="AW117">
            <v>152.4</v>
          </cell>
        </row>
        <row r="118">
          <cell r="AK118" t="str">
            <v>Jul'99</v>
          </cell>
          <cell r="AL118">
            <v>-15.1</v>
          </cell>
          <cell r="AM118">
            <v>-9.1999999999999993</v>
          </cell>
          <cell r="AN118">
            <v>-1.9</v>
          </cell>
          <cell r="AO118">
            <v>0.2</v>
          </cell>
          <cell r="AP118">
            <v>-11.1</v>
          </cell>
          <cell r="AQ118">
            <v>-15.7</v>
          </cell>
          <cell r="AR118">
            <v>-7.2</v>
          </cell>
          <cell r="AS118">
            <v>-9</v>
          </cell>
          <cell r="AT118">
            <v>81.099999999999994</v>
          </cell>
          <cell r="AU118">
            <v>65</v>
          </cell>
          <cell r="AV118">
            <v>104.9</v>
          </cell>
          <cell r="AW118">
            <v>145.4</v>
          </cell>
        </row>
        <row r="119">
          <cell r="AK119" t="str">
            <v>Aug'99</v>
          </cell>
          <cell r="AL119">
            <v>-24.7</v>
          </cell>
          <cell r="AM119">
            <v>-10.4</v>
          </cell>
          <cell r="AN119">
            <v>0.2</v>
          </cell>
          <cell r="AO119">
            <v>0.2</v>
          </cell>
          <cell r="AP119">
            <v>32</v>
          </cell>
          <cell r="AQ119">
            <v>-12.5</v>
          </cell>
          <cell r="AR119">
            <v>17.2</v>
          </cell>
          <cell r="AS119">
            <v>-7.1</v>
          </cell>
          <cell r="AT119">
            <v>81.099999999999994</v>
          </cell>
          <cell r="AU119">
            <v>65</v>
          </cell>
          <cell r="AV119">
            <v>108.1</v>
          </cell>
          <cell r="AW119">
            <v>168.5</v>
          </cell>
        </row>
        <row r="120">
          <cell r="AK120" t="str">
            <v>Sep'99</v>
          </cell>
          <cell r="AL120">
            <v>-3.2</v>
          </cell>
          <cell r="AM120">
            <v>-9.8000000000000007</v>
          </cell>
          <cell r="AN120">
            <v>-7.3</v>
          </cell>
          <cell r="AO120">
            <v>-0.6</v>
          </cell>
          <cell r="AP120">
            <v>-11.1</v>
          </cell>
          <cell r="AQ120">
            <v>-12.3</v>
          </cell>
          <cell r="AR120">
            <v>-9.5</v>
          </cell>
          <cell r="AS120">
            <v>-7.3</v>
          </cell>
          <cell r="AT120">
            <v>81.099999999999994</v>
          </cell>
          <cell r="AU120">
            <v>65</v>
          </cell>
          <cell r="AV120">
            <v>106.3</v>
          </cell>
          <cell r="AW120">
            <v>158.30000000000001</v>
          </cell>
        </row>
        <row r="121">
          <cell r="AK121" t="str">
            <v>Okt'99</v>
          </cell>
          <cell r="AL121">
            <v>-4.0999999999999996</v>
          </cell>
          <cell r="AM121">
            <v>-9.4</v>
          </cell>
          <cell r="AN121">
            <v>-27.9</v>
          </cell>
          <cell r="AO121">
            <v>-3.9</v>
          </cell>
          <cell r="AP121">
            <v>-5.9</v>
          </cell>
          <cell r="AQ121">
            <v>-11.7</v>
          </cell>
          <cell r="AR121">
            <v>-16.100000000000001</v>
          </cell>
          <cell r="AS121">
            <v>-8.3000000000000007</v>
          </cell>
          <cell r="AT121">
            <v>82.6</v>
          </cell>
          <cell r="AU121">
            <v>65</v>
          </cell>
          <cell r="AV121">
            <v>100.4</v>
          </cell>
          <cell r="AW121">
            <v>155.19999999999999</v>
          </cell>
        </row>
        <row r="122">
          <cell r="AK122" t="str">
            <v>Nov'99</v>
          </cell>
          <cell r="AL122">
            <v>-11.7</v>
          </cell>
          <cell r="AM122">
            <v>-9.6</v>
          </cell>
          <cell r="AN122">
            <v>16.2</v>
          </cell>
          <cell r="AO122">
            <v>-2.2000000000000002</v>
          </cell>
          <cell r="AP122">
            <v>26.4</v>
          </cell>
          <cell r="AQ122">
            <v>-9</v>
          </cell>
          <cell r="AR122">
            <v>21.5</v>
          </cell>
          <cell r="AS122">
            <v>-6</v>
          </cell>
          <cell r="AT122">
            <v>82.6</v>
          </cell>
          <cell r="AU122">
            <v>65</v>
          </cell>
          <cell r="AV122">
            <v>103.8</v>
          </cell>
          <cell r="AW122">
            <v>159.5</v>
          </cell>
        </row>
        <row r="123">
          <cell r="AK123" t="str">
            <v>Dez'99</v>
          </cell>
          <cell r="AL123">
            <v>-6.8</v>
          </cell>
          <cell r="AM123">
            <v>-9.4</v>
          </cell>
          <cell r="AN123">
            <v>4.8</v>
          </cell>
          <cell r="AO123">
            <v>-1.6</v>
          </cell>
          <cell r="AP123">
            <v>19.7</v>
          </cell>
          <cell r="AQ123">
            <v>-6.9</v>
          </cell>
          <cell r="AR123">
            <v>12.5</v>
          </cell>
          <cell r="AS123">
            <v>-4.5999999999999996</v>
          </cell>
          <cell r="AT123">
            <v>82.6</v>
          </cell>
          <cell r="AU123">
            <v>65</v>
          </cell>
          <cell r="AV123">
            <v>119.1</v>
          </cell>
          <cell r="AW123">
            <v>162.69999999999999</v>
          </cell>
        </row>
        <row r="124">
          <cell r="AK124" t="str">
            <v>Jan'00</v>
          </cell>
          <cell r="AL124">
            <v>-2.9</v>
          </cell>
          <cell r="AM124">
            <v>-2.9</v>
          </cell>
          <cell r="AN124">
            <v>7.3</v>
          </cell>
          <cell r="AO124">
            <v>7.3</v>
          </cell>
          <cell r="AP124">
            <v>8.1999999999999993</v>
          </cell>
          <cell r="AQ124">
            <v>8.1999999999999993</v>
          </cell>
          <cell r="AR124">
            <v>7.8</v>
          </cell>
          <cell r="AS124">
            <v>7.8</v>
          </cell>
          <cell r="AT124">
            <v>85.4</v>
          </cell>
          <cell r="AU124">
            <v>68.5</v>
          </cell>
          <cell r="AV124">
            <v>100.8</v>
          </cell>
          <cell r="AW124">
            <v>144</v>
          </cell>
        </row>
        <row r="125">
          <cell r="AK125" t="str">
            <v>Feb'00</v>
          </cell>
          <cell r="AL125">
            <v>-3.2</v>
          </cell>
          <cell r="AM125">
            <v>-3.1</v>
          </cell>
          <cell r="AN125">
            <v>5.3</v>
          </cell>
          <cell r="AO125">
            <v>6.3</v>
          </cell>
          <cell r="AP125">
            <v>25</v>
          </cell>
          <cell r="AQ125">
            <v>16</v>
          </cell>
          <cell r="AR125">
            <v>15.9</v>
          </cell>
          <cell r="AS125">
            <v>11.7</v>
          </cell>
          <cell r="AT125">
            <v>85.4</v>
          </cell>
          <cell r="AU125">
            <v>68.5</v>
          </cell>
          <cell r="AV125">
            <v>125.6</v>
          </cell>
          <cell r="AW125">
            <v>165.3</v>
          </cell>
        </row>
        <row r="126">
          <cell r="AK126" t="str">
            <v>Mär'00</v>
          </cell>
          <cell r="AL126">
            <v>-17.3</v>
          </cell>
          <cell r="AM126">
            <v>-9.1</v>
          </cell>
          <cell r="AN126">
            <v>-18.899999999999999</v>
          </cell>
          <cell r="AO126">
            <v>-2.8</v>
          </cell>
          <cell r="AP126">
            <v>3.4</v>
          </cell>
          <cell r="AQ126">
            <v>11.9</v>
          </cell>
          <cell r="AR126">
            <v>-7.6</v>
          </cell>
          <cell r="AS126">
            <v>5.0999999999999996</v>
          </cell>
          <cell r="AT126">
            <v>85.4</v>
          </cell>
          <cell r="AU126">
            <v>68.5</v>
          </cell>
          <cell r="AV126">
            <v>113.5</v>
          </cell>
          <cell r="AW126">
            <v>162.69999999999999</v>
          </cell>
        </row>
        <row r="127">
          <cell r="AK127" t="str">
            <v>Apr'00</v>
          </cell>
          <cell r="AL127">
            <v>6.9</v>
          </cell>
          <cell r="AM127">
            <v>-5</v>
          </cell>
          <cell r="AN127">
            <v>-17.100000000000001</v>
          </cell>
          <cell r="AO127">
            <v>-6</v>
          </cell>
          <cell r="AP127">
            <v>9.4</v>
          </cell>
          <cell r="AQ127">
            <v>11.4</v>
          </cell>
          <cell r="AR127">
            <v>-3.5</v>
          </cell>
          <cell r="AS127">
            <v>3.3</v>
          </cell>
          <cell r="AT127">
            <v>83.8</v>
          </cell>
          <cell r="AU127">
            <v>68.5</v>
          </cell>
          <cell r="AV127">
            <v>110.8</v>
          </cell>
          <cell r="AW127">
            <v>151.5</v>
          </cell>
        </row>
        <row r="128">
          <cell r="AK128" t="str">
            <v>Mai'00</v>
          </cell>
          <cell r="AL128">
            <v>8.4</v>
          </cell>
          <cell r="AM128">
            <v>-2.5</v>
          </cell>
          <cell r="AN128">
            <v>11.5</v>
          </cell>
          <cell r="AO128">
            <v>-3.2</v>
          </cell>
          <cell r="AP128">
            <v>37</v>
          </cell>
          <cell r="AQ128">
            <v>15.4</v>
          </cell>
          <cell r="AR128">
            <v>24.9</v>
          </cell>
          <cell r="AS128">
            <v>6.6</v>
          </cell>
          <cell r="AT128">
            <v>83.8</v>
          </cell>
          <cell r="AU128">
            <v>68.5</v>
          </cell>
          <cell r="AV128">
            <v>124.4</v>
          </cell>
          <cell r="AW128">
            <v>174.8</v>
          </cell>
        </row>
        <row r="129">
          <cell r="AK129" t="str">
            <v>Jun'00</v>
          </cell>
          <cell r="AL129">
            <v>1</v>
          </cell>
          <cell r="AM129">
            <v>-1.9</v>
          </cell>
          <cell r="AN129">
            <v>-6.2</v>
          </cell>
          <cell r="AO129">
            <v>-3.6</v>
          </cell>
          <cell r="AP129">
            <v>-6.9</v>
          </cell>
          <cell r="AQ129">
            <v>12</v>
          </cell>
          <cell r="AR129">
            <v>-6.6</v>
          </cell>
          <cell r="AS129">
            <v>4.8</v>
          </cell>
          <cell r="AT129">
            <v>83.8</v>
          </cell>
          <cell r="AU129">
            <v>68.5</v>
          </cell>
          <cell r="AV129">
            <v>110</v>
          </cell>
          <cell r="AW129">
            <v>161.9</v>
          </cell>
        </row>
        <row r="130">
          <cell r="AK130" t="str">
            <v>Jul'00</v>
          </cell>
          <cell r="AL130">
            <v>-17.600000000000001</v>
          </cell>
          <cell r="AM130">
            <v>-4.2</v>
          </cell>
          <cell r="AN130">
            <v>-8.9</v>
          </cell>
          <cell r="AO130">
            <v>-4.2</v>
          </cell>
          <cell r="AP130">
            <v>23.3</v>
          </cell>
          <cell r="AQ130">
            <v>13.2</v>
          </cell>
          <cell r="AR130">
            <v>8.1999999999999993</v>
          </cell>
          <cell r="AS130">
            <v>5.2</v>
          </cell>
          <cell r="AT130">
            <v>82.9</v>
          </cell>
          <cell r="AU130">
            <v>68.5</v>
          </cell>
          <cell r="AV130">
            <v>105.7</v>
          </cell>
          <cell r="AW130">
            <v>172.8</v>
          </cell>
        </row>
        <row r="131">
          <cell r="AK131" t="str">
            <v>Aug'00</v>
          </cell>
          <cell r="AL131">
            <v>15</v>
          </cell>
          <cell r="AM131">
            <v>-2.9</v>
          </cell>
          <cell r="AN131">
            <v>7.7</v>
          </cell>
          <cell r="AO131">
            <v>-3.2</v>
          </cell>
          <cell r="AP131">
            <v>-4.7</v>
          </cell>
          <cell r="AQ131">
            <v>11.4</v>
          </cell>
          <cell r="AR131">
            <v>0.3</v>
          </cell>
          <cell r="AS131">
            <v>4.7</v>
          </cell>
          <cell r="AT131">
            <v>82.9</v>
          </cell>
          <cell r="AU131">
            <v>68.5</v>
          </cell>
          <cell r="AV131">
            <v>112.9</v>
          </cell>
          <cell r="AW131">
            <v>170.3</v>
          </cell>
        </row>
        <row r="132">
          <cell r="AK132" t="str">
            <v>Sep'00</v>
          </cell>
          <cell r="AL132">
            <v>-3.2</v>
          </cell>
          <cell r="AM132">
            <v>-2.9</v>
          </cell>
          <cell r="AN132">
            <v>11.8</v>
          </cell>
          <cell r="AO132">
            <v>-1.9</v>
          </cell>
          <cell r="AP132">
            <v>36.9</v>
          </cell>
          <cell r="AQ132">
            <v>13.6</v>
          </cell>
          <cell r="AR132">
            <v>25.3</v>
          </cell>
          <cell r="AS132">
            <v>6.5</v>
          </cell>
          <cell r="AT132">
            <v>82.9</v>
          </cell>
          <cell r="AU132">
            <v>68.5</v>
          </cell>
          <cell r="AV132">
            <v>107.3</v>
          </cell>
          <cell r="AW132">
            <v>180.9</v>
          </cell>
        </row>
        <row r="133">
          <cell r="AK133" t="str">
            <v>Okt'00</v>
          </cell>
          <cell r="AL133">
            <v>26.1</v>
          </cell>
          <cell r="AM133">
            <v>-0.9</v>
          </cell>
          <cell r="AN133">
            <v>0</v>
          </cell>
          <cell r="AO133">
            <v>-1.7</v>
          </cell>
          <cell r="AP133">
            <v>1.8</v>
          </cell>
          <cell r="AQ133">
            <v>12.2</v>
          </cell>
          <cell r="AR133">
            <v>1.1000000000000001</v>
          </cell>
          <cell r="AS133">
            <v>6</v>
          </cell>
          <cell r="AT133">
            <v>86</v>
          </cell>
          <cell r="AU133">
            <v>68.5</v>
          </cell>
          <cell r="AV133">
            <v>104.1</v>
          </cell>
          <cell r="AW133">
            <v>176.4</v>
          </cell>
        </row>
        <row r="134">
          <cell r="AK134" t="str">
            <v>Nov'00</v>
          </cell>
          <cell r="AL134">
            <v>-4.9000000000000004</v>
          </cell>
          <cell r="AM134">
            <v>-1.2</v>
          </cell>
          <cell r="AN134">
            <v>-10</v>
          </cell>
          <cell r="AO134">
            <v>-2.6</v>
          </cell>
          <cell r="AP134">
            <v>31.7</v>
          </cell>
          <cell r="AQ134">
            <v>14.1</v>
          </cell>
          <cell r="AR134">
            <v>12.2</v>
          </cell>
          <cell r="AS134">
            <v>6.6</v>
          </cell>
          <cell r="AT134">
            <v>86</v>
          </cell>
          <cell r="AU134">
            <v>68.5</v>
          </cell>
          <cell r="AV134">
            <v>121</v>
          </cell>
          <cell r="AW134">
            <v>182.8</v>
          </cell>
        </row>
        <row r="135">
          <cell r="AK135" t="str">
            <v>Dez'00</v>
          </cell>
          <cell r="AL135">
            <v>2.7</v>
          </cell>
          <cell r="AM135">
            <v>-1</v>
          </cell>
          <cell r="AN135">
            <v>-19.8</v>
          </cell>
          <cell r="AO135">
            <v>-4.2</v>
          </cell>
          <cell r="AP135">
            <v>12.4</v>
          </cell>
          <cell r="AQ135">
            <v>14</v>
          </cell>
          <cell r="AR135">
            <v>-2.5</v>
          </cell>
          <cell r="AS135">
            <v>5.7</v>
          </cell>
          <cell r="AT135">
            <v>86</v>
          </cell>
          <cell r="AU135">
            <v>68.5</v>
          </cell>
          <cell r="AV135">
            <v>109.5</v>
          </cell>
          <cell r="AW135">
            <v>184</v>
          </cell>
        </row>
        <row r="136">
          <cell r="AK136" t="str">
            <v>Jan'01</v>
          </cell>
          <cell r="AL136">
            <v>-2.1</v>
          </cell>
          <cell r="AM136">
            <v>-2.1</v>
          </cell>
          <cell r="AN136">
            <v>-18.3</v>
          </cell>
          <cell r="AO136">
            <v>-18.3</v>
          </cell>
          <cell r="AP136">
            <v>12.6</v>
          </cell>
          <cell r="AQ136">
            <v>12.6</v>
          </cell>
          <cell r="AR136">
            <v>-0.9</v>
          </cell>
          <cell r="AS136">
            <v>-0.9</v>
          </cell>
          <cell r="AT136">
            <v>80.8</v>
          </cell>
          <cell r="AU136">
            <v>69.599999999999994</v>
          </cell>
          <cell r="AV136">
            <v>112.7</v>
          </cell>
          <cell r="AW136">
            <v>188.5</v>
          </cell>
        </row>
        <row r="137">
          <cell r="AK137" t="str">
            <v>Feb'01</v>
          </cell>
          <cell r="AL137">
            <v>4.3</v>
          </cell>
          <cell r="AM137">
            <v>1.4</v>
          </cell>
          <cell r="AN137">
            <v>-30.5</v>
          </cell>
          <cell r="AO137">
            <v>-24.2</v>
          </cell>
          <cell r="AP137">
            <v>-6.1</v>
          </cell>
          <cell r="AQ137">
            <v>3.3</v>
          </cell>
          <cell r="AR137">
            <v>-16.5</v>
          </cell>
          <cell r="AS137">
            <v>-8.6</v>
          </cell>
          <cell r="AT137">
            <v>80.8</v>
          </cell>
          <cell r="AU137">
            <v>69.599999999999994</v>
          </cell>
          <cell r="AV137">
            <v>113</v>
          </cell>
          <cell r="AW137">
            <v>195.8</v>
          </cell>
        </row>
        <row r="138">
          <cell r="AK138" t="str">
            <v>Mär'01</v>
          </cell>
          <cell r="AL138">
            <v>-2.1</v>
          </cell>
          <cell r="AM138">
            <v>0</v>
          </cell>
          <cell r="AN138">
            <v>-4.9000000000000004</v>
          </cell>
          <cell r="AO138">
            <v>-18.399999999999999</v>
          </cell>
          <cell r="AP138">
            <v>-1.3</v>
          </cell>
          <cell r="AQ138">
            <v>1.9</v>
          </cell>
          <cell r="AR138">
            <v>-2.9</v>
          </cell>
          <cell r="AS138">
            <v>-6.9</v>
          </cell>
          <cell r="AT138">
            <v>80.8</v>
          </cell>
          <cell r="AU138">
            <v>69.599999999999994</v>
          </cell>
          <cell r="AV138">
            <v>108.3</v>
          </cell>
          <cell r="AW138">
            <v>192.9</v>
          </cell>
        </row>
        <row r="139">
          <cell r="AK139" t="str">
            <v>Apr'01</v>
          </cell>
          <cell r="AL139">
            <v>-8.8000000000000007</v>
          </cell>
          <cell r="AM139">
            <v>-2.5</v>
          </cell>
          <cell r="AN139">
            <v>3.7</v>
          </cell>
          <cell r="AO139">
            <v>-14.1</v>
          </cell>
          <cell r="AP139">
            <v>18.899999999999999</v>
          </cell>
          <cell r="AQ139">
            <v>5.4</v>
          </cell>
          <cell r="AR139">
            <v>12.3</v>
          </cell>
          <cell r="AS139">
            <v>-3</v>
          </cell>
          <cell r="AT139">
            <v>79.7</v>
          </cell>
          <cell r="AU139">
            <v>69.599999999999994</v>
          </cell>
          <cell r="AV139">
            <v>105.7</v>
          </cell>
          <cell r="AW139">
            <v>188.4</v>
          </cell>
        </row>
        <row r="140">
          <cell r="AK140" t="str">
            <v>Mai'01</v>
          </cell>
          <cell r="AL140">
            <v>-5.7</v>
          </cell>
          <cell r="AM140">
            <v>-3.2</v>
          </cell>
          <cell r="AN140">
            <v>-1.2</v>
          </cell>
          <cell r="AO140">
            <v>-11.8</v>
          </cell>
          <cell r="AP140">
            <v>3</v>
          </cell>
          <cell r="AQ140">
            <v>4.9000000000000004</v>
          </cell>
          <cell r="AR140">
            <v>1.2</v>
          </cell>
          <cell r="AS140">
            <v>-2.2999999999999998</v>
          </cell>
          <cell r="AT140">
            <v>79.7</v>
          </cell>
          <cell r="AU140">
            <v>69.599999999999994</v>
          </cell>
          <cell r="AV140">
            <v>108.2</v>
          </cell>
          <cell r="AW140">
            <v>198.9</v>
          </cell>
        </row>
        <row r="141">
          <cell r="AK141" t="str">
            <v>Jun'01</v>
          </cell>
          <cell r="AL141">
            <v>3.7</v>
          </cell>
          <cell r="AM141">
            <v>-2.1</v>
          </cell>
          <cell r="AN141">
            <v>10.9</v>
          </cell>
          <cell r="AO141">
            <v>-9</v>
          </cell>
          <cell r="AP141">
            <v>25.5</v>
          </cell>
          <cell r="AQ141">
            <v>7.5</v>
          </cell>
          <cell r="AR141">
            <v>19.399999999999999</v>
          </cell>
          <cell r="AS141">
            <v>0.4</v>
          </cell>
          <cell r="AT141">
            <v>79.7</v>
          </cell>
          <cell r="AU141">
            <v>69.599999999999994</v>
          </cell>
          <cell r="AV141">
            <v>111.2</v>
          </cell>
          <cell r="AW141">
            <v>190</v>
          </cell>
        </row>
        <row r="142">
          <cell r="AK142" t="str">
            <v>Jul'01</v>
          </cell>
          <cell r="AL142">
            <v>5.6</v>
          </cell>
          <cell r="AM142">
            <v>-1.1000000000000001</v>
          </cell>
          <cell r="AN142">
            <v>12.8</v>
          </cell>
          <cell r="AO142">
            <v>-6.8</v>
          </cell>
          <cell r="AP142">
            <v>45</v>
          </cell>
          <cell r="AQ142">
            <v>11.9</v>
          </cell>
          <cell r="AR142">
            <v>32.299999999999997</v>
          </cell>
          <cell r="AS142">
            <v>3.9</v>
          </cell>
          <cell r="AT142">
            <v>78.900000000000006</v>
          </cell>
          <cell r="AU142">
            <v>69.599999999999994</v>
          </cell>
          <cell r="AV142">
            <v>105</v>
          </cell>
          <cell r="AW142">
            <v>181.8</v>
          </cell>
        </row>
        <row r="143">
          <cell r="AK143" t="str">
            <v>Aug'01</v>
          </cell>
          <cell r="AL143">
            <v>7</v>
          </cell>
          <cell r="AM143">
            <v>-0.5</v>
          </cell>
          <cell r="AN143">
            <v>7.1</v>
          </cell>
          <cell r="AO143">
            <v>-5.6</v>
          </cell>
          <cell r="AP143">
            <v>12.3</v>
          </cell>
          <cell r="AQ143">
            <v>11.9</v>
          </cell>
          <cell r="AR143">
            <v>10</v>
          </cell>
          <cell r="AS143">
            <v>4.5</v>
          </cell>
          <cell r="AT143">
            <v>78.900000000000006</v>
          </cell>
          <cell r="AU143">
            <v>69.599999999999994</v>
          </cell>
          <cell r="AV143">
            <v>119.6</v>
          </cell>
          <cell r="AW143">
            <v>192</v>
          </cell>
        </row>
        <row r="144">
          <cell r="AK144" t="str">
            <v>Sep'01</v>
          </cell>
          <cell r="AL144">
            <v>3.9</v>
          </cell>
          <cell r="AM144">
            <v>0</v>
          </cell>
          <cell r="AN144">
            <v>3.4</v>
          </cell>
          <cell r="AO144">
            <v>-4.5999999999999996</v>
          </cell>
          <cell r="AP144">
            <v>-15.4</v>
          </cell>
          <cell r="AQ144">
            <v>9.1</v>
          </cell>
          <cell r="AR144">
            <v>-7.5</v>
          </cell>
          <cell r="AS144">
            <v>3.3</v>
          </cell>
          <cell r="AT144">
            <v>78.900000000000006</v>
          </cell>
          <cell r="AU144">
            <v>69.599999999999994</v>
          </cell>
          <cell r="AV144">
            <v>98</v>
          </cell>
          <cell r="AW144">
            <v>175.7</v>
          </cell>
        </row>
        <row r="145">
          <cell r="AK145" t="str">
            <v>Okt'01</v>
          </cell>
          <cell r="AL145">
            <v>-8.8000000000000007</v>
          </cell>
          <cell r="AM145">
            <v>-0.8</v>
          </cell>
          <cell r="AN145">
            <v>6.9</v>
          </cell>
          <cell r="AO145">
            <v>-3.6</v>
          </cell>
          <cell r="AP145">
            <v>14.7</v>
          </cell>
          <cell r="AQ145">
            <v>9.6999999999999993</v>
          </cell>
          <cell r="AR145">
            <v>11.5</v>
          </cell>
          <cell r="AS145">
            <v>4.0999999999999996</v>
          </cell>
          <cell r="AT145">
            <v>77.8</v>
          </cell>
          <cell r="AU145">
            <v>69.599999999999994</v>
          </cell>
          <cell r="AV145">
            <v>105.6</v>
          </cell>
          <cell r="AW145">
            <v>181.5</v>
          </cell>
        </row>
        <row r="146">
          <cell r="AK146" t="str">
            <v>Nov'01</v>
          </cell>
          <cell r="AL146">
            <v>-0.3</v>
          </cell>
          <cell r="AM146">
            <v>-0.8</v>
          </cell>
          <cell r="AN146">
            <v>-1.9</v>
          </cell>
          <cell r="AO146">
            <v>-3.4</v>
          </cell>
          <cell r="AP146">
            <v>-3.2</v>
          </cell>
          <cell r="AQ146">
            <v>8.1999999999999993</v>
          </cell>
          <cell r="AR146">
            <v>-2.7</v>
          </cell>
          <cell r="AS146">
            <v>3.4</v>
          </cell>
          <cell r="AT146">
            <v>77.8</v>
          </cell>
          <cell r="AU146">
            <v>69.599999999999994</v>
          </cell>
          <cell r="AV146">
            <v>102</v>
          </cell>
          <cell r="AW146">
            <v>188.8</v>
          </cell>
        </row>
        <row r="147">
          <cell r="AK147" t="str">
            <v>Dez'01</v>
          </cell>
          <cell r="AL147">
            <v>7.3</v>
          </cell>
          <cell r="AM147">
            <v>-0.2</v>
          </cell>
          <cell r="AN147">
            <v>-4.9000000000000004</v>
          </cell>
          <cell r="AO147">
            <v>-3.5</v>
          </cell>
          <cell r="AP147">
            <v>36.200000000000003</v>
          </cell>
          <cell r="AQ147">
            <v>10.8</v>
          </cell>
          <cell r="AR147">
            <v>20.3</v>
          </cell>
          <cell r="AS147">
            <v>4.8</v>
          </cell>
          <cell r="AT147">
            <v>77.8</v>
          </cell>
          <cell r="AU147">
            <v>69.599999999999994</v>
          </cell>
          <cell r="AV147">
            <v>102.6</v>
          </cell>
          <cell r="AW147">
            <v>172.5</v>
          </cell>
        </row>
        <row r="148">
          <cell r="AK148" t="str">
            <v>Jan'02</v>
          </cell>
          <cell r="AL148">
            <v>5.6</v>
          </cell>
          <cell r="AM148">
            <v>5.6</v>
          </cell>
          <cell r="AN148">
            <v>50.4</v>
          </cell>
          <cell r="AO148">
            <v>50.4</v>
          </cell>
          <cell r="AP148">
            <v>17</v>
          </cell>
          <cell r="AQ148">
            <v>17</v>
          </cell>
          <cell r="AR148">
            <v>29.1</v>
          </cell>
          <cell r="AS148">
            <v>29.1</v>
          </cell>
          <cell r="AT148">
            <v>81.5</v>
          </cell>
          <cell r="AU148">
            <v>62.7</v>
          </cell>
          <cell r="AV148">
            <v>118.6</v>
          </cell>
          <cell r="AW148">
            <v>194.9</v>
          </cell>
        </row>
        <row r="149">
          <cell r="AK149" t="str">
            <v>Feb'02</v>
          </cell>
          <cell r="AL149">
            <v>7</v>
          </cell>
          <cell r="AM149">
            <v>6.4</v>
          </cell>
          <cell r="AN149">
            <v>43.5</v>
          </cell>
          <cell r="AO149">
            <v>47.3</v>
          </cell>
          <cell r="AP149">
            <v>20.6</v>
          </cell>
          <cell r="AQ149">
            <v>18.600000000000001</v>
          </cell>
          <cell r="AR149">
            <v>28.8</v>
          </cell>
          <cell r="AS149">
            <v>29</v>
          </cell>
          <cell r="AT149">
            <v>81.5</v>
          </cell>
          <cell r="AU149">
            <v>62.7</v>
          </cell>
          <cell r="AV149">
            <v>92.7</v>
          </cell>
          <cell r="AW149">
            <v>183.7</v>
          </cell>
        </row>
        <row r="150">
          <cell r="AK150" t="str">
            <v>Mär'02</v>
          </cell>
          <cell r="AL150">
            <v>20</v>
          </cell>
          <cell r="AM150">
            <v>11.5</v>
          </cell>
          <cell r="AN150">
            <v>10.8</v>
          </cell>
          <cell r="AO150">
            <v>34.6</v>
          </cell>
          <cell r="AP150">
            <v>37.700000000000003</v>
          </cell>
          <cell r="AQ150">
            <v>24.1</v>
          </cell>
          <cell r="AR150">
            <v>26.1</v>
          </cell>
          <cell r="AS150">
            <v>28.1</v>
          </cell>
          <cell r="AT150">
            <v>81.5</v>
          </cell>
          <cell r="AU150">
            <v>62.7</v>
          </cell>
          <cell r="AV150">
            <v>98.7</v>
          </cell>
          <cell r="AW150">
            <v>189.7</v>
          </cell>
        </row>
        <row r="151">
          <cell r="AK151" t="str">
            <v>Apr'02</v>
          </cell>
          <cell r="AL151">
            <v>20.399999999999999</v>
          </cell>
          <cell r="AM151">
            <v>14</v>
          </cell>
          <cell r="AN151">
            <v>26.3</v>
          </cell>
          <cell r="AO151">
            <v>32.6</v>
          </cell>
          <cell r="AP151">
            <v>35</v>
          </cell>
          <cell r="AQ151">
            <v>26.6</v>
          </cell>
          <cell r="AR151">
            <v>31.6</v>
          </cell>
          <cell r="AS151">
            <v>28.9</v>
          </cell>
          <cell r="AT151">
            <v>85.3</v>
          </cell>
          <cell r="AU151">
            <v>62.7</v>
          </cell>
          <cell r="AV151">
            <v>107.3</v>
          </cell>
          <cell r="AW151">
            <v>199.3</v>
          </cell>
        </row>
        <row r="152">
          <cell r="AK152" t="str">
            <v>Mai'02</v>
          </cell>
          <cell r="AL152">
            <v>7.2</v>
          </cell>
          <cell r="AM152">
            <v>12.6</v>
          </cell>
          <cell r="AN152">
            <v>-4.0999999999999996</v>
          </cell>
          <cell r="AO152">
            <v>25.2</v>
          </cell>
          <cell r="AP152">
            <v>3.2</v>
          </cell>
          <cell r="AQ152">
            <v>22.4</v>
          </cell>
          <cell r="AR152">
            <v>0.2</v>
          </cell>
          <cell r="AS152">
            <v>23.5</v>
          </cell>
          <cell r="AT152">
            <v>85.3</v>
          </cell>
          <cell r="AU152">
            <v>62.7</v>
          </cell>
          <cell r="AV152">
            <v>102.5</v>
          </cell>
          <cell r="AW152">
            <v>197.3</v>
          </cell>
        </row>
        <row r="153">
          <cell r="AK153" t="str">
            <v>Jun'02</v>
          </cell>
          <cell r="AL153">
            <v>17.7</v>
          </cell>
          <cell r="AM153">
            <v>13.5</v>
          </cell>
          <cell r="AN153">
            <v>-0.7</v>
          </cell>
          <cell r="AO153">
            <v>21.4</v>
          </cell>
          <cell r="AP153">
            <v>-3.9</v>
          </cell>
          <cell r="AQ153">
            <v>18.5</v>
          </cell>
          <cell r="AR153">
            <v>-2.7</v>
          </cell>
          <cell r="AS153">
            <v>19.600000000000001</v>
          </cell>
          <cell r="AT153">
            <v>85.3</v>
          </cell>
          <cell r="AU153">
            <v>62.7</v>
          </cell>
          <cell r="AV153">
            <v>103.9</v>
          </cell>
          <cell r="AW153">
            <v>199.7</v>
          </cell>
        </row>
        <row r="154">
          <cell r="AK154" t="str">
            <v>Jul'02</v>
          </cell>
          <cell r="AL154">
            <v>17.2</v>
          </cell>
          <cell r="AM154">
            <v>14</v>
          </cell>
          <cell r="AN154">
            <v>8</v>
          </cell>
          <cell r="AO154">
            <v>19.7</v>
          </cell>
          <cell r="AP154">
            <v>-3.9</v>
          </cell>
          <cell r="AQ154">
            <v>15.1</v>
          </cell>
          <cell r="AR154">
            <v>0.1</v>
          </cell>
          <cell r="AS154">
            <v>16.899999999999999</v>
          </cell>
          <cell r="AT154">
            <v>83.9</v>
          </cell>
          <cell r="AU154">
            <v>62.7</v>
          </cell>
          <cell r="AV154">
            <v>107.2</v>
          </cell>
          <cell r="AW154">
            <v>206.3</v>
          </cell>
        </row>
        <row r="155">
          <cell r="AK155" t="str">
            <v>Aug'02</v>
          </cell>
          <cell r="AL155">
            <v>5.6</v>
          </cell>
          <cell r="AM155">
            <v>13.3</v>
          </cell>
          <cell r="AN155">
            <v>2.7</v>
          </cell>
          <cell r="AO155">
            <v>18</v>
          </cell>
          <cell r="AP155">
            <v>-6.5</v>
          </cell>
          <cell r="AQ155">
            <v>13.2</v>
          </cell>
          <cell r="AR155">
            <v>-2.7</v>
          </cell>
          <cell r="AS155">
            <v>15.1</v>
          </cell>
          <cell r="AT155">
            <v>83.9</v>
          </cell>
          <cell r="AU155">
            <v>62.7</v>
          </cell>
          <cell r="AV155">
            <v>108.1</v>
          </cell>
          <cell r="AW155">
            <v>217.5</v>
          </cell>
        </row>
        <row r="156">
          <cell r="AK156" t="str">
            <v>Sep'02</v>
          </cell>
          <cell r="AL156">
            <v>3.4</v>
          </cell>
          <cell r="AM156">
            <v>12.3</v>
          </cell>
          <cell r="AN156">
            <v>12.4</v>
          </cell>
          <cell r="AO156">
            <v>17.399999999999999</v>
          </cell>
          <cell r="AP156">
            <v>14.8</v>
          </cell>
          <cell r="AQ156">
            <v>13.3</v>
          </cell>
          <cell r="AR156">
            <v>13.5</v>
          </cell>
          <cell r="AS156">
            <v>14.9</v>
          </cell>
          <cell r="AT156">
            <v>83.9</v>
          </cell>
          <cell r="AU156">
            <v>62.7</v>
          </cell>
          <cell r="AV156">
            <v>106.4</v>
          </cell>
          <cell r="AW156">
            <v>202.3</v>
          </cell>
        </row>
        <row r="157">
          <cell r="AK157" t="str">
            <v>Okt'02</v>
          </cell>
          <cell r="AL157">
            <v>0</v>
          </cell>
          <cell r="AM157">
            <v>11.3</v>
          </cell>
          <cell r="AN157">
            <v>11.2</v>
          </cell>
          <cell r="AO157">
            <v>16.8</v>
          </cell>
          <cell r="AP157">
            <v>-4.3</v>
          </cell>
          <cell r="AQ157">
            <v>11.4</v>
          </cell>
          <cell r="AR157">
            <v>1.6</v>
          </cell>
          <cell r="AS157">
            <v>13.5</v>
          </cell>
          <cell r="AT157">
            <v>82.8</v>
          </cell>
          <cell r="AU157">
            <v>62.7</v>
          </cell>
          <cell r="AV157">
            <v>113.1</v>
          </cell>
          <cell r="AW157">
            <v>207.1</v>
          </cell>
        </row>
        <row r="158">
          <cell r="AK158" t="str">
            <v>Nov'02</v>
          </cell>
          <cell r="AL158">
            <v>17.600000000000001</v>
          </cell>
          <cell r="AM158">
            <v>11.7</v>
          </cell>
          <cell r="AN158">
            <v>9.6</v>
          </cell>
          <cell r="AO158">
            <v>16.100000000000001</v>
          </cell>
          <cell r="AP158">
            <v>-8.4</v>
          </cell>
          <cell r="AQ158">
            <v>9.4</v>
          </cell>
          <cell r="AR158">
            <v>-1.6</v>
          </cell>
          <cell r="AS158">
            <v>12</v>
          </cell>
          <cell r="AT158">
            <v>82.8</v>
          </cell>
          <cell r="AU158">
            <v>62.7</v>
          </cell>
          <cell r="AV158">
            <v>102.2</v>
          </cell>
          <cell r="AW158">
            <v>205.8</v>
          </cell>
        </row>
        <row r="159">
          <cell r="AK159" t="str">
            <v>Dez'02</v>
          </cell>
          <cell r="AL159">
            <v>3.8</v>
          </cell>
          <cell r="AM159">
            <v>11.2</v>
          </cell>
          <cell r="AN159">
            <v>7.4</v>
          </cell>
          <cell r="AO159">
            <v>15.4</v>
          </cell>
          <cell r="AP159">
            <v>-6.8</v>
          </cell>
          <cell r="AQ159">
            <v>7.6</v>
          </cell>
          <cell r="AR159">
            <v>-2.5</v>
          </cell>
          <cell r="AS159">
            <v>10.5</v>
          </cell>
          <cell r="AT159">
            <v>82.8</v>
          </cell>
          <cell r="AU159">
            <v>62.7</v>
          </cell>
          <cell r="AV159">
            <v>97.2</v>
          </cell>
          <cell r="AW159">
            <v>188.1</v>
          </cell>
        </row>
        <row r="160">
          <cell r="AK160" t="str">
            <v>Jan'03</v>
          </cell>
          <cell r="AL160">
            <v>1.5</v>
          </cell>
          <cell r="AM160">
            <v>1.5</v>
          </cell>
          <cell r="AN160">
            <v>-27.6</v>
          </cell>
          <cell r="AO160">
            <v>-27.6</v>
          </cell>
          <cell r="AP160">
            <v>10.1</v>
          </cell>
          <cell r="AQ160">
            <v>10.1</v>
          </cell>
          <cell r="AR160">
            <v>-5.8</v>
          </cell>
          <cell r="AS160">
            <v>-5.8</v>
          </cell>
          <cell r="AT160">
            <v>85</v>
          </cell>
          <cell r="AU160">
            <v>70.099999999999994</v>
          </cell>
          <cell r="AV160">
            <v>110.2</v>
          </cell>
          <cell r="AW160">
            <v>203.3</v>
          </cell>
        </row>
        <row r="161">
          <cell r="AK161" t="str">
            <v>Feb'03</v>
          </cell>
          <cell r="AL161">
            <v>7.8</v>
          </cell>
          <cell r="AM161">
            <v>5</v>
          </cell>
          <cell r="AN161">
            <v>-26</v>
          </cell>
          <cell r="AO161">
            <v>-26.9</v>
          </cell>
          <cell r="AP161">
            <v>6.7</v>
          </cell>
          <cell r="AQ161">
            <v>8.5</v>
          </cell>
          <cell r="AR161">
            <v>-6.4</v>
          </cell>
          <cell r="AS161">
            <v>-6</v>
          </cell>
          <cell r="AT161">
            <v>85</v>
          </cell>
          <cell r="AU161">
            <v>70.099999999999994</v>
          </cell>
          <cell r="AV161">
            <v>123</v>
          </cell>
          <cell r="AW161">
            <v>204.5</v>
          </cell>
        </row>
        <row r="162">
          <cell r="AK162" t="str">
            <v>Mär'03</v>
          </cell>
          <cell r="AL162">
            <v>-3.9</v>
          </cell>
          <cell r="AM162">
            <v>1.4</v>
          </cell>
          <cell r="AN162">
            <v>-20.2</v>
          </cell>
          <cell r="AO162">
            <v>-25</v>
          </cell>
          <cell r="AP162">
            <v>-26.7</v>
          </cell>
          <cell r="AQ162">
            <v>-2.7</v>
          </cell>
          <cell r="AR162">
            <v>-24.3</v>
          </cell>
          <cell r="AS162">
            <v>-11.6</v>
          </cell>
          <cell r="AT162">
            <v>85</v>
          </cell>
          <cell r="AU162">
            <v>70.099999999999994</v>
          </cell>
          <cell r="AV162">
            <v>97.4</v>
          </cell>
          <cell r="AW162">
            <v>181.4</v>
          </cell>
        </row>
        <row r="163">
          <cell r="AK163" t="str">
            <v>Apr'03</v>
          </cell>
          <cell r="AL163">
            <v>-8.6</v>
          </cell>
          <cell r="AM163">
            <v>-1.5</v>
          </cell>
          <cell r="AN163">
            <v>-24</v>
          </cell>
          <cell r="AO163">
            <v>-24.7</v>
          </cell>
          <cell r="AP163">
            <v>-20</v>
          </cell>
          <cell r="AQ163">
            <v>-6.9</v>
          </cell>
          <cell r="AR163">
            <v>-21.4</v>
          </cell>
          <cell r="AS163">
            <v>-14</v>
          </cell>
          <cell r="AT163">
            <v>85.1</v>
          </cell>
          <cell r="AU163">
            <v>70.099999999999994</v>
          </cell>
          <cell r="AV163">
            <v>102.8</v>
          </cell>
          <cell r="AW163">
            <v>189.6</v>
          </cell>
        </row>
        <row r="164">
          <cell r="AK164" t="str">
            <v>Mai'03</v>
          </cell>
          <cell r="AL164">
            <v>-0.2</v>
          </cell>
          <cell r="AM164">
            <v>-1.2</v>
          </cell>
          <cell r="AN164">
            <v>-17.3</v>
          </cell>
          <cell r="AO164">
            <v>-23.6</v>
          </cell>
          <cell r="AP164">
            <v>-5</v>
          </cell>
          <cell r="AQ164">
            <v>-6.6</v>
          </cell>
          <cell r="AR164">
            <v>-9.9</v>
          </cell>
          <cell r="AS164">
            <v>-13.3</v>
          </cell>
          <cell r="AT164">
            <v>85.1</v>
          </cell>
          <cell r="AU164">
            <v>70.099999999999994</v>
          </cell>
          <cell r="AV164">
            <v>111.8</v>
          </cell>
          <cell r="AW164">
            <v>189</v>
          </cell>
        </row>
        <row r="165">
          <cell r="AK165" t="str">
            <v>Jun'03</v>
          </cell>
          <cell r="AL165">
            <v>-11.6</v>
          </cell>
          <cell r="AM165">
            <v>-3.1</v>
          </cell>
          <cell r="AN165">
            <v>-4.4000000000000004</v>
          </cell>
          <cell r="AO165">
            <v>-21.3</v>
          </cell>
          <cell r="AP165">
            <v>-6.4</v>
          </cell>
          <cell r="AQ165">
            <v>-6.6</v>
          </cell>
          <cell r="AR165">
            <v>-5.7</v>
          </cell>
          <cell r="AS165">
            <v>-12.4</v>
          </cell>
          <cell r="AT165">
            <v>85.1</v>
          </cell>
          <cell r="AU165">
            <v>70.099999999999994</v>
          </cell>
          <cell r="AV165">
            <v>96.9</v>
          </cell>
          <cell r="AW165">
            <v>181.7</v>
          </cell>
        </row>
        <row r="166">
          <cell r="AK166" t="str">
            <v>Jul'03</v>
          </cell>
          <cell r="AL166">
            <v>-8.9</v>
          </cell>
          <cell r="AM166">
            <v>-3.9</v>
          </cell>
          <cell r="AN166">
            <v>-10</v>
          </cell>
          <cell r="AO166">
            <v>-20</v>
          </cell>
          <cell r="AP166">
            <v>4.3</v>
          </cell>
          <cell r="AQ166">
            <v>-5.2</v>
          </cell>
          <cell r="AR166">
            <v>-0.8</v>
          </cell>
          <cell r="AS166">
            <v>-11</v>
          </cell>
          <cell r="AT166">
            <v>78.7</v>
          </cell>
          <cell r="AU166">
            <v>70.099999999999994</v>
          </cell>
          <cell r="AV166">
            <v>109.4</v>
          </cell>
          <cell r="AW166">
            <v>195.9</v>
          </cell>
        </row>
        <row r="167">
          <cell r="AK167" t="str">
            <v>Aug'03</v>
          </cell>
          <cell r="AL167">
            <v>-10</v>
          </cell>
          <cell r="AM167">
            <v>-4.4000000000000004</v>
          </cell>
          <cell r="AN167">
            <v>-6.7</v>
          </cell>
          <cell r="AO167">
            <v>-18.899999999999999</v>
          </cell>
          <cell r="AP167">
            <v>-8.1</v>
          </cell>
          <cell r="AQ167">
            <v>-5.4</v>
          </cell>
          <cell r="AR167">
            <v>-7.5</v>
          </cell>
          <cell r="AS167">
            <v>-10.8</v>
          </cell>
          <cell r="AT167">
            <v>78.7</v>
          </cell>
          <cell r="AU167">
            <v>70.099999999999994</v>
          </cell>
          <cell r="AV167">
            <v>92.9</v>
          </cell>
          <cell r="AW167">
            <v>186.6</v>
          </cell>
        </row>
        <row r="168">
          <cell r="AK168" t="str">
            <v>Sep'03</v>
          </cell>
          <cell r="AL168">
            <v>-6.9</v>
          </cell>
          <cell r="AM168">
            <v>-4.5999999999999996</v>
          </cell>
          <cell r="AN168">
            <v>-44.4</v>
          </cell>
          <cell r="AO168">
            <v>-21.6</v>
          </cell>
          <cell r="AP168">
            <v>24.7</v>
          </cell>
          <cell r="AQ168">
            <v>-3</v>
          </cell>
          <cell r="AR168">
            <v>-7.6</v>
          </cell>
          <cell r="AS168">
            <v>-10.5</v>
          </cell>
          <cell r="AT168">
            <v>78.7</v>
          </cell>
          <cell r="AU168">
            <v>70.099999999999994</v>
          </cell>
          <cell r="AV168">
            <v>109.6</v>
          </cell>
          <cell r="AW168">
            <v>189.7</v>
          </cell>
        </row>
        <row r="169">
          <cell r="AK169" t="str">
            <v>Okt'03</v>
          </cell>
          <cell r="AL169">
            <v>-13</v>
          </cell>
          <cell r="AM169">
            <v>-5.2</v>
          </cell>
          <cell r="AN169">
            <v>-26.6</v>
          </cell>
          <cell r="AO169">
            <v>-22.1</v>
          </cell>
          <cell r="AP169">
            <v>28.8</v>
          </cell>
          <cell r="AQ169">
            <v>0</v>
          </cell>
          <cell r="AR169">
            <v>5.7</v>
          </cell>
          <cell r="AS169">
            <v>-8.9</v>
          </cell>
          <cell r="AT169">
            <v>72.5</v>
          </cell>
          <cell r="AU169">
            <v>70.099999999999994</v>
          </cell>
          <cell r="AV169">
            <v>103.1</v>
          </cell>
          <cell r="AW169">
            <v>198.3</v>
          </cell>
        </row>
        <row r="170">
          <cell r="AK170" t="str">
            <v>Nov'03</v>
          </cell>
          <cell r="AL170">
            <v>-12.2</v>
          </cell>
          <cell r="AM170">
            <v>-5.8</v>
          </cell>
          <cell r="AN170">
            <v>-10</v>
          </cell>
          <cell r="AO170">
            <v>-21</v>
          </cell>
          <cell r="AP170">
            <v>28.4</v>
          </cell>
          <cell r="AQ170">
            <v>2.4</v>
          </cell>
          <cell r="AR170">
            <v>12.1</v>
          </cell>
          <cell r="AS170">
            <v>-7.1</v>
          </cell>
          <cell r="AT170">
            <v>72.5</v>
          </cell>
          <cell r="AU170">
            <v>70.099999999999994</v>
          </cell>
          <cell r="AV170">
            <v>101.7</v>
          </cell>
          <cell r="AW170">
            <v>186.5</v>
          </cell>
        </row>
        <row r="171">
          <cell r="AK171" t="str">
            <v>Dez'03</v>
          </cell>
          <cell r="AL171">
            <v>-13.3</v>
          </cell>
          <cell r="AM171">
            <v>-6.3</v>
          </cell>
          <cell r="AN171">
            <v>-15.8</v>
          </cell>
          <cell r="AO171">
            <v>-20.6</v>
          </cell>
          <cell r="AP171">
            <v>-5.4</v>
          </cell>
          <cell r="AQ171">
            <v>1.6</v>
          </cell>
          <cell r="AR171">
            <v>-8.9</v>
          </cell>
          <cell r="AS171">
            <v>-7.2</v>
          </cell>
          <cell r="AT171">
            <v>72.5</v>
          </cell>
          <cell r="AU171">
            <v>70.099999999999994</v>
          </cell>
          <cell r="AV171">
            <v>106.6</v>
          </cell>
          <cell r="AW171">
            <v>199.3</v>
          </cell>
        </row>
        <row r="172">
          <cell r="AK172" t="str">
            <v>Jan'04</v>
          </cell>
          <cell r="AL172">
            <v>5.5</v>
          </cell>
          <cell r="AM172">
            <v>5.5</v>
          </cell>
          <cell r="AN172">
            <v>-15.4</v>
          </cell>
          <cell r="AO172">
            <v>-15.4</v>
          </cell>
          <cell r="AP172">
            <v>-7.7</v>
          </cell>
          <cell r="AQ172">
            <v>-7.7</v>
          </cell>
          <cell r="AR172">
            <v>-10.199999999999999</v>
          </cell>
          <cell r="AS172">
            <v>-10.199999999999999</v>
          </cell>
          <cell r="AT172">
            <v>80.3</v>
          </cell>
          <cell r="AU172">
            <v>75.3</v>
          </cell>
          <cell r="AV172">
            <v>105.1</v>
          </cell>
          <cell r="AW172">
            <v>185.1</v>
          </cell>
        </row>
        <row r="173">
          <cell r="AK173" t="str">
            <v>Feb'04</v>
          </cell>
          <cell r="AL173">
            <v>-11.3</v>
          </cell>
          <cell r="AM173">
            <v>-4.2</v>
          </cell>
          <cell r="AN173">
            <v>4.2</v>
          </cell>
          <cell r="AO173">
            <v>-6.8</v>
          </cell>
          <cell r="AP173">
            <v>-4.5</v>
          </cell>
          <cell r="AQ173">
            <v>-6.3</v>
          </cell>
          <cell r="AR173">
            <v>-1.8</v>
          </cell>
          <cell r="AS173">
            <v>-6.4</v>
          </cell>
          <cell r="AT173">
            <v>80.3</v>
          </cell>
          <cell r="AU173">
            <v>75.3</v>
          </cell>
          <cell r="AV173">
            <v>116</v>
          </cell>
          <cell r="AW173">
            <v>187.1</v>
          </cell>
        </row>
        <row r="174">
          <cell r="AK174" t="str">
            <v>Mär'04</v>
          </cell>
          <cell r="AL174">
            <v>-2.9</v>
          </cell>
          <cell r="AM174">
            <v>-3.7</v>
          </cell>
          <cell r="AN174">
            <v>4.0999999999999996</v>
          </cell>
          <cell r="AO174">
            <v>-3.4</v>
          </cell>
          <cell r="AP174">
            <v>33.299999999999997</v>
          </cell>
          <cell r="AQ174">
            <v>3.2</v>
          </cell>
          <cell r="AR174">
            <v>21.8</v>
          </cell>
          <cell r="AS174">
            <v>1</v>
          </cell>
          <cell r="AT174">
            <v>80.3</v>
          </cell>
          <cell r="AU174">
            <v>75.3</v>
          </cell>
          <cell r="AV174">
            <v>112.8</v>
          </cell>
          <cell r="AW174">
            <v>206.6</v>
          </cell>
        </row>
        <row r="175">
          <cell r="AK175" t="str">
            <v>Apr'04</v>
          </cell>
          <cell r="AL175">
            <v>4.4000000000000004</v>
          </cell>
          <cell r="AM175">
            <v>-1.5</v>
          </cell>
          <cell r="AN175">
            <v>0</v>
          </cell>
          <cell r="AO175">
            <v>-2.6</v>
          </cell>
          <cell r="AP175">
            <v>25.6</v>
          </cell>
          <cell r="AQ175">
            <v>7.9</v>
          </cell>
          <cell r="AR175">
            <v>16.100000000000001</v>
          </cell>
          <cell r="AS175">
            <v>4.3</v>
          </cell>
          <cell r="AT175">
            <v>80.099999999999994</v>
          </cell>
          <cell r="AU175">
            <v>75.3</v>
          </cell>
          <cell r="AV175">
            <v>112.3</v>
          </cell>
          <cell r="AW175">
            <v>206.7</v>
          </cell>
        </row>
        <row r="176">
          <cell r="AK176" t="str">
            <v>Mai'04</v>
          </cell>
          <cell r="AL176">
            <v>0.3</v>
          </cell>
          <cell r="AM176">
            <v>-1.2</v>
          </cell>
          <cell r="AN176">
            <v>1.5</v>
          </cell>
          <cell r="AO176">
            <v>-2</v>
          </cell>
          <cell r="AP176">
            <v>21.9</v>
          </cell>
          <cell r="AQ176">
            <v>10.1</v>
          </cell>
          <cell r="AR176">
            <v>14.4</v>
          </cell>
          <cell r="AS176">
            <v>5.9</v>
          </cell>
          <cell r="AT176">
            <v>80.099999999999994</v>
          </cell>
          <cell r="AU176">
            <v>75.3</v>
          </cell>
          <cell r="AV176">
            <v>102.4</v>
          </cell>
          <cell r="AW176">
            <v>202.8</v>
          </cell>
        </row>
        <row r="177">
          <cell r="AK177" t="str">
            <v>Jun'04</v>
          </cell>
          <cell r="AL177">
            <v>1.5</v>
          </cell>
          <cell r="AM177">
            <v>-0.7</v>
          </cell>
          <cell r="AN177">
            <v>-6.4</v>
          </cell>
          <cell r="AO177">
            <v>-2.6</v>
          </cell>
          <cell r="AP177">
            <v>33.200000000000003</v>
          </cell>
          <cell r="AQ177">
            <v>12.9</v>
          </cell>
          <cell r="AR177">
            <v>17.399999999999999</v>
          </cell>
          <cell r="AS177">
            <v>7.4</v>
          </cell>
          <cell r="AT177">
            <v>80.099999999999994</v>
          </cell>
          <cell r="AU177">
            <v>75.3</v>
          </cell>
          <cell r="AV177">
            <v>111.3</v>
          </cell>
          <cell r="AW177">
            <v>209.9</v>
          </cell>
        </row>
        <row r="178">
          <cell r="AK178" t="str">
            <v>Jul'04</v>
          </cell>
          <cell r="AL178">
            <v>14.4</v>
          </cell>
          <cell r="AM178">
            <v>1.2</v>
          </cell>
          <cell r="AN178">
            <v>-14.9</v>
          </cell>
          <cell r="AO178">
            <v>-4.2</v>
          </cell>
          <cell r="AP178">
            <v>-8.6</v>
          </cell>
          <cell r="AQ178">
            <v>9.9</v>
          </cell>
          <cell r="AR178">
            <v>-10.7</v>
          </cell>
          <cell r="AS178">
            <v>4.9000000000000004</v>
          </cell>
          <cell r="AT178">
            <v>82.9</v>
          </cell>
          <cell r="AU178">
            <v>75.3</v>
          </cell>
          <cell r="AV178">
            <v>112.8</v>
          </cell>
          <cell r="AW178">
            <v>200.5</v>
          </cell>
        </row>
        <row r="179">
          <cell r="AK179" t="str">
            <v>Aug'04</v>
          </cell>
          <cell r="AL179">
            <v>-0.6</v>
          </cell>
          <cell r="AM179">
            <v>1.1000000000000001</v>
          </cell>
          <cell r="AN179">
            <v>-12.1</v>
          </cell>
          <cell r="AO179">
            <v>-5</v>
          </cell>
          <cell r="AP179">
            <v>28.3</v>
          </cell>
          <cell r="AQ179">
            <v>11.2</v>
          </cell>
          <cell r="AR179">
            <v>10.4</v>
          </cell>
          <cell r="AS179">
            <v>5.4</v>
          </cell>
          <cell r="AT179">
            <v>82.9</v>
          </cell>
          <cell r="AU179">
            <v>75.3</v>
          </cell>
          <cell r="AV179">
            <v>109.8</v>
          </cell>
          <cell r="AW179">
            <v>178.2</v>
          </cell>
        </row>
        <row r="180">
          <cell r="AK180" t="str">
            <v>Sep'04</v>
          </cell>
          <cell r="AL180">
            <v>7.7</v>
          </cell>
          <cell r="AM180">
            <v>1.7</v>
          </cell>
          <cell r="AN180">
            <v>37.5</v>
          </cell>
          <cell r="AO180">
            <v>-1.7</v>
          </cell>
          <cell r="AP180">
            <v>4.7</v>
          </cell>
          <cell r="AQ180">
            <v>10.5</v>
          </cell>
          <cell r="AR180">
            <v>14</v>
          </cell>
          <cell r="AS180">
            <v>6.2</v>
          </cell>
          <cell r="AT180">
            <v>82.9</v>
          </cell>
          <cell r="AU180">
            <v>75.3</v>
          </cell>
          <cell r="AV180">
            <v>114.1</v>
          </cell>
          <cell r="AW180">
            <v>202.7</v>
          </cell>
        </row>
        <row r="181">
          <cell r="AK181" t="str">
            <v>Okt'04</v>
          </cell>
          <cell r="AL181">
            <v>21</v>
          </cell>
          <cell r="AM181">
            <v>3</v>
          </cell>
          <cell r="AN181">
            <v>43.9</v>
          </cell>
          <cell r="AO181">
            <v>2.5</v>
          </cell>
          <cell r="AP181">
            <v>-4.5</v>
          </cell>
          <cell r="AQ181">
            <v>8.6999999999999993</v>
          </cell>
          <cell r="AR181">
            <v>9.5</v>
          </cell>
          <cell r="AS181">
            <v>6.6</v>
          </cell>
          <cell r="AT181">
            <v>82</v>
          </cell>
          <cell r="AU181">
            <v>75.3</v>
          </cell>
          <cell r="AV181">
            <v>123.3</v>
          </cell>
          <cell r="AW181">
            <v>190</v>
          </cell>
        </row>
        <row r="182">
          <cell r="AK182" t="str">
            <v>Nov'04</v>
          </cell>
          <cell r="AL182">
            <v>10.9</v>
          </cell>
          <cell r="AM182">
            <v>3.5</v>
          </cell>
          <cell r="AN182">
            <v>-6.2</v>
          </cell>
          <cell r="AO182">
            <v>1.6</v>
          </cell>
          <cell r="AP182">
            <v>-3.6</v>
          </cell>
          <cell r="AQ182">
            <v>7.4</v>
          </cell>
          <cell r="AR182">
            <v>-4.4000000000000004</v>
          </cell>
          <cell r="AS182">
            <v>5.4</v>
          </cell>
          <cell r="AT182">
            <v>82</v>
          </cell>
          <cell r="AU182">
            <v>75.3</v>
          </cell>
          <cell r="AV182">
            <v>118.2</v>
          </cell>
          <cell r="AW182">
            <v>194.1</v>
          </cell>
        </row>
        <row r="183">
          <cell r="AK183" t="str">
            <v>Dez'04</v>
          </cell>
          <cell r="AL183">
            <v>20.5</v>
          </cell>
          <cell r="AM183">
            <v>4.5999999999999996</v>
          </cell>
          <cell r="AN183">
            <v>17.3</v>
          </cell>
          <cell r="AO183">
            <v>2.8</v>
          </cell>
          <cell r="AP183">
            <v>22.8</v>
          </cell>
          <cell r="AQ183">
            <v>8.8000000000000007</v>
          </cell>
          <cell r="AR183">
            <v>21.1</v>
          </cell>
          <cell r="AS183">
            <v>6.7</v>
          </cell>
          <cell r="AT183">
            <v>82</v>
          </cell>
          <cell r="AU183">
            <v>75.3</v>
          </cell>
          <cell r="AV183">
            <v>117.6</v>
          </cell>
          <cell r="AW183">
            <v>225.7</v>
          </cell>
        </row>
        <row r="184">
          <cell r="AK184" t="str">
            <v>Jan'05</v>
          </cell>
          <cell r="AL184">
            <v>10.5</v>
          </cell>
          <cell r="AM184">
            <v>10.5</v>
          </cell>
          <cell r="AN184">
            <v>11.7</v>
          </cell>
          <cell r="AO184">
            <v>11.7</v>
          </cell>
          <cell r="AP184">
            <v>9.6</v>
          </cell>
          <cell r="AQ184">
            <v>9.6</v>
          </cell>
          <cell r="AR184">
            <v>10.199999999999999</v>
          </cell>
          <cell r="AS184">
            <v>10.199999999999999</v>
          </cell>
          <cell r="AT184">
            <v>83.1</v>
          </cell>
          <cell r="AU184">
            <v>77.2</v>
          </cell>
          <cell r="AV184">
            <v>110.8</v>
          </cell>
          <cell r="AW184">
            <v>188.3</v>
          </cell>
        </row>
        <row r="185">
          <cell r="AK185" t="str">
            <v>Feb'05</v>
          </cell>
          <cell r="AL185">
            <v>19.3</v>
          </cell>
          <cell r="AM185">
            <v>15.2</v>
          </cell>
          <cell r="AN185">
            <v>-3.7</v>
          </cell>
          <cell r="AO185">
            <v>4.0999999999999996</v>
          </cell>
          <cell r="AP185">
            <v>14.9</v>
          </cell>
          <cell r="AQ185">
            <v>12.1</v>
          </cell>
          <cell r="AR185">
            <v>8.6999999999999993</v>
          </cell>
          <cell r="AS185">
            <v>9.5</v>
          </cell>
          <cell r="AT185">
            <v>83.1</v>
          </cell>
          <cell r="AU185">
            <v>77.2</v>
          </cell>
          <cell r="AV185">
            <v>104.2</v>
          </cell>
          <cell r="AW185">
            <v>194.9</v>
          </cell>
        </row>
        <row r="186">
          <cell r="AK186" t="str">
            <v>Mär'05</v>
          </cell>
          <cell r="AL186">
            <v>9.1999999999999993</v>
          </cell>
          <cell r="AM186">
            <v>12.9</v>
          </cell>
          <cell r="AN186">
            <v>-7.3</v>
          </cell>
          <cell r="AO186">
            <v>0.4</v>
          </cell>
          <cell r="AP186">
            <v>9.4</v>
          </cell>
          <cell r="AQ186">
            <v>11.2</v>
          </cell>
          <cell r="AR186">
            <v>3.6</v>
          </cell>
          <cell r="AS186">
            <v>7.7</v>
          </cell>
          <cell r="AT186">
            <v>83.1</v>
          </cell>
          <cell r="AU186">
            <v>77.2</v>
          </cell>
          <cell r="AV186">
            <v>109.9</v>
          </cell>
          <cell r="AW186">
            <v>206</v>
          </cell>
        </row>
        <row r="187">
          <cell r="AK187" t="str">
            <v>Apr'05</v>
          </cell>
          <cell r="AL187">
            <v>13.2</v>
          </cell>
          <cell r="AM187">
            <v>13</v>
          </cell>
          <cell r="AN187">
            <v>1.3</v>
          </cell>
          <cell r="AO187">
            <v>0.6</v>
          </cell>
          <cell r="AP187">
            <v>-8</v>
          </cell>
          <cell r="AQ187">
            <v>6.5</v>
          </cell>
          <cell r="AR187">
            <v>-5.0999999999999996</v>
          </cell>
          <cell r="AS187">
            <v>4.5999999999999996</v>
          </cell>
          <cell r="AT187">
            <v>85.4</v>
          </cell>
          <cell r="AU187">
            <v>77.2</v>
          </cell>
          <cell r="AV187">
            <v>119.2</v>
          </cell>
          <cell r="AW187">
            <v>205.6</v>
          </cell>
        </row>
        <row r="188">
          <cell r="AK188" t="str">
            <v>Mai'05</v>
          </cell>
          <cell r="AL188">
            <v>11.2</v>
          </cell>
          <cell r="AM188">
            <v>12.6</v>
          </cell>
          <cell r="AN188">
            <v>18</v>
          </cell>
          <cell r="AO188">
            <v>3.6</v>
          </cell>
          <cell r="AP188">
            <v>-2.2999999999999998</v>
          </cell>
          <cell r="AQ188">
            <v>5</v>
          </cell>
          <cell r="AR188">
            <v>4.3</v>
          </cell>
          <cell r="AS188">
            <v>4.5</v>
          </cell>
          <cell r="AT188">
            <v>85.4</v>
          </cell>
          <cell r="AU188">
            <v>77.2</v>
          </cell>
          <cell r="AV188">
            <v>106.4</v>
          </cell>
          <cell r="AW188">
            <v>199.9</v>
          </cell>
        </row>
        <row r="189">
          <cell r="AK189" t="str">
            <v>Jun'05</v>
          </cell>
          <cell r="AL189">
            <v>11.6</v>
          </cell>
          <cell r="AM189">
            <v>12.4</v>
          </cell>
          <cell r="AN189">
            <v>36.299999999999997</v>
          </cell>
          <cell r="AO189">
            <v>8.1999999999999993</v>
          </cell>
          <cell r="AP189">
            <v>3.5</v>
          </cell>
          <cell r="AQ189">
            <v>4.8</v>
          </cell>
          <cell r="AR189">
            <v>13.9</v>
          </cell>
          <cell r="AS189">
            <v>5.9</v>
          </cell>
          <cell r="AT189">
            <v>85.4</v>
          </cell>
          <cell r="AU189">
            <v>77.2</v>
          </cell>
          <cell r="AV189">
            <v>120.9</v>
          </cell>
          <cell r="AW189">
            <v>237.6</v>
          </cell>
        </row>
        <row r="190">
          <cell r="AK190" t="str">
            <v>Jul'05</v>
          </cell>
          <cell r="AL190">
            <v>5.0999999999999996</v>
          </cell>
          <cell r="AM190">
            <v>11.4</v>
          </cell>
          <cell r="AN190">
            <v>26.2</v>
          </cell>
          <cell r="AO190">
            <v>10.199999999999999</v>
          </cell>
          <cell r="AP190">
            <v>-9.6999999999999993</v>
          </cell>
          <cell r="AQ190">
            <v>3.1</v>
          </cell>
          <cell r="AR190">
            <v>1.6</v>
          </cell>
          <cell r="AS190">
            <v>5.4</v>
          </cell>
          <cell r="AT190">
            <v>80.599999999999994</v>
          </cell>
          <cell r="AU190">
            <v>77.2</v>
          </cell>
          <cell r="AV190">
            <v>112.3</v>
          </cell>
          <cell r="AW190">
            <v>210.8</v>
          </cell>
        </row>
        <row r="191">
          <cell r="AK191" t="str">
            <v>Aug'05</v>
          </cell>
          <cell r="AL191">
            <v>13.9</v>
          </cell>
          <cell r="AM191">
            <v>11.6</v>
          </cell>
          <cell r="AN191">
            <v>9.5</v>
          </cell>
          <cell r="AO191">
            <v>10.1</v>
          </cell>
          <cell r="AP191">
            <v>3.3</v>
          </cell>
          <cell r="AQ191">
            <v>3.1</v>
          </cell>
          <cell r="AR191">
            <v>5.6</v>
          </cell>
          <cell r="AS191">
            <v>5.4</v>
          </cell>
          <cell r="AT191">
            <v>80.599999999999994</v>
          </cell>
          <cell r="AU191">
            <v>77.2</v>
          </cell>
          <cell r="AV191">
            <v>115.6</v>
          </cell>
          <cell r="AW191">
            <v>200</v>
          </cell>
        </row>
        <row r="192">
          <cell r="AK192" t="str">
            <v>Sep'05</v>
          </cell>
          <cell r="AL192">
            <v>2.8</v>
          </cell>
          <cell r="AM192">
            <v>10.7</v>
          </cell>
          <cell r="AN192">
            <v>-2.2999999999999998</v>
          </cell>
          <cell r="AO192">
            <v>8.8000000000000007</v>
          </cell>
          <cell r="AP192">
            <v>-5.9</v>
          </cell>
          <cell r="AQ192">
            <v>2.2000000000000002</v>
          </cell>
          <cell r="AR192">
            <v>-4.7</v>
          </cell>
          <cell r="AS192">
            <v>4.4000000000000004</v>
          </cell>
          <cell r="AT192">
            <v>80.599999999999994</v>
          </cell>
          <cell r="AU192">
            <v>77.2</v>
          </cell>
          <cell r="AV192">
            <v>113.2</v>
          </cell>
          <cell r="AW192">
            <v>237.3</v>
          </cell>
        </row>
        <row r="193">
          <cell r="AK193" t="str">
            <v>Okt'05</v>
          </cell>
          <cell r="AL193">
            <v>-2.2999999999999998</v>
          </cell>
          <cell r="AM193">
            <v>9.6999999999999993</v>
          </cell>
          <cell r="AN193">
            <v>-9.6</v>
          </cell>
          <cell r="AO193">
            <v>6.4</v>
          </cell>
          <cell r="AP193">
            <v>7.8</v>
          </cell>
          <cell r="AQ193">
            <v>2.8</v>
          </cell>
          <cell r="AR193">
            <v>1.2</v>
          </cell>
          <cell r="AS193">
            <v>4</v>
          </cell>
          <cell r="AT193">
            <v>77.400000000000006</v>
          </cell>
          <cell r="AU193">
            <v>77.2</v>
          </cell>
          <cell r="AV193">
            <v>104.2</v>
          </cell>
          <cell r="AW193">
            <v>228.4</v>
          </cell>
        </row>
        <row r="194">
          <cell r="AK194" t="str">
            <v>Nov'05</v>
          </cell>
          <cell r="AL194">
            <v>10.6</v>
          </cell>
          <cell r="AM194">
            <v>9.8000000000000007</v>
          </cell>
          <cell r="AN194">
            <v>34.5</v>
          </cell>
          <cell r="AO194">
            <v>9.1</v>
          </cell>
          <cell r="AP194">
            <v>20.6</v>
          </cell>
          <cell r="AQ194">
            <v>4.5</v>
          </cell>
          <cell r="AR194">
            <v>25.2</v>
          </cell>
          <cell r="AS194">
            <v>6</v>
          </cell>
          <cell r="AT194">
            <v>77.400000000000006</v>
          </cell>
          <cell r="AU194">
            <v>77.2</v>
          </cell>
          <cell r="AV194">
            <v>112</v>
          </cell>
          <cell r="AW194">
            <v>239.6</v>
          </cell>
        </row>
        <row r="195">
          <cell r="AK195" t="str">
            <v>Dez'05</v>
          </cell>
          <cell r="AL195">
            <v>10.4</v>
          </cell>
          <cell r="AM195">
            <v>9.8000000000000007</v>
          </cell>
          <cell r="AN195">
            <v>18.3</v>
          </cell>
          <cell r="AO195">
            <v>9.9</v>
          </cell>
          <cell r="AP195">
            <v>20.9</v>
          </cell>
          <cell r="AQ195">
            <v>6.2</v>
          </cell>
          <cell r="AR195">
            <v>20.2</v>
          </cell>
          <cell r="AS195">
            <v>7.4</v>
          </cell>
          <cell r="AT195">
            <v>77.400000000000006</v>
          </cell>
          <cell r="AU195">
            <v>77.2</v>
          </cell>
          <cell r="AV195">
            <v>114.1</v>
          </cell>
          <cell r="AW195">
            <v>222.2</v>
          </cell>
        </row>
        <row r="196">
          <cell r="AK196" t="str">
            <v>Jan'06</v>
          </cell>
          <cell r="AL196">
            <v>3.6</v>
          </cell>
          <cell r="AM196">
            <v>3.6</v>
          </cell>
          <cell r="AN196">
            <v>2.7</v>
          </cell>
          <cell r="AO196">
            <v>2.7</v>
          </cell>
          <cell r="AP196">
            <v>9.1999999999999993</v>
          </cell>
          <cell r="AQ196">
            <v>9.1999999999999993</v>
          </cell>
          <cell r="AR196">
            <v>7.2</v>
          </cell>
          <cell r="AS196">
            <v>7.2</v>
          </cell>
          <cell r="AT196">
            <v>83.8</v>
          </cell>
          <cell r="AU196">
            <v>80.8</v>
          </cell>
          <cell r="AV196">
            <v>112.9</v>
          </cell>
          <cell r="AW196">
            <v>248.7</v>
          </cell>
        </row>
        <row r="197">
          <cell r="AK197" t="str">
            <v>Feb'06</v>
          </cell>
          <cell r="AL197">
            <v>4.7</v>
          </cell>
          <cell r="AM197">
            <v>4.2</v>
          </cell>
          <cell r="AN197">
            <v>18.2</v>
          </cell>
          <cell r="AO197">
            <v>9.6999999999999993</v>
          </cell>
          <cell r="AP197">
            <v>1.6</v>
          </cell>
          <cell r="AQ197">
            <v>5.6</v>
          </cell>
          <cell r="AR197">
            <v>6.4</v>
          </cell>
          <cell r="AS197">
            <v>6.8</v>
          </cell>
          <cell r="AT197">
            <v>83.8</v>
          </cell>
          <cell r="AU197">
            <v>80.8</v>
          </cell>
          <cell r="AV197">
            <v>111.6</v>
          </cell>
          <cell r="AW197">
            <v>237.6</v>
          </cell>
        </row>
        <row r="198">
          <cell r="AK198" t="str">
            <v>Mär'06</v>
          </cell>
          <cell r="AL198">
            <v>13</v>
          </cell>
          <cell r="AM198">
            <v>7.5</v>
          </cell>
          <cell r="AN198">
            <v>21.9</v>
          </cell>
          <cell r="AO198">
            <v>13.4</v>
          </cell>
          <cell r="AP198">
            <v>-1.2</v>
          </cell>
          <cell r="AQ198">
            <v>3.5</v>
          </cell>
          <cell r="AR198">
            <v>5.8</v>
          </cell>
          <cell r="AS198">
            <v>6.5</v>
          </cell>
          <cell r="AT198">
            <v>83.8</v>
          </cell>
          <cell r="AU198">
            <v>80.8</v>
          </cell>
          <cell r="AV198">
            <v>115.1</v>
          </cell>
          <cell r="AW198">
            <v>241.9</v>
          </cell>
        </row>
        <row r="199">
          <cell r="AK199" t="str">
            <v>Apr'06</v>
          </cell>
          <cell r="AL199">
            <v>4.9000000000000004</v>
          </cell>
          <cell r="AM199">
            <v>6.7</v>
          </cell>
          <cell r="AN199">
            <v>10.7</v>
          </cell>
          <cell r="AO199">
            <v>12.8</v>
          </cell>
          <cell r="AP199">
            <v>13.2</v>
          </cell>
          <cell r="AQ199">
            <v>5.6</v>
          </cell>
          <cell r="AR199">
            <v>12.4</v>
          </cell>
          <cell r="AS199">
            <v>7.8</v>
          </cell>
          <cell r="AT199">
            <v>88.7</v>
          </cell>
          <cell r="AU199">
            <v>80.8</v>
          </cell>
          <cell r="AV199">
            <v>104.3</v>
          </cell>
          <cell r="AW199">
            <v>232.8</v>
          </cell>
        </row>
        <row r="200">
          <cell r="AK200" t="str">
            <v>Mai'06</v>
          </cell>
          <cell r="AL200">
            <v>12.7</v>
          </cell>
          <cell r="AM200">
            <v>7.9</v>
          </cell>
          <cell r="AN200">
            <v>1.6</v>
          </cell>
          <cell r="AO200">
            <v>10.6</v>
          </cell>
          <cell r="AP200">
            <v>10.3</v>
          </cell>
          <cell r="AQ200">
            <v>6.3</v>
          </cell>
          <cell r="AR200">
            <v>7.1</v>
          </cell>
          <cell r="AS200">
            <v>7.7</v>
          </cell>
          <cell r="AT200">
            <v>88.7</v>
          </cell>
          <cell r="AU200">
            <v>80.8</v>
          </cell>
          <cell r="AV200">
            <v>132.5</v>
          </cell>
          <cell r="AW200">
            <v>242.2</v>
          </cell>
        </row>
        <row r="201">
          <cell r="AK201" t="str">
            <v>Jun'06</v>
          </cell>
          <cell r="AL201">
            <v>5.9</v>
          </cell>
          <cell r="AM201">
            <v>7.6</v>
          </cell>
          <cell r="AN201">
            <v>-6</v>
          </cell>
          <cell r="AO201">
            <v>7.7</v>
          </cell>
          <cell r="AP201">
            <v>2.9</v>
          </cell>
          <cell r="AQ201">
            <v>5.8</v>
          </cell>
          <cell r="AR201">
            <v>-0.5</v>
          </cell>
          <cell r="AS201">
            <v>6.5</v>
          </cell>
          <cell r="AT201">
            <v>88.7</v>
          </cell>
          <cell r="AU201">
            <v>80.8</v>
          </cell>
          <cell r="AV201">
            <v>109.8</v>
          </cell>
          <cell r="AW201">
            <v>232</v>
          </cell>
        </row>
        <row r="202">
          <cell r="AK202" t="str">
            <v>Jul'06</v>
          </cell>
          <cell r="AL202">
            <v>11.6</v>
          </cell>
          <cell r="AM202">
            <v>8.1</v>
          </cell>
          <cell r="AN202">
            <v>8</v>
          </cell>
          <cell r="AO202">
            <v>7.7</v>
          </cell>
          <cell r="AP202">
            <v>35.799999999999997</v>
          </cell>
          <cell r="AQ202">
            <v>8.9</v>
          </cell>
          <cell r="AR202">
            <v>24.9</v>
          </cell>
          <cell r="AS202">
            <v>8.5</v>
          </cell>
          <cell r="AT202">
            <v>90.6</v>
          </cell>
          <cell r="AU202">
            <v>80.8</v>
          </cell>
          <cell r="AV202">
            <v>109.8</v>
          </cell>
          <cell r="AW202">
            <v>229.8</v>
          </cell>
        </row>
        <row r="203">
          <cell r="AK203" t="str">
            <v>Aug'06</v>
          </cell>
          <cell r="AL203">
            <v>13.7</v>
          </cell>
          <cell r="AM203">
            <v>8.6</v>
          </cell>
          <cell r="AN203">
            <v>21.1</v>
          </cell>
          <cell r="AO203">
            <v>8.9</v>
          </cell>
          <cell r="AP203">
            <v>22.2</v>
          </cell>
          <cell r="AQ203">
            <v>10</v>
          </cell>
          <cell r="AR203">
            <v>21.6</v>
          </cell>
          <cell r="AS203">
            <v>9.6</v>
          </cell>
          <cell r="AT203">
            <v>90.6</v>
          </cell>
          <cell r="AU203">
            <v>80.8</v>
          </cell>
          <cell r="AV203">
            <v>117</v>
          </cell>
          <cell r="AW203">
            <v>235.9</v>
          </cell>
        </row>
        <row r="204">
          <cell r="AK204" t="str">
            <v>Sep'06</v>
          </cell>
          <cell r="AL204">
            <v>22.7</v>
          </cell>
          <cell r="AM204">
            <v>9.8000000000000007</v>
          </cell>
          <cell r="AN204">
            <v>11.1</v>
          </cell>
          <cell r="AO204">
            <v>9.1</v>
          </cell>
          <cell r="AP204">
            <v>4.0999999999999996</v>
          </cell>
          <cell r="AQ204">
            <v>9.4</v>
          </cell>
          <cell r="AR204">
            <v>6.5</v>
          </cell>
          <cell r="AS204">
            <v>9.3000000000000007</v>
          </cell>
          <cell r="AT204">
            <v>90.6</v>
          </cell>
          <cell r="AU204">
            <v>80.8</v>
          </cell>
          <cell r="AV204">
            <v>129.9</v>
          </cell>
          <cell r="AW204">
            <v>236.1</v>
          </cell>
        </row>
        <row r="205">
          <cell r="AK205" t="str">
            <v>Okt'06</v>
          </cell>
          <cell r="AL205">
            <v>29.2</v>
          </cell>
          <cell r="AM205">
            <v>11.2</v>
          </cell>
          <cell r="AN205">
            <v>16.5</v>
          </cell>
          <cell r="AO205">
            <v>10</v>
          </cell>
          <cell r="AP205">
            <v>13.6</v>
          </cell>
          <cell r="AQ205">
            <v>9.9</v>
          </cell>
          <cell r="AR205">
            <v>14.6</v>
          </cell>
          <cell r="AS205">
            <v>9.9</v>
          </cell>
          <cell r="AT205">
            <v>88.7</v>
          </cell>
          <cell r="AU205">
            <v>80.8</v>
          </cell>
          <cell r="AV205">
            <v>107.8</v>
          </cell>
          <cell r="AW205">
            <v>237.1</v>
          </cell>
        </row>
        <row r="206">
          <cell r="AK206" t="str">
            <v>Nov'06</v>
          </cell>
          <cell r="AL206">
            <v>17.600000000000001</v>
          </cell>
          <cell r="AM206">
            <v>11.6</v>
          </cell>
          <cell r="AN206">
            <v>-10.8</v>
          </cell>
          <cell r="AO206">
            <v>7.5</v>
          </cell>
          <cell r="AP206">
            <v>2.2999999999999998</v>
          </cell>
          <cell r="AQ206">
            <v>9.1</v>
          </cell>
          <cell r="AR206">
            <v>-2.4</v>
          </cell>
          <cell r="AS206">
            <v>8.5</v>
          </cell>
          <cell r="AT206">
            <v>88.7</v>
          </cell>
          <cell r="AU206">
            <v>80.8</v>
          </cell>
          <cell r="AV206">
            <v>107.8</v>
          </cell>
          <cell r="AW206">
            <v>239.8</v>
          </cell>
        </row>
        <row r="207">
          <cell r="AK207" t="str">
            <v>Dez'06</v>
          </cell>
          <cell r="AL207">
            <v>4.2</v>
          </cell>
          <cell r="AM207">
            <v>11.1</v>
          </cell>
          <cell r="AN207">
            <v>14.9</v>
          </cell>
          <cell r="AO207">
            <v>8.1999999999999993</v>
          </cell>
          <cell r="AP207">
            <v>10.3</v>
          </cell>
          <cell r="AQ207">
            <v>9.1999999999999993</v>
          </cell>
          <cell r="AR207">
            <v>11.6</v>
          </cell>
          <cell r="AS207">
            <v>8.9</v>
          </cell>
          <cell r="AT207">
            <v>88.7</v>
          </cell>
          <cell r="AU207">
            <v>80.8</v>
          </cell>
          <cell r="AV207">
            <v>102.7</v>
          </cell>
          <cell r="AW207">
            <v>244.9</v>
          </cell>
        </row>
        <row r="208">
          <cell r="AK208" t="str">
            <v>Jan'07</v>
          </cell>
          <cell r="AL208">
            <v>9.6</v>
          </cell>
          <cell r="AM208">
            <v>9.6</v>
          </cell>
          <cell r="AN208">
            <v>23.3</v>
          </cell>
          <cell r="AO208">
            <v>23.3</v>
          </cell>
          <cell r="AP208">
            <v>10.6</v>
          </cell>
          <cell r="AQ208">
            <v>10.6</v>
          </cell>
          <cell r="AR208">
            <v>14.4</v>
          </cell>
          <cell r="AS208">
            <v>14.4</v>
          </cell>
          <cell r="AT208">
            <v>90.7</v>
          </cell>
          <cell r="AU208">
            <v>80.900000000000006</v>
          </cell>
          <cell r="AV208">
            <v>113.8</v>
          </cell>
          <cell r="AW208">
            <v>251</v>
          </cell>
        </row>
        <row r="209">
          <cell r="AK209" t="str">
            <v>Feb'07</v>
          </cell>
          <cell r="AL209">
            <v>10.3</v>
          </cell>
          <cell r="AM209">
            <v>10</v>
          </cell>
          <cell r="AN209">
            <v>9.9</v>
          </cell>
          <cell r="AO209">
            <v>16.7</v>
          </cell>
          <cell r="AP209">
            <v>22.9</v>
          </cell>
          <cell r="AQ209">
            <v>16.2</v>
          </cell>
          <cell r="AR209">
            <v>18.7</v>
          </cell>
          <cell r="AS209">
            <v>16.399999999999999</v>
          </cell>
          <cell r="AT209">
            <v>90.7</v>
          </cell>
          <cell r="AU209">
            <v>80.900000000000006</v>
          </cell>
          <cell r="AV209">
            <v>116.7</v>
          </cell>
          <cell r="AW209">
            <v>265.8</v>
          </cell>
        </row>
        <row r="210">
          <cell r="AK210" t="str">
            <v>Mär'07</v>
          </cell>
          <cell r="AL210">
            <v>10.9</v>
          </cell>
          <cell r="AM210">
            <v>10.4</v>
          </cell>
          <cell r="AN210">
            <v>5.9</v>
          </cell>
          <cell r="AO210">
            <v>13.2</v>
          </cell>
          <cell r="AP210">
            <v>36.5</v>
          </cell>
          <cell r="AQ210">
            <v>22.1</v>
          </cell>
          <cell r="AR210">
            <v>25.8</v>
          </cell>
          <cell r="AS210">
            <v>19.2</v>
          </cell>
          <cell r="AT210">
            <v>90.7</v>
          </cell>
          <cell r="AU210">
            <v>80.900000000000006</v>
          </cell>
          <cell r="AV210">
            <v>117.2</v>
          </cell>
          <cell r="AW210">
            <v>245.1</v>
          </cell>
        </row>
        <row r="211">
          <cell r="AK211" t="str">
            <v>Apr'07</v>
          </cell>
          <cell r="AL211">
            <v>8</v>
          </cell>
          <cell r="AM211">
            <v>9.6999999999999993</v>
          </cell>
          <cell r="AN211">
            <v>9.8000000000000007</v>
          </cell>
          <cell r="AO211">
            <v>12.4</v>
          </cell>
          <cell r="AP211">
            <v>1.1000000000000001</v>
          </cell>
          <cell r="AQ211">
            <v>17.399999999999999</v>
          </cell>
          <cell r="AR211">
            <v>4</v>
          </cell>
          <cell r="AS211">
            <v>15.7</v>
          </cell>
          <cell r="AT211">
            <v>93.2</v>
          </cell>
          <cell r="AU211">
            <v>80.900000000000006</v>
          </cell>
          <cell r="AV211">
            <v>109.5</v>
          </cell>
          <cell r="AW211">
            <v>244</v>
          </cell>
        </row>
        <row r="212">
          <cell r="AK212" t="str">
            <v>Mai'07</v>
          </cell>
          <cell r="AL212">
            <v>8.3000000000000007</v>
          </cell>
          <cell r="AM212">
            <v>9.4</v>
          </cell>
          <cell r="AN212">
            <v>3.9</v>
          </cell>
          <cell r="AO212">
            <v>10.9</v>
          </cell>
          <cell r="AP212">
            <v>14.8</v>
          </cell>
          <cell r="AQ212">
            <v>16.899999999999999</v>
          </cell>
          <cell r="AR212">
            <v>11</v>
          </cell>
          <cell r="AS212">
            <v>14.9</v>
          </cell>
          <cell r="AT212">
            <v>93.2</v>
          </cell>
          <cell r="AU212">
            <v>80.900000000000006</v>
          </cell>
          <cell r="AV212">
            <v>120.6</v>
          </cell>
          <cell r="AW212">
            <v>255.5</v>
          </cell>
        </row>
        <row r="213">
          <cell r="AK213" t="str">
            <v>Jun'07</v>
          </cell>
          <cell r="AL213">
            <v>5.9</v>
          </cell>
          <cell r="AM213">
            <v>8.8000000000000007</v>
          </cell>
          <cell r="AN213">
            <v>-3.3</v>
          </cell>
          <cell r="AO213">
            <v>8.6999999999999993</v>
          </cell>
          <cell r="AP213">
            <v>27.2</v>
          </cell>
          <cell r="AQ213">
            <v>18.3</v>
          </cell>
          <cell r="AR213">
            <v>16.2</v>
          </cell>
          <cell r="AS213">
            <v>15.1</v>
          </cell>
          <cell r="AT213">
            <v>93.2</v>
          </cell>
          <cell r="AU213">
            <v>80.900000000000006</v>
          </cell>
          <cell r="AV213">
            <v>111.2</v>
          </cell>
          <cell r="AW213">
            <v>251.7</v>
          </cell>
        </row>
        <row r="214">
          <cell r="AK214" t="str">
            <v>Jul'07</v>
          </cell>
          <cell r="AL214">
            <v>8.5</v>
          </cell>
          <cell r="AM214">
            <v>8.8000000000000007</v>
          </cell>
          <cell r="AN214">
            <v>1.8</v>
          </cell>
          <cell r="AO214">
            <v>7.8</v>
          </cell>
          <cell r="AP214">
            <v>14.5</v>
          </cell>
          <cell r="AQ214">
            <v>17.8</v>
          </cell>
          <cell r="AR214">
            <v>10.199999999999999</v>
          </cell>
          <cell r="AS214">
            <v>14.5</v>
          </cell>
          <cell r="AT214">
            <v>89.5</v>
          </cell>
          <cell r="AU214">
            <v>80.900000000000006</v>
          </cell>
          <cell r="AV214">
            <v>112.3</v>
          </cell>
          <cell r="AW214">
            <v>269.7</v>
          </cell>
        </row>
        <row r="215">
          <cell r="AK215" t="str">
            <v>Aug'07</v>
          </cell>
          <cell r="AL215">
            <v>16.5</v>
          </cell>
          <cell r="AM215">
            <v>9.4</v>
          </cell>
          <cell r="AN215">
            <v>13.3</v>
          </cell>
          <cell r="AO215">
            <v>8.4</v>
          </cell>
          <cell r="AP215">
            <v>50.7</v>
          </cell>
          <cell r="AQ215">
            <v>20.8</v>
          </cell>
          <cell r="AR215">
            <v>37.299999999999997</v>
          </cell>
          <cell r="AS215">
            <v>16.600000000000001</v>
          </cell>
          <cell r="AT215">
            <v>89.5</v>
          </cell>
          <cell r="AU215">
            <v>80.900000000000006</v>
          </cell>
          <cell r="AV215">
            <v>112</v>
          </cell>
          <cell r="AW215">
            <v>261.8</v>
          </cell>
        </row>
        <row r="216">
          <cell r="AK216" t="str">
            <v>Sep'07</v>
          </cell>
          <cell r="AL216">
            <v>14.6</v>
          </cell>
          <cell r="AM216">
            <v>9.9</v>
          </cell>
          <cell r="AN216">
            <v>4.2</v>
          </cell>
          <cell r="AO216">
            <v>8</v>
          </cell>
          <cell r="AP216">
            <v>37</v>
          </cell>
          <cell r="AQ216">
            <v>22.2</v>
          </cell>
          <cell r="AR216">
            <v>25</v>
          </cell>
          <cell r="AS216">
            <v>17.399999999999999</v>
          </cell>
          <cell r="AT216">
            <v>89.5</v>
          </cell>
          <cell r="AU216">
            <v>80.900000000000006</v>
          </cell>
          <cell r="AV216">
            <v>105</v>
          </cell>
          <cell r="AW216">
            <v>253.5</v>
          </cell>
        </row>
        <row r="217">
          <cell r="AK217" t="str">
            <v>Okt'07</v>
          </cell>
          <cell r="AL217">
            <v>13.2</v>
          </cell>
          <cell r="AM217">
            <v>10.199999999999999</v>
          </cell>
          <cell r="AN217">
            <v>13.9</v>
          </cell>
          <cell r="AO217">
            <v>8.6999999999999993</v>
          </cell>
          <cell r="AP217">
            <v>49.1</v>
          </cell>
          <cell r="AQ217">
            <v>25.3</v>
          </cell>
          <cell r="AR217">
            <v>36.9</v>
          </cell>
          <cell r="AS217">
            <v>19.7</v>
          </cell>
          <cell r="AT217">
            <v>90.1</v>
          </cell>
          <cell r="AU217">
            <v>80.900000000000006</v>
          </cell>
          <cell r="AV217">
            <v>119.9</v>
          </cell>
          <cell r="AW217">
            <v>283.2</v>
          </cell>
        </row>
        <row r="218">
          <cell r="AK218" t="str">
            <v>Nov'07</v>
          </cell>
          <cell r="AL218">
            <v>11.8</v>
          </cell>
          <cell r="AM218">
            <v>10.3</v>
          </cell>
          <cell r="AN218">
            <v>30.5</v>
          </cell>
          <cell r="AO218">
            <v>10.8</v>
          </cell>
          <cell r="AP218">
            <v>47</v>
          </cell>
          <cell r="AQ218">
            <v>27.6</v>
          </cell>
          <cell r="AR218">
            <v>41.7</v>
          </cell>
          <cell r="AS218">
            <v>21.9</v>
          </cell>
          <cell r="AT218">
            <v>90.1</v>
          </cell>
          <cell r="AU218">
            <v>80.900000000000006</v>
          </cell>
          <cell r="AV218">
            <v>121.2</v>
          </cell>
          <cell r="AW218">
            <v>260</v>
          </cell>
        </row>
        <row r="219">
          <cell r="AK219" t="str">
            <v>Dez'07</v>
          </cell>
          <cell r="AL219">
            <v>30</v>
          </cell>
          <cell r="AM219">
            <v>11.7</v>
          </cell>
          <cell r="AN219">
            <v>-3</v>
          </cell>
          <cell r="AO219">
            <v>9.4</v>
          </cell>
          <cell r="AP219">
            <v>20.9</v>
          </cell>
          <cell r="AQ219">
            <v>26.8</v>
          </cell>
          <cell r="AR219">
            <v>13.6</v>
          </cell>
          <cell r="AS219">
            <v>21</v>
          </cell>
          <cell r="AT219">
            <v>90.1</v>
          </cell>
          <cell r="AU219">
            <v>80.900000000000006</v>
          </cell>
          <cell r="AV219">
            <v>121.3</v>
          </cell>
          <cell r="AW219">
            <v>277.7</v>
          </cell>
        </row>
        <row r="220">
          <cell r="AK220" t="str">
            <v>Jan'08</v>
          </cell>
          <cell r="AL220">
            <v>26.4</v>
          </cell>
          <cell r="AM220">
            <v>26.4</v>
          </cell>
          <cell r="AN220">
            <v>21.5</v>
          </cell>
          <cell r="AO220">
            <v>21.5</v>
          </cell>
          <cell r="AP220">
            <v>31.1</v>
          </cell>
          <cell r="AQ220">
            <v>31.1</v>
          </cell>
          <cell r="AR220">
            <v>28</v>
          </cell>
          <cell r="AS220">
            <v>28</v>
          </cell>
          <cell r="AT220">
            <v>90.8</v>
          </cell>
          <cell r="AU220" t="str">
            <v>-</v>
          </cell>
          <cell r="AV220">
            <v>110.5</v>
          </cell>
          <cell r="AW220">
            <v>260.10000000000002</v>
          </cell>
        </row>
        <row r="221">
          <cell r="AK221" t="str">
            <v>Feb'08</v>
          </cell>
          <cell r="AL221">
            <v>20.7</v>
          </cell>
          <cell r="AM221">
            <v>23.3</v>
          </cell>
          <cell r="AN221">
            <v>16.100000000000001</v>
          </cell>
          <cell r="AO221">
            <v>19</v>
          </cell>
          <cell r="AP221">
            <v>37.200000000000003</v>
          </cell>
          <cell r="AQ221">
            <v>34</v>
          </cell>
          <cell r="AR221">
            <v>30.8</v>
          </cell>
          <cell r="AS221">
            <v>29.3</v>
          </cell>
          <cell r="AT221">
            <v>90.8</v>
          </cell>
          <cell r="AU221" t="str">
            <v>-</v>
          </cell>
          <cell r="AV221">
            <v>110.8</v>
          </cell>
          <cell r="AW221">
            <v>268.8</v>
          </cell>
        </row>
        <row r="222">
          <cell r="AK222" t="str">
            <v>Mär'08</v>
          </cell>
          <cell r="AL222">
            <v>12.6</v>
          </cell>
          <cell r="AM222">
            <v>19</v>
          </cell>
          <cell r="AN222">
            <v>23.8</v>
          </cell>
          <cell r="AO222">
            <v>20.5</v>
          </cell>
          <cell r="AP222">
            <v>17.600000000000001</v>
          </cell>
          <cell r="AQ222">
            <v>28.7</v>
          </cell>
          <cell r="AR222">
            <v>19.399999999999999</v>
          </cell>
          <cell r="AS222">
            <v>26.2</v>
          </cell>
          <cell r="AT222">
            <v>90.8</v>
          </cell>
          <cell r="AU222" t="str">
            <v>-</v>
          </cell>
          <cell r="AV222">
            <v>86.2</v>
          </cell>
          <cell r="AW222">
            <v>249.7</v>
          </cell>
        </row>
        <row r="223">
          <cell r="AK223" t="str">
            <v>Apr'08</v>
          </cell>
          <cell r="AL223">
            <v>18.8</v>
          </cell>
          <cell r="AM223">
            <v>19</v>
          </cell>
          <cell r="AN223">
            <v>12.2</v>
          </cell>
          <cell r="AO223">
            <v>18.600000000000001</v>
          </cell>
          <cell r="AP223">
            <v>34</v>
          </cell>
          <cell r="AQ223">
            <v>29.7</v>
          </cell>
          <cell r="AR223">
            <v>26.4</v>
          </cell>
          <cell r="AS223">
            <v>26.2</v>
          </cell>
          <cell r="AT223">
            <v>93.8</v>
          </cell>
          <cell r="AU223" t="str">
            <v>-</v>
          </cell>
          <cell r="AV223">
            <v>122.4</v>
          </cell>
          <cell r="AW223">
            <v>283</v>
          </cell>
        </row>
        <row r="224">
          <cell r="AK224" t="str">
            <v>Mai'08</v>
          </cell>
          <cell r="AL224">
            <v>9.6</v>
          </cell>
          <cell r="AM224">
            <v>17.100000000000001</v>
          </cell>
          <cell r="AN224">
            <v>1.9</v>
          </cell>
          <cell r="AO224">
            <v>15.8</v>
          </cell>
          <cell r="AP224">
            <v>24.5</v>
          </cell>
          <cell r="AQ224">
            <v>28.8</v>
          </cell>
          <cell r="AR224">
            <v>17.100000000000001</v>
          </cell>
          <cell r="AS224">
            <v>24.7</v>
          </cell>
          <cell r="AT224">
            <v>93.8</v>
          </cell>
          <cell r="AU224" t="str">
            <v>-</v>
          </cell>
          <cell r="AV224">
            <v>101.3</v>
          </cell>
          <cell r="AW224">
            <v>251.3</v>
          </cell>
        </row>
        <row r="225">
          <cell r="AK225" t="str">
            <v>Jun'08</v>
          </cell>
          <cell r="AL225">
            <v>28.3</v>
          </cell>
          <cell r="AM225">
            <v>18.899999999999999</v>
          </cell>
          <cell r="AN225">
            <v>21.8</v>
          </cell>
          <cell r="AO225">
            <v>16.600000000000001</v>
          </cell>
          <cell r="AP225">
            <v>3.9</v>
          </cell>
          <cell r="AQ225">
            <v>25.2</v>
          </cell>
          <cell r="AR225">
            <v>9.3000000000000007</v>
          </cell>
          <cell r="AS225">
            <v>22.5</v>
          </cell>
          <cell r="AT225">
            <v>93.8</v>
          </cell>
          <cell r="AU225" t="str">
            <v>-</v>
          </cell>
          <cell r="AV225">
            <v>104.2</v>
          </cell>
          <cell r="AW225">
            <v>262.60000000000002</v>
          </cell>
        </row>
        <row r="226">
          <cell r="AK226" t="str">
            <v>Jul'08</v>
          </cell>
          <cell r="AL226">
            <v>23.2</v>
          </cell>
          <cell r="AM226">
            <v>19.5</v>
          </cell>
          <cell r="AN226">
            <v>20</v>
          </cell>
          <cell r="AO226">
            <v>17</v>
          </cell>
          <cell r="AP226">
            <v>14.1</v>
          </cell>
          <cell r="AQ226">
            <v>23.8</v>
          </cell>
          <cell r="AR226">
            <v>16</v>
          </cell>
          <cell r="AS226">
            <v>21.7</v>
          </cell>
          <cell r="AT226">
            <v>88.6</v>
          </cell>
          <cell r="AU226" t="str">
            <v>-</v>
          </cell>
          <cell r="AV226">
            <v>98.4</v>
          </cell>
          <cell r="AW226">
            <v>239</v>
          </cell>
        </row>
        <row r="227">
          <cell r="AK227" t="str">
            <v>Aug'08</v>
          </cell>
          <cell r="AL227">
            <v>14.8</v>
          </cell>
          <cell r="AM227">
            <v>19.100000000000001</v>
          </cell>
          <cell r="AN227">
            <v>-5.4</v>
          </cell>
          <cell r="AO227">
            <v>14.6</v>
          </cell>
          <cell r="AP227">
            <v>13.2</v>
          </cell>
          <cell r="AQ227">
            <v>22.6</v>
          </cell>
          <cell r="AR227">
            <v>7.7</v>
          </cell>
          <cell r="AS227">
            <v>20.100000000000001</v>
          </cell>
          <cell r="AT227">
            <v>88.6</v>
          </cell>
          <cell r="AU227" t="str">
            <v>-</v>
          </cell>
          <cell r="AV227">
            <v>82.3</v>
          </cell>
          <cell r="AW227">
            <v>240</v>
          </cell>
        </row>
        <row r="228">
          <cell r="AK228" t="str">
            <v>Sep'08</v>
          </cell>
          <cell r="AL228">
            <v>16.399999999999999</v>
          </cell>
          <cell r="AM228">
            <v>18.8</v>
          </cell>
          <cell r="AN228">
            <v>37.700000000000003</v>
          </cell>
          <cell r="AO228">
            <v>16.8</v>
          </cell>
          <cell r="AP228">
            <v>46.5</v>
          </cell>
          <cell r="AQ228">
            <v>25</v>
          </cell>
          <cell r="AR228">
            <v>43.9</v>
          </cell>
          <cell r="AS228">
            <v>22.4</v>
          </cell>
          <cell r="AT228">
            <v>88.6</v>
          </cell>
          <cell r="AU228" t="str">
            <v>-</v>
          </cell>
          <cell r="AV228">
            <v>94</v>
          </cell>
          <cell r="AW228">
            <v>229.8</v>
          </cell>
        </row>
        <row r="229">
          <cell r="AK229" t="str">
            <v>Okt'08</v>
          </cell>
          <cell r="AL229">
            <v>25.1</v>
          </cell>
          <cell r="AM229">
            <v>19.399999999999999</v>
          </cell>
          <cell r="AN229">
            <v>5.3</v>
          </cell>
          <cell r="AO229">
            <v>15.4</v>
          </cell>
          <cell r="AP229">
            <v>26.5</v>
          </cell>
          <cell r="AQ229">
            <v>25.2</v>
          </cell>
          <cell r="AR229">
            <v>20.399999999999999</v>
          </cell>
          <cell r="AS229">
            <v>22.2</v>
          </cell>
          <cell r="AT229">
            <v>90.3</v>
          </cell>
          <cell r="AU229" t="str">
            <v>-</v>
          </cell>
          <cell r="AV229">
            <v>92.1</v>
          </cell>
          <cell r="AW229">
            <v>199.9</v>
          </cell>
        </row>
        <row r="230">
          <cell r="AK230" t="str">
            <v>Nov'08</v>
          </cell>
          <cell r="AL230" t="str">
            <v>-</v>
          </cell>
          <cell r="AM230" t="str">
            <v>-</v>
          </cell>
          <cell r="AN230" t="str">
            <v>-</v>
          </cell>
          <cell r="AO230" t="str">
            <v>-</v>
          </cell>
          <cell r="AP230" t="str">
            <v>-</v>
          </cell>
          <cell r="AQ230" t="str">
            <v>-</v>
          </cell>
          <cell r="AR230" t="str">
            <v>-</v>
          </cell>
          <cell r="AS230" t="str">
            <v>-</v>
          </cell>
          <cell r="AT230">
            <v>90.3</v>
          </cell>
          <cell r="AU230" t="str">
            <v>-</v>
          </cell>
        </row>
        <row r="231">
          <cell r="AK231" t="str">
            <v>Dez'08</v>
          </cell>
          <cell r="AL231" t="str">
            <v>-</v>
          </cell>
          <cell r="AM231" t="str">
            <v>-</v>
          </cell>
          <cell r="AN231" t="str">
            <v>-</v>
          </cell>
          <cell r="AO231" t="str">
            <v>-</v>
          </cell>
          <cell r="AP231" t="str">
            <v>-</v>
          </cell>
          <cell r="AQ231" t="str">
            <v>-</v>
          </cell>
          <cell r="AR231" t="str">
            <v>-</v>
          </cell>
          <cell r="AS231" t="str">
            <v>-</v>
          </cell>
          <cell r="AT231">
            <v>90.3</v>
          </cell>
          <cell r="AU231" t="str">
            <v>-</v>
          </cell>
        </row>
      </sheetData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üterverkehr Anteile"/>
      <sheetName val="Transportleistung"/>
      <sheetName val="Bip-Vergleich"/>
      <sheetName val="Preise"/>
      <sheetName val="Bip-Regionen"/>
      <sheetName val="Bip-Regionen Europa"/>
      <sheetName val="Ölpreis"/>
      <sheetName val="Insolvenzquoten"/>
      <sheetName val="CO2 Transport"/>
      <sheetName val="IN3-O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 t="str">
            <v>Ölpreis-Prognose (USD pro Barrel Brent)</v>
          </cell>
        </row>
        <row r="6">
          <cell r="C6" t="str">
            <v>Jahr</v>
          </cell>
          <cell r="D6" t="str">
            <v>1. Quartal</v>
          </cell>
          <cell r="E6" t="str">
            <v>2. Quartal</v>
          </cell>
          <cell r="F6" t="str">
            <v>3. Quartal</v>
          </cell>
          <cell r="G6" t="str">
            <v>4. Quartal</v>
          </cell>
        </row>
        <row r="7">
          <cell r="B7">
            <v>2003</v>
          </cell>
          <cell r="C7">
            <v>28.852499999999999</v>
          </cell>
          <cell r="D7">
            <v>31.426666666666666</v>
          </cell>
          <cell r="E7">
            <v>26.126666666666665</v>
          </cell>
          <cell r="F7">
            <v>28.443333333333332</v>
          </cell>
          <cell r="G7">
            <v>29.41333333333333</v>
          </cell>
        </row>
        <row r="8">
          <cell r="B8">
            <v>2004</v>
          </cell>
          <cell r="C8">
            <v>38.296666666666667</v>
          </cell>
          <cell r="D8">
            <v>31.95</v>
          </cell>
          <cell r="E8">
            <v>35.49</v>
          </cell>
          <cell r="F8">
            <v>41.593333333333334</v>
          </cell>
          <cell r="G8">
            <v>44.153333333333329</v>
          </cell>
        </row>
        <row r="9">
          <cell r="B9">
            <v>2005</v>
          </cell>
          <cell r="C9">
            <v>54.43416666666667</v>
          </cell>
          <cell r="D9">
            <v>47.64</v>
          </cell>
          <cell r="E9">
            <v>51.613333333333337</v>
          </cell>
          <cell r="F9">
            <v>61.55</v>
          </cell>
          <cell r="G9">
            <v>56.933333333333337</v>
          </cell>
        </row>
        <row r="10">
          <cell r="B10">
            <v>2006</v>
          </cell>
          <cell r="C10">
            <v>65.39</v>
          </cell>
          <cell r="D10">
            <v>61.913333333333334</v>
          </cell>
          <cell r="E10">
            <v>69.83</v>
          </cell>
          <cell r="F10">
            <v>70.093333333333334</v>
          </cell>
          <cell r="G10">
            <v>59.723333333333336</v>
          </cell>
        </row>
        <row r="11">
          <cell r="B11">
            <v>2007</v>
          </cell>
          <cell r="C11">
            <v>64.676609458428686</v>
          </cell>
          <cell r="D11">
            <v>58.066666666666663</v>
          </cell>
          <cell r="E11">
            <v>68.679923722349358</v>
          </cell>
          <cell r="F11">
            <v>66.979923722349355</v>
          </cell>
          <cell r="G11">
            <v>64.979923722349355</v>
          </cell>
        </row>
        <row r="12">
          <cell r="B12">
            <v>2008</v>
          </cell>
          <cell r="C12">
            <v>63.229923722349355</v>
          </cell>
          <cell r="D12">
            <v>61.979923722349355</v>
          </cell>
          <cell r="E12">
            <v>62.979923722349355</v>
          </cell>
          <cell r="F12">
            <v>64.479923722349355</v>
          </cell>
          <cell r="G12">
            <v>63.479923722349355</v>
          </cell>
        </row>
        <row r="16">
          <cell r="B16" t="str">
            <v>Oil price forecast (USD per barrel Brent)</v>
          </cell>
        </row>
        <row r="18">
          <cell r="C18" t="str">
            <v>Year</v>
          </cell>
          <cell r="D18" t="str">
            <v>Q 1</v>
          </cell>
          <cell r="E18" t="str">
            <v>Q 2</v>
          </cell>
          <cell r="F18" t="str">
            <v>Q 3</v>
          </cell>
          <cell r="G18" t="str">
            <v>Q 4</v>
          </cell>
        </row>
        <row r="19">
          <cell r="B19">
            <v>2003</v>
          </cell>
          <cell r="C19">
            <v>28.852499999999999</v>
          </cell>
          <cell r="D19">
            <v>31.426666666666666</v>
          </cell>
          <cell r="E19">
            <v>26.126666666666665</v>
          </cell>
          <cell r="F19">
            <v>28.443333333333332</v>
          </cell>
          <cell r="G19">
            <v>29.41333333333333</v>
          </cell>
        </row>
        <row r="20">
          <cell r="B20">
            <v>2004</v>
          </cell>
          <cell r="C20">
            <v>38.296666666666667</v>
          </cell>
          <cell r="D20">
            <v>31.95</v>
          </cell>
          <cell r="E20">
            <v>35.49</v>
          </cell>
          <cell r="F20">
            <v>41.593333333333334</v>
          </cell>
          <cell r="G20">
            <v>44.153333333333329</v>
          </cell>
        </row>
        <row r="21">
          <cell r="B21">
            <v>2005</v>
          </cell>
          <cell r="C21">
            <v>54.43416666666667</v>
          </cell>
          <cell r="D21">
            <v>47.64</v>
          </cell>
          <cell r="E21">
            <v>51.613333333333337</v>
          </cell>
          <cell r="F21">
            <v>61.55</v>
          </cell>
          <cell r="G21">
            <v>56.933333333333337</v>
          </cell>
        </row>
        <row r="22">
          <cell r="B22">
            <v>2006</v>
          </cell>
          <cell r="C22">
            <v>65.39</v>
          </cell>
          <cell r="D22">
            <v>61.913333333333334</v>
          </cell>
          <cell r="E22">
            <v>69.83</v>
          </cell>
          <cell r="F22">
            <v>70.093333333333334</v>
          </cell>
          <cell r="G22">
            <v>59.723333333333336</v>
          </cell>
        </row>
        <row r="23">
          <cell r="B23">
            <v>2007</v>
          </cell>
          <cell r="C23">
            <v>64.676609458428686</v>
          </cell>
          <cell r="D23">
            <v>58.066666666666663</v>
          </cell>
          <cell r="E23">
            <v>68.679923722349358</v>
          </cell>
          <cell r="F23">
            <v>66.979923722349355</v>
          </cell>
          <cell r="G23">
            <v>64.979923722349355</v>
          </cell>
        </row>
        <row r="24">
          <cell r="B24">
            <v>2008</v>
          </cell>
          <cell r="C24">
            <v>63.229923722349355</v>
          </cell>
          <cell r="D24">
            <v>61.979923722349355</v>
          </cell>
          <cell r="E24">
            <v>62.979923722349355</v>
          </cell>
          <cell r="F24">
            <v>64.479923722349355</v>
          </cell>
          <cell r="G24">
            <v>63.479923722349355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DZ_BANK_Farben_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F08200"/>
      </a:accent1>
      <a:accent2>
        <a:srgbClr val="E6460F"/>
      </a:accent2>
      <a:accent3>
        <a:srgbClr val="0E3C8A"/>
      </a:accent3>
      <a:accent4>
        <a:srgbClr val="192D46"/>
      </a:accent4>
      <a:accent5>
        <a:srgbClr val="707172"/>
      </a:accent5>
      <a:accent6>
        <a:srgbClr val="ABABAB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showGridLines="0" tabSelected="1" topLeftCell="G26" zoomScale="115" workbookViewId="0">
      <selection activeCell="M51" sqref="M51"/>
    </sheetView>
  </sheetViews>
  <sheetFormatPr baseColWidth="10" defaultRowHeight="15"/>
  <cols>
    <col min="1" max="1" width="12.140625" style="81" customWidth="1"/>
    <col min="2" max="2" width="8.5703125" style="67" customWidth="1"/>
    <col min="3" max="4" width="7.85546875" style="67" customWidth="1"/>
    <col min="5" max="5" width="7.5703125" style="76" customWidth="1"/>
    <col min="6" max="6" width="3.28515625" style="76" customWidth="1"/>
    <col min="7" max="7" width="5.28515625" style="76" customWidth="1"/>
    <col min="8" max="8" width="11.42578125" style="76"/>
    <col min="9" max="16384" width="11.42578125" style="78"/>
  </cols>
  <sheetData>
    <row r="1" spans="1:14" s="70" customFormat="1" ht="27.75">
      <c r="A1" s="15"/>
      <c r="B1" s="67"/>
      <c r="C1" s="67"/>
      <c r="D1" s="67"/>
      <c r="E1" s="68"/>
      <c r="F1" s="8"/>
      <c r="G1" s="8"/>
      <c r="H1" s="8"/>
      <c r="I1" s="69"/>
      <c r="J1" s="69"/>
      <c r="K1" s="69"/>
      <c r="L1" s="69"/>
      <c r="M1" s="69"/>
      <c r="N1" s="69"/>
    </row>
    <row r="2" spans="1:14" s="70" customFormat="1" ht="27.75">
      <c r="A2" s="71"/>
      <c r="B2" s="67"/>
      <c r="C2" s="67"/>
      <c r="D2" s="67"/>
      <c r="E2" s="72"/>
      <c r="F2" s="5"/>
      <c r="G2" s="9"/>
      <c r="H2" s="8"/>
      <c r="I2" s="69"/>
      <c r="J2" s="15"/>
      <c r="K2" s="69"/>
      <c r="L2" s="69"/>
      <c r="M2" s="69"/>
      <c r="N2" s="69"/>
    </row>
    <row r="3" spans="1:14" s="74" customFormat="1" ht="60">
      <c r="A3" s="73"/>
      <c r="B3" s="14" t="s">
        <v>27</v>
      </c>
      <c r="C3" s="14" t="s">
        <v>36</v>
      </c>
      <c r="D3" s="14" t="s">
        <v>63</v>
      </c>
      <c r="F3" s="8"/>
      <c r="G3" s="8"/>
      <c r="H3" s="8"/>
      <c r="I3" s="8"/>
      <c r="J3" s="8"/>
      <c r="K3" s="8"/>
      <c r="L3" s="8"/>
      <c r="M3" s="8"/>
      <c r="N3" s="8"/>
    </row>
    <row r="4" spans="1:14" ht="19.5" customHeight="1">
      <c r="A4" s="18"/>
      <c r="B4" s="75"/>
      <c r="C4" s="75"/>
      <c r="D4" s="75"/>
      <c r="F4" s="8"/>
      <c r="G4" s="8"/>
      <c r="H4" s="13"/>
      <c r="I4" s="77"/>
      <c r="J4" s="77"/>
      <c r="K4" s="77"/>
      <c r="L4" s="77"/>
      <c r="M4" s="77"/>
      <c r="N4" s="77"/>
    </row>
    <row r="5" spans="1:14" ht="19.5" customHeight="1">
      <c r="A5" s="18"/>
      <c r="B5" s="75"/>
      <c r="C5" s="75"/>
      <c r="D5" s="75"/>
      <c r="E5" s="79"/>
      <c r="F5" s="79"/>
      <c r="G5" s="79"/>
      <c r="H5" s="4"/>
      <c r="I5" s="77"/>
      <c r="J5" s="77"/>
      <c r="K5" s="77"/>
      <c r="L5" s="77"/>
      <c r="M5" s="77"/>
      <c r="N5" s="77"/>
    </row>
    <row r="6" spans="1:14" ht="19.5" customHeight="1">
      <c r="A6" s="18" t="s">
        <v>1</v>
      </c>
      <c r="B6" s="75">
        <v>55</v>
      </c>
      <c r="C6" s="75">
        <v>12</v>
      </c>
      <c r="D6" s="75">
        <v>12</v>
      </c>
      <c r="E6" s="79"/>
      <c r="F6" s="79"/>
      <c r="G6" s="79"/>
      <c r="H6" s="4"/>
      <c r="I6" s="77"/>
      <c r="J6" s="77"/>
      <c r="K6" s="77"/>
      <c r="L6" s="77"/>
      <c r="M6" s="77"/>
      <c r="N6" s="77"/>
    </row>
    <row r="7" spans="1:14" ht="19.5" customHeight="1">
      <c r="A7" s="18">
        <v>1997</v>
      </c>
      <c r="B7" s="75">
        <v>54</v>
      </c>
      <c r="C7" s="75">
        <v>22</v>
      </c>
      <c r="D7" s="75">
        <v>9</v>
      </c>
      <c r="E7" s="79"/>
      <c r="F7" s="79"/>
      <c r="G7" s="79"/>
      <c r="H7" s="4"/>
      <c r="I7" s="77"/>
      <c r="J7" s="77"/>
      <c r="K7" s="77"/>
      <c r="L7" s="77"/>
      <c r="M7" s="77"/>
      <c r="N7" s="77"/>
    </row>
    <row r="8" spans="1:14" ht="19.5" customHeight="1">
      <c r="A8" s="18" t="s">
        <v>2</v>
      </c>
      <c r="B8" s="75">
        <v>60</v>
      </c>
      <c r="C8" s="75">
        <v>20</v>
      </c>
      <c r="D8" s="75">
        <v>21</v>
      </c>
      <c r="E8" s="79"/>
      <c r="F8" s="79"/>
      <c r="G8" s="79"/>
      <c r="H8" s="4"/>
      <c r="I8" s="77"/>
      <c r="J8" s="77"/>
      <c r="K8" s="77"/>
      <c r="L8" s="77"/>
      <c r="M8" s="77"/>
      <c r="N8" s="77"/>
    </row>
    <row r="9" spans="1:14" ht="19.5" customHeight="1">
      <c r="A9" s="18">
        <v>1998</v>
      </c>
      <c r="B9" s="75">
        <v>62</v>
      </c>
      <c r="C9" s="75">
        <v>26</v>
      </c>
      <c r="D9" s="75">
        <v>25</v>
      </c>
      <c r="E9" s="79"/>
      <c r="F9" s="79"/>
      <c r="G9" s="79"/>
      <c r="H9" s="4"/>
      <c r="I9" s="77"/>
      <c r="J9" s="77"/>
      <c r="K9" s="77"/>
      <c r="L9" s="77"/>
      <c r="M9" s="77"/>
      <c r="N9" s="77"/>
    </row>
    <row r="10" spans="1:14" ht="19.5" customHeight="1">
      <c r="A10" s="18" t="s">
        <v>3</v>
      </c>
      <c r="B10" s="75">
        <v>63</v>
      </c>
      <c r="C10" s="75">
        <v>10</v>
      </c>
      <c r="D10" s="75">
        <v>27</v>
      </c>
      <c r="E10" s="79"/>
      <c r="F10" s="79"/>
      <c r="G10" s="79"/>
      <c r="H10" s="4"/>
      <c r="I10" s="77"/>
      <c r="J10" s="77"/>
      <c r="K10" s="77"/>
      <c r="L10" s="77"/>
      <c r="M10" s="77"/>
      <c r="N10" s="77"/>
    </row>
    <row r="11" spans="1:14" ht="19.5" customHeight="1">
      <c r="A11" s="18">
        <v>1999</v>
      </c>
      <c r="B11" s="75">
        <v>60</v>
      </c>
      <c r="C11" s="75">
        <v>18</v>
      </c>
      <c r="D11" s="75">
        <v>21</v>
      </c>
      <c r="E11" s="79"/>
      <c r="F11" s="79"/>
      <c r="G11" s="79"/>
      <c r="H11" s="4"/>
      <c r="I11" s="77"/>
      <c r="J11" s="77"/>
      <c r="K11" s="77"/>
      <c r="L11" s="77"/>
      <c r="M11" s="77"/>
      <c r="N11" s="77"/>
    </row>
    <row r="12" spans="1:14" ht="19.5" customHeight="1">
      <c r="A12" s="18" t="s">
        <v>4</v>
      </c>
      <c r="B12" s="75">
        <v>61.3</v>
      </c>
      <c r="C12" s="75">
        <v>18.8</v>
      </c>
      <c r="D12" s="75">
        <v>23.000000000000007</v>
      </c>
      <c r="E12" s="79"/>
      <c r="F12" s="79"/>
      <c r="G12" s="79"/>
      <c r="H12" s="4"/>
      <c r="I12" s="77"/>
      <c r="J12" s="77"/>
      <c r="K12" s="77"/>
      <c r="L12" s="77"/>
      <c r="M12" s="77"/>
      <c r="N12" s="77"/>
    </row>
    <row r="13" spans="1:14" ht="19.5" customHeight="1">
      <c r="A13" s="18">
        <v>2000</v>
      </c>
      <c r="B13" s="75">
        <v>64.400000000000006</v>
      </c>
      <c r="C13" s="75">
        <v>37.299999999999997</v>
      </c>
      <c r="D13" s="75">
        <v>29.100000000000009</v>
      </c>
      <c r="E13" s="79"/>
      <c r="F13" s="79"/>
      <c r="G13" s="79"/>
      <c r="H13" s="4"/>
      <c r="I13" s="77"/>
      <c r="J13" s="77"/>
      <c r="K13" s="77"/>
      <c r="L13" s="77"/>
      <c r="M13" s="77"/>
      <c r="N13" s="77"/>
    </row>
    <row r="14" spans="1:14" ht="19.5" customHeight="1">
      <c r="A14" s="18" t="s">
        <v>5</v>
      </c>
      <c r="B14" s="75">
        <v>65.3</v>
      </c>
      <c r="C14" s="75">
        <v>21.1</v>
      </c>
      <c r="D14" s="75">
        <v>31.699999999999996</v>
      </c>
      <c r="E14" s="79"/>
      <c r="F14" s="79"/>
      <c r="G14" s="79"/>
      <c r="H14" s="4"/>
      <c r="I14" s="77"/>
      <c r="J14" s="77"/>
      <c r="K14" s="77"/>
      <c r="L14" s="77"/>
      <c r="M14" s="77"/>
      <c r="N14" s="77"/>
    </row>
    <row r="15" spans="1:14" ht="19.5" customHeight="1">
      <c r="A15" s="18">
        <v>2001</v>
      </c>
      <c r="B15" s="75">
        <v>66.5</v>
      </c>
      <c r="C15" s="75">
        <v>27.4</v>
      </c>
      <c r="D15" s="75">
        <v>33.5</v>
      </c>
      <c r="E15" s="79"/>
      <c r="F15" s="79"/>
      <c r="G15" s="79"/>
      <c r="H15" s="4"/>
      <c r="I15" s="77"/>
      <c r="J15" s="77"/>
      <c r="K15" s="77"/>
      <c r="L15" s="77"/>
      <c r="M15" s="77"/>
      <c r="N15" s="77"/>
    </row>
    <row r="16" spans="1:14" ht="19.5" customHeight="1">
      <c r="A16" s="18" t="s">
        <v>6</v>
      </c>
      <c r="B16" s="75">
        <v>61.8</v>
      </c>
      <c r="C16" s="75">
        <v>10.1</v>
      </c>
      <c r="D16" s="75">
        <v>23.9</v>
      </c>
      <c r="E16" s="79"/>
      <c r="F16" s="79"/>
      <c r="G16" s="79"/>
      <c r="H16" s="4"/>
      <c r="I16" s="77"/>
      <c r="J16" s="77"/>
      <c r="K16" s="77"/>
      <c r="L16" s="77"/>
      <c r="M16" s="77"/>
      <c r="N16" s="77"/>
    </row>
    <row r="17" spans="1:14" ht="19.5" customHeight="1">
      <c r="A17" s="18">
        <v>2002</v>
      </c>
      <c r="B17" s="75">
        <v>54.2</v>
      </c>
      <c r="C17" s="75">
        <v>17.7</v>
      </c>
      <c r="D17" s="75">
        <v>8.7999999999999972</v>
      </c>
      <c r="E17" s="79"/>
      <c r="F17" s="79"/>
      <c r="G17" s="79"/>
      <c r="H17" s="4"/>
      <c r="I17" s="77"/>
      <c r="J17" s="77"/>
      <c r="K17" s="77"/>
      <c r="L17" s="77"/>
      <c r="M17" s="77"/>
      <c r="N17" s="77"/>
    </row>
    <row r="18" spans="1:14" ht="19.5" customHeight="1">
      <c r="A18" s="18" t="s">
        <v>7</v>
      </c>
      <c r="B18" s="75">
        <v>48.7</v>
      </c>
      <c r="C18" s="75">
        <v>14.1</v>
      </c>
      <c r="D18" s="75">
        <v>-2.1000000000000014</v>
      </c>
      <c r="E18" s="79"/>
      <c r="F18" s="79"/>
      <c r="G18" s="79"/>
      <c r="H18" s="4"/>
      <c r="I18" s="77"/>
      <c r="J18" s="77"/>
      <c r="K18" s="77"/>
      <c r="L18" s="77"/>
      <c r="M18" s="77"/>
      <c r="N18" s="77"/>
    </row>
    <row r="19" spans="1:14" ht="19.5" customHeight="1">
      <c r="A19" s="18">
        <v>2003</v>
      </c>
      <c r="B19" s="75">
        <v>47</v>
      </c>
      <c r="C19" s="75">
        <v>5.4</v>
      </c>
      <c r="D19" s="75">
        <v>-5.2000000000000028</v>
      </c>
      <c r="E19" s="79"/>
      <c r="F19" s="79"/>
      <c r="G19" s="79"/>
      <c r="H19" s="8"/>
      <c r="I19" s="77"/>
      <c r="J19" s="77"/>
      <c r="K19" s="77"/>
      <c r="L19" s="77"/>
      <c r="M19" s="77"/>
      <c r="N19" s="77"/>
    </row>
    <row r="20" spans="1:14" ht="19.5" customHeight="1">
      <c r="A20" s="18" t="s">
        <v>8</v>
      </c>
      <c r="B20" s="75">
        <v>54.7</v>
      </c>
      <c r="C20" s="75">
        <v>23.5</v>
      </c>
      <c r="D20" s="75">
        <v>10.299999999999997</v>
      </c>
      <c r="E20" s="79"/>
      <c r="F20" s="79"/>
      <c r="G20" s="79"/>
      <c r="H20" s="8"/>
      <c r="I20" s="77"/>
      <c r="J20" s="77"/>
      <c r="K20" s="77"/>
      <c r="L20" s="77"/>
      <c r="M20" s="77"/>
      <c r="N20" s="77"/>
    </row>
    <row r="21" spans="1:14" ht="19.5" customHeight="1">
      <c r="A21" s="18">
        <v>2004</v>
      </c>
      <c r="B21" s="75">
        <v>61</v>
      </c>
      <c r="C21" s="75">
        <v>32.299999999999997</v>
      </c>
      <c r="D21" s="75">
        <v>22.6</v>
      </c>
      <c r="E21" s="79"/>
      <c r="F21" s="80"/>
      <c r="G21" s="80"/>
      <c r="H21" s="8"/>
      <c r="I21" s="77"/>
      <c r="J21" s="77"/>
      <c r="K21" s="77"/>
      <c r="L21" s="77"/>
      <c r="M21" s="77"/>
      <c r="N21" s="77"/>
    </row>
    <row r="22" spans="1:14" ht="19.5" customHeight="1">
      <c r="A22" s="18" t="s">
        <v>9</v>
      </c>
      <c r="B22" s="75">
        <v>64.900000000000006</v>
      </c>
      <c r="C22" s="75">
        <v>22.8</v>
      </c>
      <c r="D22" s="75">
        <v>30.300000000000004</v>
      </c>
      <c r="E22" s="79"/>
      <c r="F22" s="79"/>
      <c r="G22" s="79"/>
      <c r="H22" s="8"/>
      <c r="I22" s="77"/>
      <c r="J22" s="77"/>
      <c r="K22" s="77"/>
      <c r="L22" s="77"/>
      <c r="M22" s="77"/>
      <c r="N22" s="77"/>
    </row>
    <row r="23" spans="1:14" ht="19.5" customHeight="1">
      <c r="A23" s="18">
        <v>2005</v>
      </c>
      <c r="B23" s="75">
        <v>65.400000000000006</v>
      </c>
      <c r="C23" s="75">
        <v>24.3</v>
      </c>
      <c r="D23" s="75">
        <v>31.300000000000004</v>
      </c>
      <c r="E23" s="79"/>
      <c r="F23" s="79"/>
      <c r="G23" s="79"/>
      <c r="H23" s="8"/>
      <c r="I23" s="77"/>
      <c r="J23" s="77"/>
      <c r="K23" s="77"/>
      <c r="L23" s="77"/>
      <c r="M23" s="77"/>
      <c r="N23" s="77"/>
    </row>
    <row r="24" spans="1:14" ht="19.5" customHeight="1">
      <c r="A24" s="18" t="s">
        <v>10</v>
      </c>
      <c r="B24" s="75">
        <v>65.7</v>
      </c>
      <c r="C24" s="75">
        <v>20.8</v>
      </c>
      <c r="D24" s="75">
        <v>31.799999999999997</v>
      </c>
      <c r="E24" s="79"/>
      <c r="F24" s="79"/>
      <c r="G24" s="79"/>
      <c r="H24" s="8"/>
      <c r="I24" s="77"/>
      <c r="J24" s="77"/>
      <c r="K24" s="77"/>
      <c r="L24" s="77"/>
      <c r="M24" s="77"/>
      <c r="N24" s="77"/>
    </row>
    <row r="25" spans="1:14" ht="12.75">
      <c r="A25" s="18">
        <v>2006</v>
      </c>
      <c r="B25" s="75">
        <v>73.400000000000006</v>
      </c>
      <c r="C25" s="75">
        <v>34.4</v>
      </c>
      <c r="D25" s="75">
        <v>47.800000000000004</v>
      </c>
      <c r="E25" s="79"/>
      <c r="F25" s="79"/>
      <c r="G25" s="79"/>
      <c r="H25" s="8"/>
      <c r="I25" s="77"/>
      <c r="J25" s="77"/>
      <c r="K25" s="77"/>
      <c r="L25" s="77"/>
      <c r="M25" s="77"/>
      <c r="N25" s="77"/>
    </row>
    <row r="26" spans="1:14" ht="15.75">
      <c r="A26" s="18" t="s">
        <v>11</v>
      </c>
      <c r="B26" s="75">
        <v>80.8</v>
      </c>
      <c r="C26" s="75">
        <v>23.2</v>
      </c>
      <c r="D26" s="75">
        <v>62.199999999999996</v>
      </c>
      <c r="E26" s="79"/>
      <c r="F26" s="79"/>
      <c r="G26" s="79"/>
      <c r="H26" s="172" t="s">
        <v>558</v>
      </c>
      <c r="I26" s="77"/>
      <c r="J26" s="77"/>
      <c r="K26" s="77"/>
      <c r="L26" s="77"/>
      <c r="M26" s="77"/>
      <c r="N26" s="77"/>
    </row>
    <row r="27" spans="1:14" ht="12.75">
      <c r="A27" s="18">
        <v>2007</v>
      </c>
      <c r="B27" s="75">
        <v>84.3</v>
      </c>
      <c r="C27" s="75">
        <v>41.9</v>
      </c>
      <c r="D27" s="75">
        <v>68.900000000000006</v>
      </c>
      <c r="E27" s="79"/>
      <c r="F27" s="79"/>
      <c r="G27" s="79"/>
      <c r="H27" s="8"/>
    </row>
    <row r="28" spans="1:14" ht="12.75">
      <c r="A28" s="18" t="s">
        <v>12</v>
      </c>
      <c r="B28" s="75">
        <v>84.5</v>
      </c>
      <c r="C28" s="75">
        <v>33.299999999999997</v>
      </c>
      <c r="D28" s="75">
        <v>69.3</v>
      </c>
      <c r="E28" s="79"/>
      <c r="F28" s="79"/>
      <c r="G28" s="79"/>
      <c r="H28" s="8"/>
    </row>
    <row r="29" spans="1:14" ht="12.75">
      <c r="A29" s="18">
        <v>2008</v>
      </c>
      <c r="B29" s="75">
        <v>84.6</v>
      </c>
      <c r="C29" s="75">
        <v>30.1</v>
      </c>
      <c r="D29" s="75">
        <v>69.7</v>
      </c>
      <c r="E29" s="79"/>
      <c r="F29" s="79"/>
      <c r="G29" s="79"/>
      <c r="H29" s="8"/>
    </row>
    <row r="30" spans="1:14" ht="12.75">
      <c r="A30" s="18" t="s">
        <v>13</v>
      </c>
      <c r="B30" s="75">
        <v>76.2</v>
      </c>
      <c r="C30" s="75">
        <v>3.4</v>
      </c>
      <c r="D30" s="75">
        <v>52.7</v>
      </c>
      <c r="E30" s="79"/>
      <c r="F30" s="79"/>
      <c r="G30" s="79"/>
      <c r="H30" s="8"/>
    </row>
    <row r="31" spans="1:14" ht="12.75">
      <c r="A31" s="18">
        <v>2009</v>
      </c>
      <c r="B31" s="75">
        <v>52.6</v>
      </c>
      <c r="C31" s="75">
        <v>-10.9</v>
      </c>
      <c r="D31" s="75">
        <v>5.7000000000000028</v>
      </c>
      <c r="F31" s="8"/>
      <c r="G31" s="8"/>
      <c r="H31" s="8"/>
    </row>
    <row r="32" spans="1:14" ht="12.75">
      <c r="A32" s="18" t="s">
        <v>16</v>
      </c>
      <c r="B32" s="75">
        <v>56.8</v>
      </c>
      <c r="C32" s="75">
        <v>28.9</v>
      </c>
      <c r="D32" s="75">
        <v>14.000000000000007</v>
      </c>
      <c r="F32" s="8"/>
      <c r="G32" s="8"/>
      <c r="H32" s="8"/>
    </row>
    <row r="33" spans="1:8" ht="12.75">
      <c r="A33" s="18">
        <v>2010</v>
      </c>
      <c r="B33" s="75">
        <v>65.7</v>
      </c>
      <c r="C33" s="75">
        <v>42.3</v>
      </c>
      <c r="D33" s="75">
        <v>32.1</v>
      </c>
      <c r="F33" s="8"/>
      <c r="G33" s="8"/>
      <c r="H33" s="8"/>
    </row>
    <row r="34" spans="1:8" ht="12.75">
      <c r="A34" s="18" t="s">
        <v>21</v>
      </c>
      <c r="B34" s="75">
        <v>80.2</v>
      </c>
      <c r="C34" s="75">
        <v>35.6</v>
      </c>
      <c r="D34" s="75">
        <v>61.2</v>
      </c>
      <c r="F34" s="8"/>
      <c r="G34" s="8"/>
      <c r="H34" s="8"/>
    </row>
    <row r="35" spans="1:8" ht="12.75">
      <c r="A35" s="18">
        <v>2011</v>
      </c>
      <c r="B35" s="75">
        <v>86.2</v>
      </c>
      <c r="C35" s="75">
        <v>40.6</v>
      </c>
      <c r="D35" s="75">
        <v>73</v>
      </c>
      <c r="F35" s="8"/>
      <c r="G35" s="8"/>
      <c r="H35" s="8"/>
    </row>
    <row r="36" spans="1:8" ht="12.75">
      <c r="A36" s="18" t="s">
        <v>35</v>
      </c>
      <c r="B36" s="75">
        <v>86.3</v>
      </c>
      <c r="C36" s="75">
        <v>15.3</v>
      </c>
      <c r="D36" s="75">
        <v>72.8</v>
      </c>
      <c r="F36" s="8"/>
      <c r="G36" s="8"/>
      <c r="H36" s="8"/>
    </row>
    <row r="37" spans="1:8" ht="12.75">
      <c r="A37" s="18">
        <v>2012</v>
      </c>
      <c r="B37" s="75">
        <f>10.5+76</f>
        <v>86.5</v>
      </c>
      <c r="C37" s="75">
        <f>(33.1+3.5)-(8.9+0.6)</f>
        <v>27.1</v>
      </c>
      <c r="D37" s="75">
        <v>73.5</v>
      </c>
      <c r="F37" s="8"/>
      <c r="G37" s="8"/>
      <c r="H37" s="8"/>
    </row>
    <row r="38" spans="1:8" ht="12.75">
      <c r="A38" s="18" t="s">
        <v>56</v>
      </c>
      <c r="B38" s="67">
        <f>8.2+71.7</f>
        <v>79.900000000000006</v>
      </c>
      <c r="C38" s="75">
        <f>(24.4+1.7)-(19.6+0.9)</f>
        <v>5.5999999999999979</v>
      </c>
      <c r="D38" s="75">
        <v>60</v>
      </c>
      <c r="F38" s="8"/>
      <c r="G38" s="8"/>
      <c r="H38" s="8"/>
    </row>
    <row r="39" spans="1:8" ht="12.75">
      <c r="A39" s="18">
        <v>2013</v>
      </c>
      <c r="B39" s="67">
        <f>7.7+74.3</f>
        <v>82</v>
      </c>
      <c r="C39" s="67">
        <f>(3.6+36.1)-(8.8+0.3)</f>
        <v>30.6</v>
      </c>
      <c r="D39" s="75">
        <v>64.5</v>
      </c>
      <c r="F39" s="8"/>
      <c r="G39" s="8"/>
      <c r="H39" s="8"/>
    </row>
    <row r="40" spans="1:8" ht="12.75">
      <c r="A40" s="18" t="s">
        <v>65</v>
      </c>
      <c r="B40" s="67">
        <f>8.8+74.2</f>
        <v>83</v>
      </c>
      <c r="C40" s="67">
        <f>(2.3+32.8)-(10.6+0.5)</f>
        <v>23.999999999999993</v>
      </c>
      <c r="D40" s="75">
        <v>66.599999999999994</v>
      </c>
      <c r="F40" s="8"/>
      <c r="G40" s="8"/>
      <c r="H40" s="8"/>
    </row>
    <row r="41" spans="1:8" ht="12.75">
      <c r="A41" s="18">
        <v>2014</v>
      </c>
      <c r="B41" s="67">
        <f>9.5+78.2</f>
        <v>87.7</v>
      </c>
      <c r="C41" s="67">
        <f>(4.6+43)-(4.4+0.5)</f>
        <v>42.7</v>
      </c>
      <c r="D41" s="75">
        <v>76</v>
      </c>
      <c r="F41" s="8"/>
      <c r="G41" s="8"/>
      <c r="H41" s="8"/>
    </row>
    <row r="42" spans="1:8" ht="12.75">
      <c r="A42" s="18" t="s">
        <v>337</v>
      </c>
      <c r="B42" s="75">
        <v>83.8</v>
      </c>
      <c r="C42" s="75">
        <v>14.399999999999999</v>
      </c>
      <c r="D42" s="75">
        <v>68.400000000000006</v>
      </c>
      <c r="F42" s="8"/>
      <c r="G42" s="8"/>
      <c r="H42" s="8"/>
    </row>
    <row r="43" spans="1:8" ht="12.75">
      <c r="A43" s="18">
        <v>2015</v>
      </c>
      <c r="B43" s="75">
        <v>85.6</v>
      </c>
      <c r="C43" s="75">
        <v>31.4</v>
      </c>
      <c r="D43" s="75">
        <v>71.8</v>
      </c>
      <c r="F43" s="8"/>
      <c r="G43" s="8"/>
      <c r="H43" s="8"/>
    </row>
    <row r="44" spans="1:8" ht="12.75">
      <c r="A44" s="18" t="s">
        <v>385</v>
      </c>
      <c r="B44" s="75">
        <v>84</v>
      </c>
      <c r="C44" s="75">
        <v>16.900000000000002</v>
      </c>
      <c r="D44" s="75">
        <v>68.3</v>
      </c>
      <c r="F44" s="8"/>
      <c r="G44" s="8"/>
      <c r="H44" s="8"/>
    </row>
    <row r="45" spans="1:8" ht="12.75">
      <c r="A45" s="18">
        <v>2016</v>
      </c>
      <c r="B45" s="75">
        <v>84.399999999999991</v>
      </c>
      <c r="C45" s="75">
        <v>27.299999999999997</v>
      </c>
      <c r="D45" s="75">
        <v>69</v>
      </c>
      <c r="H45" s="19" t="s">
        <v>466</v>
      </c>
    </row>
    <row r="46" spans="1:8" ht="12.75">
      <c r="A46" s="18" t="s">
        <v>422</v>
      </c>
      <c r="B46" s="75">
        <v>86.7</v>
      </c>
      <c r="C46" s="75">
        <v>25.700000000000003</v>
      </c>
      <c r="D46" s="75">
        <v>74</v>
      </c>
    </row>
    <row r="47" spans="1:8" ht="12.75">
      <c r="A47" s="16">
        <v>2017</v>
      </c>
      <c r="B47" s="75">
        <v>88.399999999999991</v>
      </c>
      <c r="C47" s="75">
        <v>34.399999999999991</v>
      </c>
      <c r="D47" s="75">
        <v>77.099999999999994</v>
      </c>
    </row>
    <row r="48" spans="1:8" ht="12.75">
      <c r="A48" s="18" t="s">
        <v>476</v>
      </c>
      <c r="B48" s="75">
        <v>90.2</v>
      </c>
      <c r="C48" s="75">
        <v>27.3</v>
      </c>
      <c r="D48" s="75">
        <v>81</v>
      </c>
    </row>
    <row r="49" spans="1:4" ht="12.75">
      <c r="A49" s="16">
        <v>2018</v>
      </c>
      <c r="B49" s="75">
        <v>92</v>
      </c>
      <c r="C49" s="75">
        <v>32.5</v>
      </c>
      <c r="D49" s="75">
        <v>84.6</v>
      </c>
    </row>
    <row r="50" spans="1:4" ht="12.75">
      <c r="A50" s="18" t="s">
        <v>503</v>
      </c>
      <c r="B50" s="67">
        <v>89.300000000000011</v>
      </c>
      <c r="C50" s="67">
        <v>21.099999999999998</v>
      </c>
      <c r="D50" s="67">
        <v>79.300000000000011</v>
      </c>
    </row>
    <row r="51" spans="1:4" ht="12.75">
      <c r="A51" s="16">
        <v>2019</v>
      </c>
      <c r="B51" s="75">
        <v>86.399999999999991</v>
      </c>
      <c r="C51" s="75">
        <v>24.1</v>
      </c>
      <c r="D51" s="75">
        <v>73.599999999999994</v>
      </c>
    </row>
    <row r="52" spans="1:4" ht="12.75">
      <c r="A52" s="16" t="s">
        <v>559</v>
      </c>
      <c r="B52" s="75">
        <v>80.600000000000009</v>
      </c>
      <c r="C52" s="75">
        <v>0.39999999999999858</v>
      </c>
      <c r="D52" s="75">
        <v>61.800000000000011</v>
      </c>
    </row>
    <row r="53" spans="1:4" ht="12.75">
      <c r="A53" s="18"/>
    </row>
    <row r="54" spans="1:4" ht="12.75">
      <c r="A54" s="18"/>
    </row>
  </sheetData>
  <pageMargins left="0.78740157499999996" right="0.78740157499999996" top="0.984251969" bottom="0.984251969" header="0.4921259845" footer="0.4921259845"/>
  <pageSetup paperSize="9" scale="9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"/>
  <sheetViews>
    <sheetView topLeftCell="A14" workbookViewId="0">
      <selection activeCell="M51" sqref="M51"/>
    </sheetView>
  </sheetViews>
  <sheetFormatPr baseColWidth="10" defaultRowHeight="12.75"/>
  <cols>
    <col min="1" max="1" width="27.28515625" style="29" bestFit="1" customWidth="1"/>
    <col min="2" max="16384" width="11.42578125" style="29"/>
  </cols>
  <sheetData>
    <row r="1" spans="1:16">
      <c r="A1" s="41"/>
      <c r="B1" s="41"/>
      <c r="C1" s="41"/>
      <c r="D1" s="41"/>
      <c r="E1" s="41"/>
      <c r="F1" s="41"/>
      <c r="G1" s="41"/>
      <c r="H1" s="41"/>
    </row>
    <row r="2" spans="1:16">
      <c r="A2" s="41"/>
      <c r="B2" s="41"/>
      <c r="C2" s="41"/>
      <c r="D2" s="41"/>
      <c r="E2" s="41"/>
      <c r="F2" s="41"/>
      <c r="G2" s="41"/>
      <c r="H2" s="41"/>
    </row>
    <row r="3" spans="1:16">
      <c r="A3" s="41"/>
      <c r="B3" s="41"/>
      <c r="C3" s="41"/>
      <c r="D3" s="41"/>
      <c r="E3" s="41"/>
      <c r="F3" s="41"/>
      <c r="G3" s="41"/>
      <c r="H3" s="41"/>
    </row>
    <row r="4" spans="1:16">
      <c r="A4" s="41"/>
      <c r="B4" s="41"/>
      <c r="C4" s="41"/>
      <c r="D4" s="41"/>
      <c r="E4" s="41"/>
      <c r="F4" s="41"/>
      <c r="G4" s="41"/>
      <c r="H4" s="41"/>
    </row>
    <row r="5" spans="1:16">
      <c r="A5" s="41" t="s">
        <v>100</v>
      </c>
      <c r="E5" s="42"/>
    </row>
    <row r="6" spans="1:16">
      <c r="B6" s="29" t="s">
        <v>95</v>
      </c>
      <c r="C6" s="29" t="s">
        <v>22</v>
      </c>
      <c r="D6" s="29" t="s">
        <v>23</v>
      </c>
      <c r="E6" s="29" t="s">
        <v>37</v>
      </c>
      <c r="F6" s="29" t="s">
        <v>40</v>
      </c>
      <c r="G6" s="29" t="s">
        <v>41</v>
      </c>
      <c r="H6" s="29" t="s">
        <v>42</v>
      </c>
      <c r="I6" s="29" t="s">
        <v>17</v>
      </c>
      <c r="J6" s="29" t="s">
        <v>29</v>
      </c>
      <c r="K6" s="29" t="s">
        <v>14</v>
      </c>
      <c r="L6" s="29" t="s">
        <v>398</v>
      </c>
      <c r="M6" s="29" t="s">
        <v>30</v>
      </c>
      <c r="N6" s="29" t="s">
        <v>25</v>
      </c>
      <c r="O6" s="29" t="s">
        <v>31</v>
      </c>
      <c r="P6" s="29" t="s">
        <v>0</v>
      </c>
    </row>
    <row r="7" spans="1:16" s="39" customFormat="1">
      <c r="A7" s="39" t="s">
        <v>346</v>
      </c>
      <c r="B7" s="39">
        <v>75.900000000000006</v>
      </c>
      <c r="C7" s="39">
        <v>76.2</v>
      </c>
      <c r="D7" s="39">
        <v>75.3</v>
      </c>
      <c r="E7" s="39">
        <v>45.5</v>
      </c>
      <c r="F7" s="44">
        <v>71.540178571428569</v>
      </c>
      <c r="G7" s="39">
        <v>79.5</v>
      </c>
      <c r="H7" s="39">
        <v>91.8</v>
      </c>
      <c r="I7" s="39">
        <v>85</v>
      </c>
      <c r="J7" s="39">
        <v>80.900000000000006</v>
      </c>
      <c r="K7" s="39">
        <v>79.7</v>
      </c>
      <c r="L7" s="39">
        <v>76</v>
      </c>
      <c r="M7" s="39">
        <v>75.900000000000006</v>
      </c>
      <c r="N7" s="39">
        <v>72.5</v>
      </c>
      <c r="O7" s="39">
        <v>70.8</v>
      </c>
      <c r="P7" s="39">
        <v>65.900000000000006</v>
      </c>
    </row>
    <row r="8" spans="1:16">
      <c r="A8" s="39" t="s">
        <v>529</v>
      </c>
      <c r="B8" s="39">
        <v>77.8</v>
      </c>
      <c r="C8" s="39">
        <v>78.2</v>
      </c>
      <c r="D8" s="39">
        <v>76.8</v>
      </c>
      <c r="E8" s="39">
        <v>75</v>
      </c>
      <c r="F8" s="44">
        <v>73.774230330672751</v>
      </c>
      <c r="G8" s="39">
        <v>81.900000000000006</v>
      </c>
      <c r="H8" s="39">
        <v>87.6</v>
      </c>
      <c r="I8" s="39">
        <v>80.099999999999994</v>
      </c>
      <c r="J8" s="39">
        <v>78.2</v>
      </c>
      <c r="K8" s="39">
        <v>78.599999999999994</v>
      </c>
      <c r="L8" s="39">
        <v>78.900000000000006</v>
      </c>
      <c r="M8" s="39">
        <v>78.599999999999994</v>
      </c>
      <c r="N8" s="39">
        <v>83.5</v>
      </c>
      <c r="O8" s="39">
        <v>69.599999999999994</v>
      </c>
      <c r="P8" s="39">
        <v>74.400000000000006</v>
      </c>
    </row>
    <row r="9" spans="1:16">
      <c r="A9" s="39" t="s">
        <v>513</v>
      </c>
      <c r="B9" s="39">
        <v>78.2</v>
      </c>
      <c r="C9" s="39">
        <v>78.099999999999994</v>
      </c>
      <c r="D9" s="39">
        <v>78.400000000000006</v>
      </c>
      <c r="E9" s="39">
        <v>46.2</v>
      </c>
      <c r="F9" s="44">
        <v>74.715261958997729</v>
      </c>
      <c r="G9" s="39">
        <v>81.7</v>
      </c>
      <c r="H9" s="39">
        <v>89.2</v>
      </c>
      <c r="I9" s="39">
        <v>85.3</v>
      </c>
      <c r="J9" s="39">
        <v>82.5</v>
      </c>
      <c r="K9" s="39">
        <v>75.3</v>
      </c>
      <c r="L9" s="39">
        <v>82.3</v>
      </c>
      <c r="M9" s="39">
        <v>74.2</v>
      </c>
      <c r="N9" s="39">
        <v>85.6</v>
      </c>
      <c r="O9" s="39">
        <v>64.900000000000006</v>
      </c>
      <c r="P9" s="39">
        <v>73.5</v>
      </c>
    </row>
    <row r="11" spans="1:16">
      <c r="A11" s="41"/>
      <c r="B11" s="41"/>
      <c r="C11" s="41"/>
      <c r="D11" s="41"/>
      <c r="E11" s="41"/>
      <c r="F11" s="41"/>
      <c r="G11" s="41"/>
      <c r="H11" s="41"/>
    </row>
    <row r="12" spans="1:16">
      <c r="A12" s="41"/>
      <c r="B12" s="41"/>
      <c r="C12" s="41"/>
      <c r="D12" s="41"/>
      <c r="E12" s="41"/>
      <c r="F12" s="41"/>
      <c r="G12" s="41"/>
      <c r="H12" s="41"/>
    </row>
    <row r="14" spans="1:16" ht="15.75">
      <c r="B14" s="161" t="s">
        <v>472</v>
      </c>
    </row>
    <row r="38" spans="2:2">
      <c r="B38" s="19" t="s">
        <v>466</v>
      </c>
    </row>
  </sheetData>
  <sortState columnSort="1" ref="I5:P9">
    <sortCondition descending="1" ref="I7:P7"/>
  </sortState>
  <pageMargins left="0.78740157499999996" right="0.78740157499999996" top="0.984251969" bottom="0.984251969" header="0.4921259845" footer="0.4921259845"/>
  <pageSetup paperSize="9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1"/>
  <sheetViews>
    <sheetView topLeftCell="K3" zoomScale="120" zoomScaleNormal="120" workbookViewId="0">
      <selection activeCell="AD1" sqref="AD1"/>
    </sheetView>
  </sheetViews>
  <sheetFormatPr baseColWidth="10" defaultRowHeight="12" customHeight="1"/>
  <cols>
    <col min="1" max="1" width="6.7109375" style="49" customWidth="1"/>
    <col min="2" max="6" width="6.7109375" style="44" customWidth="1"/>
    <col min="7" max="16384" width="11.42578125" style="44"/>
  </cols>
  <sheetData>
    <row r="1" spans="1:34" ht="12" customHeight="1">
      <c r="AE1" s="57"/>
      <c r="AF1" s="62" t="s">
        <v>161</v>
      </c>
      <c r="AG1" s="63" t="s">
        <v>82</v>
      </c>
      <c r="AH1" s="57"/>
    </row>
    <row r="2" spans="1:34" ht="12" customHeight="1">
      <c r="AE2" s="57"/>
      <c r="AF2" s="62" t="s">
        <v>354</v>
      </c>
      <c r="AG2" s="63" t="s">
        <v>556</v>
      </c>
      <c r="AH2" s="57"/>
    </row>
    <row r="3" spans="1:34" s="176" customFormat="1" ht="18.75" customHeight="1">
      <c r="A3" s="175"/>
      <c r="N3" s="177" t="s">
        <v>510</v>
      </c>
      <c r="U3" s="177" t="s">
        <v>327</v>
      </c>
      <c r="AE3" s="184"/>
      <c r="AF3" s="178" t="s">
        <v>162</v>
      </c>
      <c r="AG3" s="179" t="s">
        <v>163</v>
      </c>
      <c r="AH3" s="184"/>
    </row>
    <row r="4" spans="1:34" ht="12" customHeight="1">
      <c r="AE4" s="37" t="s">
        <v>115</v>
      </c>
      <c r="AF4" s="62" t="s">
        <v>355</v>
      </c>
      <c r="AG4" s="64"/>
      <c r="AH4" s="57"/>
    </row>
    <row r="5" spans="1:34" ht="12" customHeight="1">
      <c r="AE5" s="27">
        <v>2</v>
      </c>
      <c r="AF5" s="62" t="s">
        <v>356</v>
      </c>
      <c r="AG5" s="64"/>
      <c r="AH5" s="57"/>
    </row>
    <row r="6" spans="1:34" ht="12" customHeight="1">
      <c r="AE6" s="27">
        <v>3</v>
      </c>
      <c r="AF6" s="62" t="s">
        <v>357</v>
      </c>
      <c r="AG6" s="64"/>
      <c r="AH6" s="57"/>
    </row>
    <row r="7" spans="1:34" ht="12" customHeight="1">
      <c r="AE7" s="27">
        <v>4</v>
      </c>
      <c r="AF7" s="62" t="s">
        <v>358</v>
      </c>
      <c r="AG7" s="64"/>
      <c r="AH7" s="57"/>
    </row>
    <row r="8" spans="1:34" ht="12" customHeight="1">
      <c r="AE8" s="27">
        <v>5</v>
      </c>
      <c r="AF8" s="62" t="s">
        <v>359</v>
      </c>
      <c r="AG8" s="64"/>
      <c r="AH8" s="57"/>
    </row>
    <row r="9" spans="1:34" ht="12" customHeight="1">
      <c r="AE9" s="27">
        <v>6</v>
      </c>
      <c r="AF9" s="62" t="s">
        <v>360</v>
      </c>
      <c r="AG9" s="64"/>
      <c r="AH9" s="57"/>
    </row>
    <row r="10" spans="1:34" ht="12" customHeight="1">
      <c r="AE10" s="27">
        <v>7</v>
      </c>
      <c r="AF10" s="62" t="s">
        <v>361</v>
      </c>
      <c r="AG10" s="64"/>
      <c r="AH10" s="57"/>
    </row>
    <row r="11" spans="1:34" ht="12" customHeight="1">
      <c r="AE11" s="27">
        <v>8</v>
      </c>
      <c r="AF11" s="62" t="s">
        <v>362</v>
      </c>
      <c r="AG11" s="64"/>
      <c r="AH11" s="57"/>
    </row>
    <row r="12" spans="1:34" ht="12" customHeight="1">
      <c r="AE12" s="27">
        <v>9</v>
      </c>
      <c r="AF12" s="62" t="s">
        <v>363</v>
      </c>
      <c r="AG12" s="64"/>
      <c r="AH12" s="57"/>
    </row>
    <row r="13" spans="1:34" ht="12" customHeight="1">
      <c r="AE13" s="27">
        <v>10</v>
      </c>
      <c r="AF13" s="62" t="s">
        <v>364</v>
      </c>
      <c r="AG13" s="64"/>
      <c r="AH13" s="57"/>
    </row>
    <row r="14" spans="1:34" ht="12" customHeight="1">
      <c r="AE14" s="27">
        <v>11</v>
      </c>
      <c r="AF14" s="62" t="s">
        <v>365</v>
      </c>
      <c r="AG14" s="64"/>
      <c r="AH14" s="57"/>
    </row>
    <row r="15" spans="1:34" ht="12" customHeight="1">
      <c r="AE15" s="27">
        <v>12</v>
      </c>
      <c r="AF15" s="62" t="s">
        <v>366</v>
      </c>
      <c r="AG15" s="64"/>
      <c r="AH15" s="57"/>
    </row>
    <row r="16" spans="1:34" ht="12" customHeight="1">
      <c r="AE16" s="37" t="s">
        <v>116</v>
      </c>
      <c r="AF16" s="62" t="s">
        <v>367</v>
      </c>
      <c r="AG16" s="64"/>
      <c r="AH16" s="57"/>
    </row>
    <row r="17" spans="9:34" ht="12" customHeight="1">
      <c r="AE17" s="27">
        <v>2</v>
      </c>
      <c r="AF17" s="62" t="s">
        <v>368</v>
      </c>
      <c r="AG17" s="64"/>
      <c r="AH17" s="57"/>
    </row>
    <row r="18" spans="9:34" ht="12" customHeight="1">
      <c r="AE18" s="27">
        <v>3</v>
      </c>
      <c r="AF18" s="62" t="s">
        <v>369</v>
      </c>
      <c r="AG18" s="64"/>
      <c r="AH18" s="57"/>
    </row>
    <row r="19" spans="9:34" ht="12" customHeight="1">
      <c r="AE19" s="27">
        <v>4</v>
      </c>
      <c r="AF19" s="62" t="s">
        <v>370</v>
      </c>
      <c r="AG19" s="64"/>
      <c r="AH19" s="57"/>
    </row>
    <row r="20" spans="9:34" ht="12" customHeight="1">
      <c r="AE20" s="27">
        <v>5</v>
      </c>
      <c r="AF20" s="62" t="s">
        <v>371</v>
      </c>
      <c r="AG20" s="64"/>
      <c r="AH20" s="57"/>
    </row>
    <row r="21" spans="9:34" ht="12" customHeight="1">
      <c r="N21" s="19" t="s">
        <v>468</v>
      </c>
      <c r="U21" s="19" t="s">
        <v>466</v>
      </c>
      <c r="AE21" s="27">
        <v>6</v>
      </c>
      <c r="AF21" s="62" t="s">
        <v>372</v>
      </c>
      <c r="AG21" s="64"/>
      <c r="AH21" s="57"/>
    </row>
    <row r="22" spans="9:34" ht="12" customHeight="1">
      <c r="AE22" s="27">
        <v>7</v>
      </c>
      <c r="AF22" s="62" t="s">
        <v>373</v>
      </c>
      <c r="AG22" s="64"/>
      <c r="AH22" s="57"/>
    </row>
    <row r="23" spans="9:34" ht="12" customHeight="1">
      <c r="AE23" s="27">
        <v>8</v>
      </c>
      <c r="AF23" s="62" t="s">
        <v>374</v>
      </c>
      <c r="AG23" s="64"/>
      <c r="AH23" s="57"/>
    </row>
    <row r="24" spans="9:34" ht="12" customHeight="1">
      <c r="AE24" s="27">
        <v>9</v>
      </c>
      <c r="AF24" s="62" t="s">
        <v>375</v>
      </c>
      <c r="AG24" s="64"/>
      <c r="AH24" s="57"/>
    </row>
    <row r="25" spans="9:34" ht="12" customHeight="1">
      <c r="AE25" s="27">
        <v>10</v>
      </c>
      <c r="AF25" s="62" t="s">
        <v>376</v>
      </c>
      <c r="AG25" s="64"/>
      <c r="AH25" s="57"/>
    </row>
    <row r="26" spans="9:34" ht="12" customHeight="1">
      <c r="AE26" s="27">
        <v>11</v>
      </c>
      <c r="AF26" s="62" t="s">
        <v>377</v>
      </c>
      <c r="AG26" s="64"/>
      <c r="AH26" s="57"/>
    </row>
    <row r="27" spans="9:34" ht="12" customHeight="1">
      <c r="AE27" s="27">
        <v>12</v>
      </c>
      <c r="AF27" s="62" t="s">
        <v>378</v>
      </c>
      <c r="AG27" s="64"/>
      <c r="AH27" s="57"/>
    </row>
    <row r="28" spans="9:34" ht="12" customHeight="1">
      <c r="AE28" s="37" t="s">
        <v>117</v>
      </c>
      <c r="AF28" s="62" t="s">
        <v>164</v>
      </c>
      <c r="AG28" s="64"/>
      <c r="AH28" s="57"/>
    </row>
    <row r="29" spans="9:34" ht="12" customHeight="1">
      <c r="AE29" s="27">
        <v>2</v>
      </c>
      <c r="AF29" s="62" t="s">
        <v>165</v>
      </c>
      <c r="AG29" s="64"/>
      <c r="AH29" s="57"/>
    </row>
    <row r="30" spans="9:34" ht="12" customHeight="1">
      <c r="AE30" s="27">
        <v>3</v>
      </c>
      <c r="AF30" s="62" t="s">
        <v>166</v>
      </c>
      <c r="AG30" s="64"/>
      <c r="AH30" s="57"/>
    </row>
    <row r="31" spans="9:34" ht="12" customHeight="1">
      <c r="AE31" s="27">
        <v>4</v>
      </c>
      <c r="AF31" s="62" t="s">
        <v>167</v>
      </c>
      <c r="AG31" s="64"/>
      <c r="AH31" s="57"/>
    </row>
    <row r="32" spans="9:34" ht="12" customHeight="1">
      <c r="I32" s="39"/>
      <c r="J32" s="39"/>
      <c r="AE32" s="27">
        <v>5</v>
      </c>
      <c r="AF32" s="62" t="s">
        <v>168</v>
      </c>
      <c r="AG32" s="64"/>
      <c r="AH32" s="57"/>
    </row>
    <row r="33" spans="1:34" ht="12" customHeight="1">
      <c r="A33" s="50"/>
      <c r="B33" s="51"/>
      <c r="I33" s="39"/>
      <c r="J33" s="39"/>
      <c r="AE33" s="27">
        <v>6</v>
      </c>
      <c r="AF33" s="62" t="s">
        <v>169</v>
      </c>
      <c r="AG33" s="64"/>
      <c r="AH33" s="57"/>
    </row>
    <row r="34" spans="1:34" ht="12" customHeight="1">
      <c r="A34" s="50"/>
      <c r="B34" s="51"/>
      <c r="I34" s="39"/>
      <c r="J34" s="39"/>
      <c r="AE34" s="27">
        <v>7</v>
      </c>
      <c r="AF34" s="62" t="s">
        <v>170</v>
      </c>
      <c r="AG34" s="64"/>
      <c r="AH34" s="57"/>
    </row>
    <row r="35" spans="1:34" ht="12" customHeight="1">
      <c r="A35" s="50"/>
      <c r="B35" s="51"/>
      <c r="I35" s="39"/>
      <c r="J35" s="39"/>
      <c r="AE35" s="27">
        <v>8</v>
      </c>
      <c r="AF35" s="62" t="s">
        <v>171</v>
      </c>
      <c r="AG35" s="64"/>
      <c r="AH35" s="57"/>
    </row>
    <row r="36" spans="1:34" ht="12" customHeight="1">
      <c r="A36" s="50"/>
      <c r="B36" s="51"/>
      <c r="I36" s="39"/>
      <c r="J36" s="39"/>
      <c r="AE36" s="27">
        <v>9</v>
      </c>
      <c r="AF36" s="62" t="s">
        <v>172</v>
      </c>
      <c r="AG36" s="64"/>
      <c r="AH36" s="57"/>
    </row>
    <row r="37" spans="1:34" ht="12" customHeight="1">
      <c r="A37" s="50"/>
      <c r="B37" s="51"/>
      <c r="I37" s="39"/>
      <c r="J37" s="39"/>
      <c r="AE37" s="27">
        <v>10</v>
      </c>
      <c r="AF37" s="62" t="s">
        <v>173</v>
      </c>
      <c r="AG37" s="64"/>
      <c r="AH37" s="57"/>
    </row>
    <row r="38" spans="1:34" ht="12" customHeight="1">
      <c r="A38" s="50"/>
      <c r="B38" s="51"/>
      <c r="I38" s="39"/>
      <c r="J38" s="39"/>
      <c r="AE38" s="27">
        <v>11</v>
      </c>
      <c r="AF38" s="62" t="s">
        <v>174</v>
      </c>
      <c r="AG38" s="64"/>
      <c r="AH38" s="57"/>
    </row>
    <row r="39" spans="1:34" ht="12" customHeight="1">
      <c r="A39" s="52"/>
      <c r="B39" s="53"/>
      <c r="G39" s="44" t="s">
        <v>199</v>
      </c>
      <c r="H39" s="44" t="s">
        <v>199</v>
      </c>
      <c r="AE39" s="27">
        <v>12</v>
      </c>
      <c r="AF39" s="62" t="s">
        <v>175</v>
      </c>
      <c r="AG39" s="64"/>
      <c r="AH39" s="57"/>
    </row>
    <row r="40" spans="1:34" ht="12" customHeight="1">
      <c r="A40" s="54" t="s">
        <v>39</v>
      </c>
      <c r="B40" s="53"/>
      <c r="C40" s="44" t="s">
        <v>201</v>
      </c>
      <c r="D40" s="44" t="s">
        <v>202</v>
      </c>
      <c r="E40" s="44" t="s">
        <v>203</v>
      </c>
      <c r="F40" s="44" t="s">
        <v>102</v>
      </c>
      <c r="G40" s="44" t="s">
        <v>204</v>
      </c>
      <c r="H40" s="44" t="s">
        <v>205</v>
      </c>
      <c r="AE40" s="37" t="s">
        <v>118</v>
      </c>
      <c r="AF40" s="62" t="s">
        <v>176</v>
      </c>
      <c r="AG40" s="64">
        <v>1.8</v>
      </c>
      <c r="AH40" s="57"/>
    </row>
    <row r="41" spans="1:34" ht="12" customHeight="1">
      <c r="A41" s="55"/>
      <c r="B41" s="53" t="s">
        <v>207</v>
      </c>
      <c r="C41" s="44">
        <v>38.6</v>
      </c>
      <c r="D41" s="44">
        <v>20.100000000000001</v>
      </c>
      <c r="E41" s="44">
        <v>-6</v>
      </c>
      <c r="F41" s="44">
        <v>7</v>
      </c>
      <c r="G41" s="44">
        <v>14.925000000000001</v>
      </c>
      <c r="AE41" s="27">
        <v>2</v>
      </c>
      <c r="AF41" s="62" t="s">
        <v>177</v>
      </c>
      <c r="AG41" s="64">
        <v>1.4</v>
      </c>
      <c r="AH41" s="57">
        <v>13.350000000000001</v>
      </c>
    </row>
    <row r="42" spans="1:34" ht="12" customHeight="1">
      <c r="A42" s="52" t="s">
        <v>316</v>
      </c>
      <c r="B42" s="53" t="s">
        <v>209</v>
      </c>
      <c r="C42" s="44">
        <v>21.1</v>
      </c>
      <c r="D42" s="44">
        <v>23</v>
      </c>
      <c r="E42" s="44">
        <v>-5.6999999999999993</v>
      </c>
      <c r="F42" s="44">
        <v>-0.5</v>
      </c>
      <c r="G42" s="44">
        <v>9.4750000000000014</v>
      </c>
      <c r="H42" s="44">
        <v>-5.4499999999999993</v>
      </c>
      <c r="AE42" s="27">
        <v>3</v>
      </c>
      <c r="AF42" s="62" t="s">
        <v>178</v>
      </c>
      <c r="AG42" s="64">
        <v>-2.9</v>
      </c>
      <c r="AH42" s="57">
        <v>13.350000000000001</v>
      </c>
    </row>
    <row r="43" spans="1:34" ht="12" customHeight="1">
      <c r="A43" s="55"/>
      <c r="B43" s="53" t="s">
        <v>211</v>
      </c>
      <c r="C43" s="44">
        <v>12</v>
      </c>
      <c r="D43" s="44">
        <v>12</v>
      </c>
      <c r="E43" s="44">
        <v>-10</v>
      </c>
      <c r="F43" s="44">
        <v>-10</v>
      </c>
      <c r="G43" s="44">
        <v>1</v>
      </c>
      <c r="H43" s="44">
        <v>-8.4750000000000014</v>
      </c>
      <c r="I43" s="44" t="s">
        <v>212</v>
      </c>
      <c r="AE43" s="27">
        <v>4</v>
      </c>
      <c r="AF43" s="62" t="s">
        <v>179</v>
      </c>
      <c r="AG43" s="64">
        <v>-4.2</v>
      </c>
      <c r="AH43" s="57">
        <v>13.350000000000001</v>
      </c>
    </row>
    <row r="44" spans="1:34" ht="12" customHeight="1">
      <c r="A44" s="52" t="s">
        <v>317</v>
      </c>
      <c r="B44" s="53" t="s">
        <v>214</v>
      </c>
      <c r="C44" s="44">
        <v>9</v>
      </c>
      <c r="D44" s="44">
        <v>22</v>
      </c>
      <c r="E44" s="44">
        <v>0</v>
      </c>
      <c r="F44" s="44">
        <v>-12</v>
      </c>
      <c r="G44" s="44">
        <v>4.75</v>
      </c>
      <c r="H44" s="44">
        <v>3.75</v>
      </c>
      <c r="AE44" s="27">
        <v>5</v>
      </c>
      <c r="AF44" s="62" t="s">
        <v>180</v>
      </c>
      <c r="AG44" s="64">
        <v>-5.5</v>
      </c>
      <c r="AH44" s="57"/>
    </row>
    <row r="45" spans="1:34" ht="12" customHeight="1">
      <c r="A45" s="55"/>
      <c r="B45" s="53" t="s">
        <v>216</v>
      </c>
      <c r="C45" s="44">
        <v>21</v>
      </c>
      <c r="D45" s="44">
        <v>20</v>
      </c>
      <c r="E45" s="44">
        <v>-2</v>
      </c>
      <c r="F45" s="44">
        <v>-8</v>
      </c>
      <c r="G45" s="44">
        <v>7.75</v>
      </c>
      <c r="H45" s="44">
        <v>3</v>
      </c>
      <c r="I45" s="44" t="s">
        <v>217</v>
      </c>
      <c r="AE45" s="27">
        <v>6</v>
      </c>
      <c r="AF45" s="62" t="s">
        <v>181</v>
      </c>
      <c r="AG45" s="64">
        <v>-4.8</v>
      </c>
      <c r="AH45" s="57"/>
    </row>
    <row r="46" spans="1:34" ht="12" customHeight="1">
      <c r="A46" s="52" t="s">
        <v>318</v>
      </c>
      <c r="B46" s="53" t="s">
        <v>219</v>
      </c>
      <c r="C46" s="44">
        <v>25</v>
      </c>
      <c r="D46" s="44">
        <v>26</v>
      </c>
      <c r="E46" s="44">
        <v>8</v>
      </c>
      <c r="F46" s="44">
        <v>-6</v>
      </c>
      <c r="G46" s="44">
        <v>13.25</v>
      </c>
      <c r="H46" s="44">
        <v>5.5</v>
      </c>
      <c r="AE46" s="27">
        <v>7</v>
      </c>
      <c r="AF46" s="62" t="s">
        <v>182</v>
      </c>
      <c r="AG46" s="64">
        <v>-0.7</v>
      </c>
      <c r="AH46" s="57"/>
    </row>
    <row r="47" spans="1:34" ht="12" customHeight="1">
      <c r="A47" s="55"/>
      <c r="B47" s="53" t="s">
        <v>221</v>
      </c>
      <c r="C47" s="44">
        <v>27</v>
      </c>
      <c r="D47" s="44">
        <v>10</v>
      </c>
      <c r="E47" s="44">
        <v>-1</v>
      </c>
      <c r="F47" s="44">
        <v>-15</v>
      </c>
      <c r="G47" s="44">
        <v>5.25</v>
      </c>
      <c r="H47" s="44">
        <v>-8</v>
      </c>
      <c r="I47" s="44" t="s">
        <v>222</v>
      </c>
      <c r="AE47" s="27">
        <v>8</v>
      </c>
      <c r="AF47" s="62" t="s">
        <v>183</v>
      </c>
      <c r="AG47" s="64">
        <v>0.7</v>
      </c>
      <c r="AH47" s="57">
        <v>12.125</v>
      </c>
    </row>
    <row r="48" spans="1:34" ht="12" customHeight="1">
      <c r="A48" s="52" t="s">
        <v>319</v>
      </c>
      <c r="B48" s="53" t="s">
        <v>224</v>
      </c>
      <c r="C48" s="44">
        <v>21</v>
      </c>
      <c r="D48" s="44">
        <v>18</v>
      </c>
      <c r="E48" s="44">
        <v>4</v>
      </c>
      <c r="F48" s="44">
        <v>-14.4</v>
      </c>
      <c r="G48" s="44">
        <v>7.15</v>
      </c>
      <c r="H48" s="44">
        <v>1.9000000000000004</v>
      </c>
      <c r="AE48" s="27">
        <v>9</v>
      </c>
      <c r="AF48" s="62" t="s">
        <v>184</v>
      </c>
      <c r="AG48" s="64">
        <v>2.2999999999999998</v>
      </c>
      <c r="AH48" s="57">
        <v>12.125</v>
      </c>
    </row>
    <row r="49" spans="1:34" ht="12" customHeight="1">
      <c r="A49" s="55"/>
      <c r="B49" s="53" t="s">
        <v>226</v>
      </c>
      <c r="C49" s="44">
        <v>23.000000000000007</v>
      </c>
      <c r="D49" s="44">
        <v>18.8</v>
      </c>
      <c r="E49" s="44">
        <v>4.1999999999999993</v>
      </c>
      <c r="F49" s="44">
        <v>-9.9000000000000021</v>
      </c>
      <c r="G49" s="44">
        <v>9.0250000000000021</v>
      </c>
      <c r="H49" s="44">
        <v>1.8750000000000018</v>
      </c>
      <c r="I49" s="44" t="s">
        <v>227</v>
      </c>
      <c r="AE49" s="27">
        <v>10</v>
      </c>
      <c r="AF49" s="62" t="s">
        <v>185</v>
      </c>
      <c r="AG49" s="64">
        <v>6.2</v>
      </c>
      <c r="AH49" s="57">
        <v>12.125</v>
      </c>
    </row>
    <row r="50" spans="1:34" ht="12" customHeight="1">
      <c r="A50" s="52" t="s">
        <v>320</v>
      </c>
      <c r="B50" s="53" t="s">
        <v>229</v>
      </c>
      <c r="C50" s="44">
        <v>29.100000000000009</v>
      </c>
      <c r="D50" s="44">
        <v>37.299999999999997</v>
      </c>
      <c r="E50" s="44">
        <v>15.000000000000002</v>
      </c>
      <c r="F50" s="44">
        <v>-1.4000000000000021</v>
      </c>
      <c r="G50" s="44">
        <v>20</v>
      </c>
      <c r="H50" s="44">
        <v>10.974999999999998</v>
      </c>
      <c r="AE50" s="27">
        <v>11</v>
      </c>
      <c r="AF50" s="62" t="s">
        <v>186</v>
      </c>
      <c r="AG50" s="64">
        <v>7.8</v>
      </c>
      <c r="AH50" s="57"/>
    </row>
    <row r="51" spans="1:34" ht="12" customHeight="1">
      <c r="A51" s="55"/>
      <c r="B51" s="53" t="s">
        <v>231</v>
      </c>
      <c r="C51" s="44">
        <v>31.699999999999996</v>
      </c>
      <c r="D51" s="44">
        <v>21.099999999999994</v>
      </c>
      <c r="E51" s="44">
        <v>7.5</v>
      </c>
      <c r="F51" s="44">
        <v>15.200000000000001</v>
      </c>
      <c r="G51" s="44">
        <v>18.874999999999996</v>
      </c>
      <c r="H51" s="44">
        <v>-1.1250000000000036</v>
      </c>
      <c r="I51" s="44" t="s">
        <v>232</v>
      </c>
      <c r="AE51" s="27">
        <v>12</v>
      </c>
      <c r="AF51" s="62" t="s">
        <v>187</v>
      </c>
      <c r="AG51" s="64">
        <v>8.1</v>
      </c>
      <c r="AH51" s="57"/>
    </row>
    <row r="52" spans="1:34" ht="12" customHeight="1">
      <c r="A52" s="52" t="s">
        <v>321</v>
      </c>
      <c r="B52" s="53" t="s">
        <v>234</v>
      </c>
      <c r="C52" s="44">
        <v>33.5</v>
      </c>
      <c r="D52" s="44">
        <v>27.400000000000002</v>
      </c>
      <c r="E52" s="44">
        <v>16.099999999999998</v>
      </c>
      <c r="F52" s="44">
        <v>7.7000000000000028</v>
      </c>
      <c r="G52" s="44">
        <v>21.175000000000001</v>
      </c>
      <c r="H52" s="44">
        <v>2.3000000000000043</v>
      </c>
      <c r="AE52" s="37" t="s">
        <v>119</v>
      </c>
      <c r="AF52" s="62" t="s">
        <v>188</v>
      </c>
      <c r="AG52" s="64">
        <v>11.3</v>
      </c>
      <c r="AH52" s="57"/>
    </row>
    <row r="53" spans="1:34" ht="12" customHeight="1">
      <c r="A53" s="55"/>
      <c r="B53" s="53" t="s">
        <v>236</v>
      </c>
      <c r="C53" s="44">
        <v>23.9</v>
      </c>
      <c r="D53" s="44">
        <v>10.099999999999998</v>
      </c>
      <c r="E53" s="44">
        <v>-4.0999999999999979</v>
      </c>
      <c r="F53" s="44">
        <v>4</v>
      </c>
      <c r="G53" s="44">
        <v>8.4750000000000014</v>
      </c>
      <c r="H53" s="44">
        <v>-12.7</v>
      </c>
      <c r="I53" s="44" t="s">
        <v>237</v>
      </c>
      <c r="AE53" s="27">
        <v>2</v>
      </c>
      <c r="AF53" s="62" t="s">
        <v>189</v>
      </c>
      <c r="AG53" s="64">
        <v>13.9</v>
      </c>
      <c r="AH53" s="57">
        <v>24.225000000000005</v>
      </c>
    </row>
    <row r="54" spans="1:34" ht="12" customHeight="1">
      <c r="A54" s="52" t="s">
        <v>322</v>
      </c>
      <c r="B54" s="53" t="s">
        <v>239</v>
      </c>
      <c r="C54" s="44">
        <v>8.7999999999999972</v>
      </c>
      <c r="D54" s="44">
        <v>17.7</v>
      </c>
      <c r="E54" s="44">
        <v>0.30000000000000071</v>
      </c>
      <c r="F54" s="44">
        <v>-4.7000000000000011</v>
      </c>
      <c r="G54" s="44">
        <v>5.5249999999999986</v>
      </c>
      <c r="H54" s="44">
        <v>-2.9500000000000028</v>
      </c>
      <c r="AE54" s="27">
        <v>3</v>
      </c>
      <c r="AF54" s="62" t="s">
        <v>190</v>
      </c>
      <c r="AG54" s="64">
        <v>14.6</v>
      </c>
      <c r="AH54" s="57">
        <v>24.225000000000005</v>
      </c>
    </row>
    <row r="55" spans="1:34" ht="12" customHeight="1">
      <c r="A55" s="55"/>
      <c r="B55" s="53" t="s">
        <v>241</v>
      </c>
      <c r="C55" s="44">
        <v>-2.1000000000000014</v>
      </c>
      <c r="D55" s="44">
        <v>14.100000000000001</v>
      </c>
      <c r="E55" s="44">
        <v>-8.6999999999999993</v>
      </c>
      <c r="F55" s="44">
        <v>-4.5</v>
      </c>
      <c r="G55" s="44">
        <v>-0.29999999999999982</v>
      </c>
      <c r="H55" s="44">
        <v>-5.8249999999999984</v>
      </c>
      <c r="I55" s="44" t="s">
        <v>242</v>
      </c>
      <c r="AE55" s="27">
        <v>4</v>
      </c>
      <c r="AF55" s="62" t="s">
        <v>191</v>
      </c>
      <c r="AG55" s="64">
        <v>13.4</v>
      </c>
      <c r="AH55" s="57">
        <v>24.225000000000005</v>
      </c>
    </row>
    <row r="56" spans="1:34" ht="12" customHeight="1">
      <c r="A56" s="52" t="s">
        <v>323</v>
      </c>
      <c r="B56" s="53" t="s">
        <v>244</v>
      </c>
      <c r="C56" s="44">
        <v>-5.2000000000000028</v>
      </c>
      <c r="D56" s="44">
        <v>5.3999999999999986</v>
      </c>
      <c r="E56" s="44">
        <v>-11.200000000000001</v>
      </c>
      <c r="F56" s="44">
        <v>-7.2999999999999989</v>
      </c>
      <c r="G56" s="44">
        <v>-4.5750000000000011</v>
      </c>
      <c r="H56" s="44">
        <v>-4.2750000000000012</v>
      </c>
      <c r="AE56" s="27">
        <v>5</v>
      </c>
      <c r="AF56" s="62" t="s">
        <v>192</v>
      </c>
      <c r="AG56" s="64">
        <v>15.2</v>
      </c>
      <c r="AH56" s="57"/>
    </row>
    <row r="57" spans="1:34" ht="12" customHeight="1">
      <c r="A57" s="55"/>
      <c r="B57" s="53" t="s">
        <v>246</v>
      </c>
      <c r="C57" s="44">
        <v>10.299999999999997</v>
      </c>
      <c r="D57" s="44">
        <v>23.499999999999996</v>
      </c>
      <c r="E57" s="44">
        <v>-8.3999999999999986</v>
      </c>
      <c r="F57" s="44">
        <v>1.3000000000000007</v>
      </c>
      <c r="G57" s="44">
        <v>6.6749999999999998</v>
      </c>
      <c r="H57" s="44">
        <v>11.25</v>
      </c>
      <c r="I57" s="44" t="s">
        <v>247</v>
      </c>
      <c r="AE57" s="27">
        <v>6</v>
      </c>
      <c r="AF57" s="62" t="s">
        <v>193</v>
      </c>
      <c r="AG57" s="64">
        <v>16.399999999999999</v>
      </c>
      <c r="AH57" s="57"/>
    </row>
    <row r="58" spans="1:34" ht="12" customHeight="1">
      <c r="A58" s="52" t="s">
        <v>124</v>
      </c>
      <c r="B58" s="53" t="s">
        <v>249</v>
      </c>
      <c r="C58" s="44">
        <v>22.6</v>
      </c>
      <c r="D58" s="44">
        <v>32.300000000000004</v>
      </c>
      <c r="E58" s="44">
        <v>1.8999999999999986</v>
      </c>
      <c r="F58" s="44">
        <v>-3.5</v>
      </c>
      <c r="G58" s="44">
        <v>13.325000000000001</v>
      </c>
      <c r="H58" s="44">
        <v>6.6500000000000012</v>
      </c>
      <c r="AE58" s="27">
        <v>7</v>
      </c>
      <c r="AF58" s="62" t="s">
        <v>194</v>
      </c>
      <c r="AG58" s="64">
        <v>15.5</v>
      </c>
      <c r="AH58" s="57"/>
    </row>
    <row r="59" spans="1:34" ht="12" customHeight="1">
      <c r="A59" s="55"/>
      <c r="B59" s="53" t="s">
        <v>251</v>
      </c>
      <c r="C59" s="44">
        <v>30.300000000000004</v>
      </c>
      <c r="D59" s="44">
        <v>22.799999999999997</v>
      </c>
      <c r="E59" s="44">
        <v>-3.8000000000000007</v>
      </c>
      <c r="F59" s="44">
        <v>3.5</v>
      </c>
      <c r="G59" s="44">
        <v>13.2</v>
      </c>
      <c r="H59" s="44">
        <v>-0.12500000000000178</v>
      </c>
      <c r="I59" s="44" t="s">
        <v>125</v>
      </c>
      <c r="AE59" s="27">
        <v>8</v>
      </c>
      <c r="AF59" s="62" t="s">
        <v>195</v>
      </c>
      <c r="AG59" s="64">
        <v>15.2</v>
      </c>
      <c r="AH59" s="57">
        <v>29.875</v>
      </c>
    </row>
    <row r="60" spans="1:34" ht="12" customHeight="1">
      <c r="A60" s="55" t="s">
        <v>126</v>
      </c>
      <c r="B60" s="53" t="s">
        <v>127</v>
      </c>
      <c r="C60" s="44">
        <v>31.300000000000004</v>
      </c>
      <c r="D60" s="44">
        <v>24.3</v>
      </c>
      <c r="E60" s="44">
        <v>-5.7000000000000011</v>
      </c>
      <c r="F60" s="44">
        <v>3.5</v>
      </c>
      <c r="G60" s="44">
        <v>13.350000000000001</v>
      </c>
      <c r="H60" s="44">
        <v>0.15000000000000213</v>
      </c>
      <c r="AE60" s="27">
        <v>9</v>
      </c>
      <c r="AF60" s="62" t="s">
        <v>196</v>
      </c>
      <c r="AG60" s="64">
        <v>16.2</v>
      </c>
      <c r="AH60" s="57">
        <v>29.875</v>
      </c>
    </row>
    <row r="61" spans="1:34" ht="12" customHeight="1">
      <c r="A61" s="55"/>
      <c r="B61" s="53" t="s">
        <v>129</v>
      </c>
      <c r="C61" s="44">
        <v>31.799999999999997</v>
      </c>
      <c r="D61" s="44">
        <v>20.799999999999997</v>
      </c>
      <c r="E61" s="44">
        <v>-8.5999999999999979</v>
      </c>
      <c r="F61" s="44">
        <v>4.5</v>
      </c>
      <c r="G61" s="44">
        <v>12.125</v>
      </c>
      <c r="H61" s="44">
        <v>-1.2250000000000014</v>
      </c>
      <c r="I61" s="44" t="s">
        <v>128</v>
      </c>
      <c r="AE61" s="27">
        <v>10</v>
      </c>
      <c r="AF61" s="62" t="s">
        <v>197</v>
      </c>
      <c r="AG61" s="64">
        <v>17.100000000000001</v>
      </c>
      <c r="AH61" s="57">
        <v>29.875</v>
      </c>
    </row>
    <row r="62" spans="1:34" ht="12" customHeight="1">
      <c r="A62" s="55" t="s">
        <v>130</v>
      </c>
      <c r="B62" s="53" t="s">
        <v>131</v>
      </c>
      <c r="C62" s="44">
        <v>47.800000000000004</v>
      </c>
      <c r="D62" s="44">
        <v>34.400000000000006</v>
      </c>
      <c r="E62" s="44">
        <v>5.4</v>
      </c>
      <c r="F62" s="44">
        <v>9.3000000000000007</v>
      </c>
      <c r="G62" s="44">
        <v>24.225000000000005</v>
      </c>
      <c r="H62" s="44">
        <v>12.100000000000005</v>
      </c>
      <c r="AE62" s="27">
        <v>11</v>
      </c>
      <c r="AF62" s="62" t="s">
        <v>198</v>
      </c>
      <c r="AG62" s="64">
        <v>20.7</v>
      </c>
      <c r="AH62" s="57"/>
    </row>
    <row r="63" spans="1:34" ht="12" customHeight="1">
      <c r="A63" s="52"/>
      <c r="B63" s="53" t="s">
        <v>133</v>
      </c>
      <c r="C63" s="44">
        <v>62.199999999999996</v>
      </c>
      <c r="D63" s="44">
        <v>23.2</v>
      </c>
      <c r="E63" s="44">
        <v>5.6000000000000014</v>
      </c>
      <c r="F63" s="44">
        <v>28.5</v>
      </c>
      <c r="G63" s="44">
        <v>29.875</v>
      </c>
      <c r="H63" s="44">
        <v>5.649999999999995</v>
      </c>
      <c r="I63" s="44" t="s">
        <v>132</v>
      </c>
      <c r="AE63" s="27">
        <v>12</v>
      </c>
      <c r="AF63" s="62" t="s">
        <v>200</v>
      </c>
      <c r="AG63" s="64">
        <v>22.9</v>
      </c>
      <c r="AH63" s="57"/>
    </row>
    <row r="64" spans="1:34" ht="12" customHeight="1">
      <c r="A64" s="52" t="s">
        <v>134</v>
      </c>
      <c r="B64" s="53" t="s">
        <v>135</v>
      </c>
      <c r="C64" s="44">
        <v>68.900000000000006</v>
      </c>
      <c r="D64" s="44">
        <v>41.9</v>
      </c>
      <c r="E64" s="44">
        <v>19.7</v>
      </c>
      <c r="F64" s="44">
        <v>21.299999999999997</v>
      </c>
      <c r="G64" s="44">
        <v>37.950000000000003</v>
      </c>
      <c r="H64" s="44">
        <v>8.0750000000000028</v>
      </c>
      <c r="AE64" s="37" t="s">
        <v>120</v>
      </c>
      <c r="AF64" s="62" t="s">
        <v>206</v>
      </c>
      <c r="AG64" s="64">
        <v>22</v>
      </c>
      <c r="AH64" s="57"/>
    </row>
    <row r="65" spans="1:34" ht="12" customHeight="1">
      <c r="A65" s="52"/>
      <c r="B65" s="53" t="s">
        <v>137</v>
      </c>
      <c r="C65" s="44">
        <v>69.3</v>
      </c>
      <c r="D65" s="44">
        <v>33.300000000000004</v>
      </c>
      <c r="E65" s="44">
        <v>17.100000000000001</v>
      </c>
      <c r="F65" s="44">
        <v>24.9</v>
      </c>
      <c r="G65" s="44">
        <v>36.15</v>
      </c>
      <c r="H65" s="44">
        <v>-1.8000000000000043</v>
      </c>
      <c r="I65" s="44" t="s">
        <v>136</v>
      </c>
      <c r="AE65" s="27">
        <v>2</v>
      </c>
      <c r="AF65" s="62" t="s">
        <v>208</v>
      </c>
      <c r="AG65" s="64">
        <v>18.600000000000001</v>
      </c>
      <c r="AH65" s="57">
        <v>37.950000000000003</v>
      </c>
    </row>
    <row r="66" spans="1:34" ht="12" customHeight="1">
      <c r="A66" s="52" t="s">
        <v>138</v>
      </c>
      <c r="B66" s="53" t="s">
        <v>139</v>
      </c>
      <c r="C66" s="44">
        <v>69.7</v>
      </c>
      <c r="D66" s="44">
        <v>30.099999999999998</v>
      </c>
      <c r="E66" s="44">
        <v>20.599999999999998</v>
      </c>
      <c r="F66" s="44">
        <v>23.099999999999998</v>
      </c>
      <c r="G66" s="44">
        <v>35.875</v>
      </c>
      <c r="H66" s="44">
        <v>-0.27499999999999858</v>
      </c>
      <c r="AE66" s="27">
        <v>3</v>
      </c>
      <c r="AF66" s="62" t="s">
        <v>210</v>
      </c>
      <c r="AG66" s="64">
        <v>19.899999999999999</v>
      </c>
      <c r="AH66" s="57">
        <v>37.950000000000003</v>
      </c>
    </row>
    <row r="67" spans="1:34" ht="12" customHeight="1">
      <c r="A67" s="52"/>
      <c r="B67" s="53" t="s">
        <v>141</v>
      </c>
      <c r="C67" s="44">
        <v>52.7</v>
      </c>
      <c r="D67" s="44">
        <v>3.3999999999999986</v>
      </c>
      <c r="E67" s="44">
        <v>3.8999999999999986</v>
      </c>
      <c r="F67" s="44">
        <v>23</v>
      </c>
      <c r="G67" s="44">
        <v>20.75</v>
      </c>
      <c r="H67" s="44">
        <v>-15.125</v>
      </c>
      <c r="I67" s="44" t="s">
        <v>140</v>
      </c>
      <c r="AE67" s="27">
        <v>4</v>
      </c>
      <c r="AF67" s="62" t="s">
        <v>213</v>
      </c>
      <c r="AG67" s="64">
        <v>20.2</v>
      </c>
      <c r="AH67" s="57">
        <v>37.950000000000003</v>
      </c>
    </row>
    <row r="68" spans="1:34" ht="12" customHeight="1">
      <c r="A68" s="52" t="s">
        <v>142</v>
      </c>
      <c r="B68" s="53" t="s">
        <v>143</v>
      </c>
      <c r="C68" s="44">
        <v>5.7000000000000028</v>
      </c>
      <c r="D68" s="44">
        <v>-10.899999999999995</v>
      </c>
      <c r="E68" s="44">
        <v>-21.1</v>
      </c>
      <c r="F68" s="44">
        <v>-18.799999999999997</v>
      </c>
      <c r="G68" s="44">
        <v>-11.274999999999999</v>
      </c>
      <c r="H68" s="44">
        <v>-32.024999999999999</v>
      </c>
      <c r="AE68" s="27">
        <v>5</v>
      </c>
      <c r="AF68" s="62" t="s">
        <v>215</v>
      </c>
      <c r="AG68" s="64">
        <v>20.7</v>
      </c>
      <c r="AH68" s="57"/>
    </row>
    <row r="69" spans="1:34" ht="12" customHeight="1">
      <c r="A69" s="52"/>
      <c r="B69" s="53" t="s">
        <v>145</v>
      </c>
      <c r="C69" s="44">
        <v>14.000000000000007</v>
      </c>
      <c r="D69" s="44">
        <v>28.9</v>
      </c>
      <c r="E69" s="44">
        <v>-10.200000000000001</v>
      </c>
      <c r="F69" s="44">
        <v>-7.7999999999999989</v>
      </c>
      <c r="G69" s="44">
        <v>6.2250000000000014</v>
      </c>
      <c r="H69" s="44">
        <v>17.5</v>
      </c>
      <c r="I69" s="44" t="s">
        <v>144</v>
      </c>
      <c r="AE69" s="27">
        <v>6</v>
      </c>
      <c r="AF69" s="62" t="s">
        <v>218</v>
      </c>
      <c r="AG69" s="64">
        <v>18.3</v>
      </c>
      <c r="AH69" s="57"/>
    </row>
    <row r="70" spans="1:34" ht="12" customHeight="1">
      <c r="A70" s="52" t="s">
        <v>44</v>
      </c>
      <c r="B70" s="53" t="s">
        <v>146</v>
      </c>
      <c r="C70" s="44">
        <v>32.1</v>
      </c>
      <c r="D70" s="44">
        <v>42.3</v>
      </c>
      <c r="E70" s="44">
        <v>6.3000000000000007</v>
      </c>
      <c r="F70" s="44">
        <v>2.6000000000000014</v>
      </c>
      <c r="G70" s="44">
        <v>20.825000000000003</v>
      </c>
      <c r="H70" s="44">
        <v>14.600000000000001</v>
      </c>
      <c r="AE70" s="27">
        <v>7</v>
      </c>
      <c r="AF70" s="62" t="s">
        <v>220</v>
      </c>
      <c r="AG70" s="64">
        <v>18.399999999999999</v>
      </c>
      <c r="AH70" s="57"/>
    </row>
    <row r="71" spans="1:34" ht="12" customHeight="1">
      <c r="A71" s="52"/>
      <c r="B71" s="53" t="s">
        <v>148</v>
      </c>
      <c r="C71" s="44">
        <v>61.2</v>
      </c>
      <c r="D71" s="44">
        <v>35.6</v>
      </c>
      <c r="E71" s="44">
        <v>13.9</v>
      </c>
      <c r="F71" s="44">
        <v>22.599999999999998</v>
      </c>
      <c r="G71" s="44">
        <v>33.325000000000003</v>
      </c>
      <c r="H71" s="44">
        <v>12.5</v>
      </c>
      <c r="I71" s="44" t="s">
        <v>147</v>
      </c>
      <c r="AE71" s="27">
        <v>8</v>
      </c>
      <c r="AF71" s="62" t="s">
        <v>223</v>
      </c>
      <c r="AG71" s="64">
        <v>17.8</v>
      </c>
      <c r="AH71" s="57">
        <v>36.15</v>
      </c>
    </row>
    <row r="72" spans="1:34" ht="12" customHeight="1">
      <c r="A72" s="52" t="s">
        <v>149</v>
      </c>
      <c r="B72" s="53" t="s">
        <v>150</v>
      </c>
      <c r="C72" s="44">
        <v>73</v>
      </c>
      <c r="D72" s="44">
        <v>40.6</v>
      </c>
      <c r="E72" s="44">
        <v>26</v>
      </c>
      <c r="F72" s="44">
        <v>34.1</v>
      </c>
      <c r="G72" s="44">
        <v>43.424999999999997</v>
      </c>
      <c r="H72" s="44">
        <v>10.099999999999994</v>
      </c>
      <c r="AE72" s="27">
        <v>9</v>
      </c>
      <c r="AF72" s="62" t="s">
        <v>225</v>
      </c>
      <c r="AG72" s="64">
        <v>16.7</v>
      </c>
      <c r="AH72" s="57">
        <v>36.15</v>
      </c>
    </row>
    <row r="73" spans="1:34" ht="12" customHeight="1">
      <c r="B73" s="44" t="s">
        <v>151</v>
      </c>
      <c r="C73" s="44">
        <v>72.8</v>
      </c>
      <c r="D73" s="44">
        <v>15.3</v>
      </c>
      <c r="E73" s="44">
        <v>15.200000000000001</v>
      </c>
      <c r="F73" s="44">
        <v>20.799999999999997</v>
      </c>
      <c r="G73" s="44">
        <v>31.024999999999999</v>
      </c>
      <c r="H73" s="44">
        <v>-12.399999999999999</v>
      </c>
      <c r="I73" s="44" t="s">
        <v>43</v>
      </c>
      <c r="AE73" s="27">
        <v>10</v>
      </c>
      <c r="AF73" s="62" t="s">
        <v>228</v>
      </c>
      <c r="AG73" s="64">
        <v>17.5</v>
      </c>
      <c r="AH73" s="57">
        <v>36.15</v>
      </c>
    </row>
    <row r="74" spans="1:34" ht="12" customHeight="1">
      <c r="A74" s="49" t="s">
        <v>45</v>
      </c>
      <c r="B74" s="61" t="s">
        <v>152</v>
      </c>
      <c r="C74" s="61">
        <v>73.5</v>
      </c>
      <c r="D74" s="61">
        <v>27.1</v>
      </c>
      <c r="E74" s="61">
        <v>18.5</v>
      </c>
      <c r="F74" s="61">
        <v>24.2</v>
      </c>
      <c r="G74" s="61">
        <v>35.824999999999996</v>
      </c>
      <c r="H74" s="61">
        <v>4.7999999999999972</v>
      </c>
      <c r="AE74" s="27">
        <v>11</v>
      </c>
      <c r="AF74" s="62" t="s">
        <v>230</v>
      </c>
      <c r="AG74" s="64">
        <v>15.7</v>
      </c>
      <c r="AH74" s="57"/>
    </row>
    <row r="75" spans="1:34" ht="12" customHeight="1">
      <c r="B75" s="44" t="s">
        <v>153</v>
      </c>
      <c r="C75" s="44">
        <v>60</v>
      </c>
      <c r="D75" s="44">
        <v>5.5999999999999979</v>
      </c>
      <c r="E75" s="44">
        <v>3.1999999999999993</v>
      </c>
      <c r="F75" s="44">
        <v>16.5</v>
      </c>
      <c r="G75" s="44">
        <v>21.324999999999999</v>
      </c>
      <c r="H75" s="44">
        <v>-14.499999999999996</v>
      </c>
      <c r="I75" s="61" t="s">
        <v>57</v>
      </c>
      <c r="AE75" s="27">
        <v>12</v>
      </c>
      <c r="AF75" s="62" t="s">
        <v>233</v>
      </c>
      <c r="AG75" s="64">
        <v>15.4</v>
      </c>
      <c r="AH75" s="57"/>
    </row>
    <row r="76" spans="1:34" ht="12" customHeight="1">
      <c r="A76" s="49" t="s">
        <v>59</v>
      </c>
      <c r="B76" s="44" t="s">
        <v>154</v>
      </c>
      <c r="C76" s="44">
        <v>64.5</v>
      </c>
      <c r="D76" s="44">
        <v>30.6</v>
      </c>
      <c r="E76" s="44">
        <v>12</v>
      </c>
      <c r="F76" s="44">
        <v>13.500000000000002</v>
      </c>
      <c r="G76" s="44">
        <v>30.15</v>
      </c>
      <c r="H76" s="44">
        <v>8.8249999999999993</v>
      </c>
      <c r="AE76" s="37" t="s">
        <v>121</v>
      </c>
      <c r="AF76" s="62" t="s">
        <v>235</v>
      </c>
      <c r="AG76" s="64">
        <v>14.2</v>
      </c>
      <c r="AH76" s="57"/>
    </row>
    <row r="77" spans="1:34" ht="12" customHeight="1">
      <c r="B77" s="44" t="s">
        <v>155</v>
      </c>
      <c r="C77" s="44">
        <v>66.599999999999994</v>
      </c>
      <c r="D77" s="44">
        <v>23.999999999999993</v>
      </c>
      <c r="E77" s="44">
        <v>21.5</v>
      </c>
      <c r="F77" s="44">
        <v>16.600000000000001</v>
      </c>
      <c r="G77" s="44">
        <v>32.174999999999997</v>
      </c>
      <c r="H77" s="44">
        <v>2.0249999999999986</v>
      </c>
      <c r="I77" s="44" t="s">
        <v>67</v>
      </c>
      <c r="AE77" s="27">
        <v>2</v>
      </c>
      <c r="AF77" s="62" t="s">
        <v>238</v>
      </c>
      <c r="AG77" s="64">
        <v>14.4</v>
      </c>
      <c r="AH77" s="57">
        <v>35.875</v>
      </c>
    </row>
    <row r="78" spans="1:34" ht="12" customHeight="1">
      <c r="A78" s="49" t="s">
        <v>328</v>
      </c>
      <c r="B78" s="44" t="s">
        <v>329</v>
      </c>
      <c r="C78" s="44">
        <v>76</v>
      </c>
      <c r="D78" s="44">
        <v>42.7</v>
      </c>
      <c r="E78" s="44">
        <v>21.1</v>
      </c>
      <c r="F78" s="44">
        <v>10.9</v>
      </c>
      <c r="G78" s="44">
        <v>37.675000000000004</v>
      </c>
      <c r="H78" s="44">
        <v>5.5000000000000071</v>
      </c>
      <c r="AE78" s="27">
        <v>3</v>
      </c>
      <c r="AF78" s="62" t="s">
        <v>240</v>
      </c>
      <c r="AG78" s="64">
        <v>14.3</v>
      </c>
      <c r="AH78" s="57">
        <v>35.875</v>
      </c>
    </row>
    <row r="79" spans="1:34" ht="12" customHeight="1">
      <c r="B79" s="44" t="s">
        <v>331</v>
      </c>
      <c r="C79" s="44">
        <v>68.400000000000006</v>
      </c>
      <c r="D79" s="44">
        <v>14.399999999999999</v>
      </c>
      <c r="E79" s="44">
        <v>20.799999999999997</v>
      </c>
      <c r="F79" s="44">
        <v>10.7</v>
      </c>
      <c r="G79" s="44">
        <v>28.575000000000003</v>
      </c>
      <c r="H79" s="44">
        <v>-9.1000000000000014</v>
      </c>
      <c r="I79" s="44" t="s">
        <v>330</v>
      </c>
      <c r="AE79" s="27">
        <v>4</v>
      </c>
      <c r="AF79" s="62" t="s">
        <v>243</v>
      </c>
      <c r="AG79" s="64">
        <v>11.4</v>
      </c>
      <c r="AH79" s="57">
        <v>35.875</v>
      </c>
    </row>
    <row r="80" spans="1:34" ht="12" customHeight="1">
      <c r="A80" s="49" t="s">
        <v>348</v>
      </c>
      <c r="B80" s="44" t="s">
        <v>349</v>
      </c>
      <c r="C80" s="44">
        <v>71.8</v>
      </c>
      <c r="D80" s="44">
        <v>31.4</v>
      </c>
      <c r="E80" s="44">
        <v>19.899999999999999</v>
      </c>
      <c r="F80" s="44">
        <v>11.7</v>
      </c>
      <c r="G80" s="44">
        <v>33.699999999999996</v>
      </c>
      <c r="H80" s="44">
        <v>5.1249999999999929</v>
      </c>
      <c r="AE80" s="27">
        <v>5</v>
      </c>
      <c r="AF80" s="62" t="s">
        <v>245</v>
      </c>
      <c r="AG80" s="64">
        <v>10.7</v>
      </c>
      <c r="AH80" s="57"/>
    </row>
    <row r="81" spans="1:34" ht="12" customHeight="1">
      <c r="B81" s="44" t="s">
        <v>387</v>
      </c>
      <c r="C81" s="44">
        <v>68.3</v>
      </c>
      <c r="D81" s="44">
        <v>16.900000000000002</v>
      </c>
      <c r="E81" s="44">
        <v>10.1</v>
      </c>
      <c r="F81" s="44">
        <v>11.299999999999999</v>
      </c>
      <c r="G81" s="44">
        <v>26.65</v>
      </c>
      <c r="H81" s="44">
        <v>-7.0499999999999972</v>
      </c>
      <c r="I81" s="44" t="s">
        <v>386</v>
      </c>
      <c r="AE81" s="27">
        <v>6</v>
      </c>
      <c r="AF81" s="62" t="s">
        <v>248</v>
      </c>
      <c r="AG81" s="64">
        <v>8.5</v>
      </c>
      <c r="AH81" s="57"/>
    </row>
    <row r="82" spans="1:34" ht="12" customHeight="1">
      <c r="A82" s="49" t="s">
        <v>396</v>
      </c>
      <c r="B82" s="44" t="s">
        <v>397</v>
      </c>
      <c r="C82" s="44">
        <v>69</v>
      </c>
      <c r="D82" s="44">
        <v>27.299999999999997</v>
      </c>
      <c r="E82" s="44">
        <v>16.3</v>
      </c>
      <c r="F82" s="44">
        <v>6.7999999999999989</v>
      </c>
      <c r="G82" s="44">
        <v>29.849999999999998</v>
      </c>
      <c r="H82" s="44">
        <v>3.1999999999999993</v>
      </c>
      <c r="AE82" s="27">
        <v>7</v>
      </c>
      <c r="AF82" s="62" t="s">
        <v>250</v>
      </c>
      <c r="AG82" s="64">
        <v>2</v>
      </c>
      <c r="AH82" s="57"/>
    </row>
    <row r="83" spans="1:34" ht="12" customHeight="1">
      <c r="B83" s="44" t="s">
        <v>399</v>
      </c>
      <c r="C83" s="44">
        <v>74</v>
      </c>
      <c r="D83" s="44">
        <v>25.700000000000003</v>
      </c>
      <c r="E83" s="44">
        <v>16.100000000000001</v>
      </c>
      <c r="F83" s="44">
        <v>18.100000000000001</v>
      </c>
      <c r="G83" s="44">
        <v>33.475000000000001</v>
      </c>
      <c r="H83" s="44">
        <v>3.6250000000000036</v>
      </c>
      <c r="I83" s="44" t="s">
        <v>400</v>
      </c>
      <c r="AE83" s="27">
        <v>8</v>
      </c>
      <c r="AF83" s="62" t="s">
        <v>252</v>
      </c>
      <c r="AG83" s="64">
        <v>-0.3</v>
      </c>
      <c r="AH83" s="57">
        <v>20.75</v>
      </c>
    </row>
    <row r="84" spans="1:34" ht="12" customHeight="1">
      <c r="A84" s="49" t="s">
        <v>455</v>
      </c>
      <c r="B84" s="44" t="s">
        <v>457</v>
      </c>
      <c r="C84" s="44">
        <v>77.099999999999994</v>
      </c>
      <c r="D84" s="44">
        <v>34.399999999999991</v>
      </c>
      <c r="E84" s="44">
        <v>20.2</v>
      </c>
      <c r="F84" s="44">
        <v>20.3</v>
      </c>
      <c r="G84" s="44">
        <v>38</v>
      </c>
      <c r="H84" s="44">
        <v>4.5249999999999986</v>
      </c>
      <c r="AE84" s="27">
        <v>9</v>
      </c>
      <c r="AF84" s="62" t="s">
        <v>253</v>
      </c>
      <c r="AG84" s="64">
        <v>-1.6</v>
      </c>
      <c r="AH84" s="57">
        <v>20.75</v>
      </c>
    </row>
    <row r="85" spans="1:34" ht="12" customHeight="1">
      <c r="B85" s="44" t="s">
        <v>458</v>
      </c>
      <c r="C85" s="44">
        <v>81</v>
      </c>
      <c r="D85" s="44">
        <v>27.3</v>
      </c>
      <c r="E85" s="44">
        <v>20.8</v>
      </c>
      <c r="F85" s="44">
        <v>23.9</v>
      </c>
      <c r="G85" s="44">
        <v>38.25</v>
      </c>
      <c r="H85" s="44">
        <v>0.25</v>
      </c>
      <c r="I85" s="44" t="s">
        <v>456</v>
      </c>
      <c r="AE85" s="27">
        <v>10</v>
      </c>
      <c r="AF85" s="62" t="s">
        <v>254</v>
      </c>
      <c r="AG85" s="64">
        <v>-10.3</v>
      </c>
      <c r="AH85" s="57">
        <v>20.75</v>
      </c>
    </row>
    <row r="86" spans="1:34" ht="12" customHeight="1">
      <c r="A86" s="49" t="s">
        <v>492</v>
      </c>
      <c r="B86" s="44" t="s">
        <v>497</v>
      </c>
      <c r="C86" s="44">
        <v>84.6</v>
      </c>
      <c r="D86" s="44">
        <v>32.5</v>
      </c>
      <c r="E86" s="44">
        <v>26.200000000000003</v>
      </c>
      <c r="F86" s="44">
        <v>22.200000000000003</v>
      </c>
      <c r="G86" s="44">
        <v>41.375</v>
      </c>
      <c r="H86" s="44">
        <v>3.125</v>
      </c>
      <c r="AE86" s="27">
        <v>11</v>
      </c>
      <c r="AF86" s="62" t="s">
        <v>255</v>
      </c>
      <c r="AG86" s="64">
        <v>-15.2</v>
      </c>
      <c r="AH86" s="57"/>
    </row>
    <row r="87" spans="1:34" ht="12" customHeight="1">
      <c r="B87" s="44" t="s">
        <v>498</v>
      </c>
      <c r="C87" s="44">
        <v>79.300000000000011</v>
      </c>
      <c r="D87" s="44">
        <v>21.099999999999998</v>
      </c>
      <c r="E87" s="44">
        <v>17.700000000000003</v>
      </c>
      <c r="F87" s="44">
        <v>28.6</v>
      </c>
      <c r="G87" s="44">
        <v>36.675000000000004</v>
      </c>
      <c r="H87" s="44">
        <v>-4.6999999999999957</v>
      </c>
      <c r="I87" s="44" t="s">
        <v>499</v>
      </c>
      <c r="AE87" s="27">
        <v>12</v>
      </c>
      <c r="AF87" s="62" t="s">
        <v>256</v>
      </c>
      <c r="AG87" s="64">
        <v>-22.9</v>
      </c>
      <c r="AH87" s="57"/>
    </row>
    <row r="88" spans="1:34" ht="12" customHeight="1">
      <c r="A88" s="49" t="s">
        <v>519</v>
      </c>
      <c r="B88" s="44" t="s">
        <v>520</v>
      </c>
      <c r="C88" s="44">
        <v>73.599999999999994</v>
      </c>
      <c r="D88" s="44">
        <v>24.1</v>
      </c>
      <c r="E88" s="44">
        <v>18.3</v>
      </c>
      <c r="F88" s="44">
        <v>18</v>
      </c>
      <c r="G88" s="44">
        <v>33.5</v>
      </c>
      <c r="H88" s="44">
        <v>-3.1750000000000043</v>
      </c>
      <c r="AE88" s="37" t="s">
        <v>122</v>
      </c>
      <c r="AF88" s="62" t="s">
        <v>257</v>
      </c>
      <c r="AG88" s="64">
        <v>-21.1</v>
      </c>
      <c r="AH88" s="57"/>
    </row>
    <row r="89" spans="1:34" ht="12" customHeight="1">
      <c r="B89" s="44" t="s">
        <v>564</v>
      </c>
      <c r="C89" s="44">
        <v>61.800000000000011</v>
      </c>
      <c r="D89" s="44">
        <v>0.39999999999999858</v>
      </c>
      <c r="E89" s="44">
        <v>7.2999999999999989</v>
      </c>
      <c r="F89" s="44">
        <v>14</v>
      </c>
      <c r="G89" s="44">
        <v>20.875000000000004</v>
      </c>
      <c r="H89" s="44">
        <v>-12.624999999999996</v>
      </c>
      <c r="I89" s="44" t="s">
        <v>560</v>
      </c>
      <c r="AE89" s="27">
        <v>2</v>
      </c>
      <c r="AF89" s="62" t="s">
        <v>258</v>
      </c>
      <c r="AG89" s="64">
        <v>-22.3</v>
      </c>
      <c r="AH89" s="57">
        <v>-11.274999999999999</v>
      </c>
    </row>
    <row r="90" spans="1:34" ht="12" customHeight="1">
      <c r="AE90" s="27">
        <v>3</v>
      </c>
      <c r="AF90" s="62" t="s">
        <v>259</v>
      </c>
      <c r="AG90" s="64">
        <v>-25.1</v>
      </c>
      <c r="AH90" s="57">
        <v>-11.274999999999999</v>
      </c>
    </row>
    <row r="91" spans="1:34" ht="12" customHeight="1">
      <c r="AE91" s="27">
        <v>4</v>
      </c>
      <c r="AF91" s="62" t="s">
        <v>260</v>
      </c>
      <c r="AG91" s="64">
        <v>-22.5</v>
      </c>
      <c r="AH91" s="57">
        <v>-11.274999999999999</v>
      </c>
    </row>
    <row r="92" spans="1:34" ht="12" customHeight="1">
      <c r="AE92" s="27">
        <v>5</v>
      </c>
      <c r="AF92" s="62" t="s">
        <v>261</v>
      </c>
      <c r="AG92" s="64">
        <v>-21.6</v>
      </c>
      <c r="AH92" s="57"/>
    </row>
    <row r="93" spans="1:34" ht="12" customHeight="1">
      <c r="AE93" s="27">
        <v>6</v>
      </c>
      <c r="AF93" s="62" t="s">
        <v>262</v>
      </c>
      <c r="AG93" s="64">
        <v>-16.600000000000001</v>
      </c>
      <c r="AH93" s="57"/>
    </row>
    <row r="94" spans="1:34" ht="12" customHeight="1">
      <c r="AE94" s="27">
        <v>7</v>
      </c>
      <c r="AF94" s="62" t="s">
        <v>263</v>
      </c>
      <c r="AG94" s="64">
        <v>-14.5</v>
      </c>
      <c r="AH94" s="57"/>
    </row>
    <row r="95" spans="1:34" ht="12" customHeight="1">
      <c r="AE95" s="27">
        <v>8</v>
      </c>
      <c r="AF95" s="62" t="s">
        <v>264</v>
      </c>
      <c r="AG95" s="64">
        <v>-9.1</v>
      </c>
      <c r="AH95" s="57">
        <v>6.2250000000000014</v>
      </c>
    </row>
    <row r="96" spans="1:34" ht="12" customHeight="1">
      <c r="AE96" s="27">
        <v>9</v>
      </c>
      <c r="AF96" s="62" t="s">
        <v>265</v>
      </c>
      <c r="AG96" s="64">
        <v>-5.2</v>
      </c>
      <c r="AH96" s="57">
        <v>6.2250000000000014</v>
      </c>
    </row>
    <row r="97" spans="31:34" ht="12" customHeight="1">
      <c r="AE97" s="27">
        <v>10</v>
      </c>
      <c r="AF97" s="62" t="s">
        <v>266</v>
      </c>
      <c r="AG97" s="64">
        <v>-4.9000000000000004</v>
      </c>
      <c r="AH97" s="57">
        <v>6.2250000000000014</v>
      </c>
    </row>
    <row r="98" spans="31:34" ht="12" customHeight="1">
      <c r="AE98" s="27">
        <v>11</v>
      </c>
      <c r="AF98" s="62" t="s">
        <v>267</v>
      </c>
      <c r="AG98" s="64">
        <v>-1.1000000000000001</v>
      </c>
      <c r="AH98" s="57"/>
    </row>
    <row r="99" spans="31:34" ht="12" customHeight="1">
      <c r="AE99" s="27">
        <v>12</v>
      </c>
      <c r="AF99" s="62" t="s">
        <v>268</v>
      </c>
      <c r="AG99" s="64">
        <v>-0.7</v>
      </c>
      <c r="AH99" s="57"/>
    </row>
    <row r="100" spans="31:34" ht="12" customHeight="1">
      <c r="AE100" s="37" t="s">
        <v>123</v>
      </c>
      <c r="AF100" s="62" t="s">
        <v>269</v>
      </c>
      <c r="AG100" s="64">
        <v>-1.5</v>
      </c>
      <c r="AH100" s="57"/>
    </row>
    <row r="101" spans="31:34" ht="12" customHeight="1">
      <c r="AE101" s="27">
        <v>2</v>
      </c>
      <c r="AF101" s="62" t="s">
        <v>270</v>
      </c>
      <c r="AG101" s="64">
        <v>-1.9</v>
      </c>
      <c r="AH101" s="57">
        <v>20.825000000000003</v>
      </c>
    </row>
    <row r="102" spans="31:34" ht="12" customHeight="1">
      <c r="AE102" s="27">
        <v>3</v>
      </c>
      <c r="AF102" s="62" t="s">
        <v>271</v>
      </c>
      <c r="AG102" s="64">
        <v>1.3</v>
      </c>
      <c r="AH102" s="57">
        <v>20.825000000000003</v>
      </c>
    </row>
    <row r="103" spans="31:34" ht="12" customHeight="1">
      <c r="AE103" s="27">
        <v>4</v>
      </c>
      <c r="AF103" s="62" t="s">
        <v>272</v>
      </c>
      <c r="AG103" s="64">
        <v>7.1</v>
      </c>
      <c r="AH103" s="57">
        <v>20.825000000000003</v>
      </c>
    </row>
    <row r="104" spans="31:34" ht="12" customHeight="1">
      <c r="AE104" s="27">
        <v>5</v>
      </c>
      <c r="AF104" s="62" t="s">
        <v>273</v>
      </c>
      <c r="AG104" s="64">
        <v>7.9</v>
      </c>
      <c r="AH104" s="57"/>
    </row>
    <row r="105" spans="31:34" ht="12" customHeight="1">
      <c r="AE105" s="27">
        <v>6</v>
      </c>
      <c r="AF105" s="62" t="s">
        <v>274</v>
      </c>
      <c r="AG105" s="64">
        <v>9.6999999999999993</v>
      </c>
      <c r="AH105" s="57"/>
    </row>
    <row r="106" spans="31:34" ht="12" customHeight="1">
      <c r="AE106" s="27">
        <v>7</v>
      </c>
      <c r="AF106" s="62" t="s">
        <v>275</v>
      </c>
      <c r="AG106" s="64">
        <v>15.2</v>
      </c>
      <c r="AH106" s="57"/>
    </row>
    <row r="107" spans="31:34" ht="12" customHeight="1">
      <c r="AE107" s="27">
        <v>8</v>
      </c>
      <c r="AF107" s="62" t="s">
        <v>276</v>
      </c>
      <c r="AG107" s="64">
        <v>17.7</v>
      </c>
      <c r="AH107" s="57">
        <v>33.325000000000003</v>
      </c>
    </row>
    <row r="108" spans="31:34" ht="12" customHeight="1">
      <c r="AE108" s="27">
        <v>9</v>
      </c>
      <c r="AF108" s="62" t="s">
        <v>277</v>
      </c>
      <c r="AG108" s="64">
        <v>18.7</v>
      </c>
      <c r="AH108" s="57">
        <v>33.325000000000003</v>
      </c>
    </row>
    <row r="109" spans="31:34" ht="12" customHeight="1">
      <c r="AE109" s="27">
        <v>10</v>
      </c>
      <c r="AF109" s="62" t="s">
        <v>278</v>
      </c>
      <c r="AG109" s="64">
        <v>22.3</v>
      </c>
      <c r="AH109" s="57">
        <v>33.325000000000003</v>
      </c>
    </row>
    <row r="110" spans="31:34" ht="12" customHeight="1">
      <c r="AE110" s="27">
        <v>11</v>
      </c>
      <c r="AF110" s="62" t="s">
        <v>279</v>
      </c>
      <c r="AG110" s="64">
        <v>26.5</v>
      </c>
      <c r="AH110" s="57"/>
    </row>
    <row r="111" spans="31:34" ht="12" customHeight="1">
      <c r="AE111" s="27">
        <v>12</v>
      </c>
      <c r="AF111" s="62" t="s">
        <v>280</v>
      </c>
      <c r="AG111" s="64">
        <v>25.6</v>
      </c>
      <c r="AH111" s="57"/>
    </row>
    <row r="112" spans="31:34" ht="12" customHeight="1">
      <c r="AE112" s="33">
        <v>11</v>
      </c>
      <c r="AF112" s="62" t="s">
        <v>281</v>
      </c>
      <c r="AG112" s="64">
        <v>22.5</v>
      </c>
      <c r="AH112" s="57"/>
    </row>
    <row r="113" spans="31:34" ht="12" customHeight="1">
      <c r="AE113" s="27">
        <v>2</v>
      </c>
      <c r="AF113" s="62" t="s">
        <v>282</v>
      </c>
      <c r="AG113" s="64">
        <v>24.1</v>
      </c>
      <c r="AH113" s="57">
        <v>43.424999999999997</v>
      </c>
    </row>
    <row r="114" spans="31:34" ht="12" customHeight="1">
      <c r="AE114" s="27">
        <v>3</v>
      </c>
      <c r="AF114" s="62" t="s">
        <v>283</v>
      </c>
      <c r="AG114" s="64">
        <v>23</v>
      </c>
      <c r="AH114" s="57">
        <v>43.424999999999997</v>
      </c>
    </row>
    <row r="115" spans="31:34" ht="12" customHeight="1">
      <c r="AE115" s="27">
        <v>4</v>
      </c>
      <c r="AF115" s="62" t="s">
        <v>284</v>
      </c>
      <c r="AG115" s="64">
        <v>22.7</v>
      </c>
      <c r="AH115" s="57">
        <v>43.424999999999997</v>
      </c>
    </row>
    <row r="116" spans="31:34" ht="12" customHeight="1">
      <c r="AE116" s="27">
        <v>5</v>
      </c>
      <c r="AF116" s="62" t="s">
        <v>285</v>
      </c>
      <c r="AG116" s="64">
        <v>23.1</v>
      </c>
      <c r="AH116" s="57"/>
    </row>
    <row r="117" spans="31:34" ht="12" customHeight="1">
      <c r="AE117" s="27">
        <v>6</v>
      </c>
      <c r="AF117" s="62" t="s">
        <v>286</v>
      </c>
      <c r="AG117" s="64">
        <v>22.3</v>
      </c>
      <c r="AH117" s="57"/>
    </row>
    <row r="118" spans="31:34" ht="12" customHeight="1">
      <c r="AE118" s="27">
        <v>7</v>
      </c>
      <c r="AF118" s="62" t="s">
        <v>287</v>
      </c>
      <c r="AG118" s="64">
        <v>23.4</v>
      </c>
      <c r="AH118" s="57"/>
    </row>
    <row r="119" spans="31:34" ht="12" customHeight="1">
      <c r="AE119" s="27">
        <v>8</v>
      </c>
      <c r="AF119" s="62" t="s">
        <v>288</v>
      </c>
      <c r="AG119" s="64">
        <v>17.3</v>
      </c>
      <c r="AH119" s="57">
        <v>31.024999999999999</v>
      </c>
    </row>
    <row r="120" spans="31:34" ht="12" customHeight="1">
      <c r="AE120" s="27">
        <v>9</v>
      </c>
      <c r="AF120" s="62" t="s">
        <v>289</v>
      </c>
      <c r="AG120" s="64">
        <v>13.9</v>
      </c>
      <c r="AH120" s="57">
        <v>31.024999999999999</v>
      </c>
    </row>
    <row r="121" spans="31:34" ht="12" customHeight="1">
      <c r="AE121" s="27">
        <v>10</v>
      </c>
      <c r="AF121" s="62" t="s">
        <v>290</v>
      </c>
      <c r="AG121" s="64">
        <v>13.4</v>
      </c>
      <c r="AH121" s="57">
        <v>31.024999999999999</v>
      </c>
    </row>
    <row r="122" spans="31:34" ht="12" customHeight="1">
      <c r="AE122" s="27">
        <v>11</v>
      </c>
      <c r="AF122" s="62" t="s">
        <v>291</v>
      </c>
      <c r="AG122" s="64">
        <v>14.4</v>
      </c>
      <c r="AH122" s="57"/>
    </row>
    <row r="123" spans="31:34" ht="12" customHeight="1">
      <c r="AE123" s="27">
        <v>12</v>
      </c>
      <c r="AF123" s="62" t="s">
        <v>292</v>
      </c>
      <c r="AG123" s="64">
        <v>14.4</v>
      </c>
      <c r="AH123" s="57"/>
    </row>
    <row r="124" spans="31:34" ht="12" customHeight="1">
      <c r="AE124" s="33">
        <v>12</v>
      </c>
      <c r="AF124" s="62" t="s">
        <v>293</v>
      </c>
      <c r="AG124" s="64">
        <v>15.1</v>
      </c>
      <c r="AH124" s="57"/>
    </row>
    <row r="125" spans="31:34" ht="12" customHeight="1">
      <c r="AE125" s="27">
        <v>2</v>
      </c>
      <c r="AF125" s="62" t="s">
        <v>294</v>
      </c>
      <c r="AG125" s="64">
        <v>16.899999999999999</v>
      </c>
      <c r="AH125" s="57">
        <v>35.824999999999996</v>
      </c>
    </row>
    <row r="126" spans="31:34" ht="12" customHeight="1">
      <c r="AE126" s="27">
        <v>3</v>
      </c>
      <c r="AF126" s="62" t="s">
        <v>295</v>
      </c>
      <c r="AG126" s="64">
        <v>17.2</v>
      </c>
      <c r="AH126" s="57">
        <v>35.824999999999996</v>
      </c>
    </row>
    <row r="127" spans="31:34" ht="12" customHeight="1">
      <c r="AE127" s="27">
        <v>4</v>
      </c>
      <c r="AF127" s="62" t="s">
        <v>296</v>
      </c>
      <c r="AG127" s="64">
        <v>16.899999999999999</v>
      </c>
      <c r="AH127" s="57">
        <v>35.824999999999996</v>
      </c>
    </row>
    <row r="128" spans="31:34" ht="12" customHeight="1">
      <c r="AE128" s="27">
        <v>5</v>
      </c>
      <c r="AF128" s="62" t="s">
        <v>297</v>
      </c>
      <c r="AG128" s="64">
        <v>15.1</v>
      </c>
      <c r="AH128" s="57"/>
    </row>
    <row r="129" spans="31:34" ht="12" customHeight="1">
      <c r="AE129" s="27">
        <v>6</v>
      </c>
      <c r="AF129" s="62" t="s">
        <v>298</v>
      </c>
      <c r="AG129" s="64">
        <v>11.7</v>
      </c>
      <c r="AH129" s="57"/>
    </row>
    <row r="130" spans="31:34" ht="12" customHeight="1">
      <c r="AE130" s="27">
        <v>7</v>
      </c>
      <c r="AF130" s="62" t="s">
        <v>299</v>
      </c>
      <c r="AG130" s="64">
        <v>8.4</v>
      </c>
      <c r="AH130" s="57"/>
    </row>
    <row r="131" spans="31:34" ht="12" customHeight="1">
      <c r="AE131" s="27">
        <v>8</v>
      </c>
      <c r="AF131" s="62" t="s">
        <v>300</v>
      </c>
      <c r="AG131" s="64">
        <v>7.4</v>
      </c>
      <c r="AH131" s="57">
        <v>21.324999999999999</v>
      </c>
    </row>
    <row r="132" spans="31:34" ht="12" customHeight="1">
      <c r="AE132" s="27">
        <v>9</v>
      </c>
      <c r="AF132" s="62" t="s">
        <v>301</v>
      </c>
      <c r="AG132" s="64">
        <v>6</v>
      </c>
      <c r="AH132" s="57">
        <v>21.324999999999999</v>
      </c>
    </row>
    <row r="133" spans="31:34" ht="12" customHeight="1">
      <c r="AE133" s="27">
        <v>10</v>
      </c>
      <c r="AF133" s="62" t="s">
        <v>302</v>
      </c>
      <c r="AG133" s="64">
        <v>6.9</v>
      </c>
      <c r="AH133" s="57">
        <v>21.324999999999999</v>
      </c>
    </row>
    <row r="134" spans="31:34" ht="12" customHeight="1">
      <c r="AE134" s="27">
        <v>11</v>
      </c>
      <c r="AF134" s="62" t="s">
        <v>303</v>
      </c>
      <c r="AG134" s="64">
        <v>6.1</v>
      </c>
      <c r="AH134" s="57"/>
    </row>
    <row r="135" spans="31:34" ht="12" customHeight="1">
      <c r="AE135" s="27">
        <v>12</v>
      </c>
      <c r="AF135" s="62" t="s">
        <v>304</v>
      </c>
      <c r="AG135" s="64">
        <v>9</v>
      </c>
      <c r="AH135" s="57"/>
    </row>
    <row r="136" spans="31:34" ht="12" customHeight="1">
      <c r="AE136" s="33">
        <v>13</v>
      </c>
      <c r="AF136" s="62" t="s">
        <v>305</v>
      </c>
      <c r="AG136" s="64">
        <v>11.4</v>
      </c>
      <c r="AH136" s="57"/>
    </row>
    <row r="137" spans="31:34" ht="12" customHeight="1">
      <c r="AE137" s="27">
        <v>2</v>
      </c>
      <c r="AF137" s="62" t="s">
        <v>306</v>
      </c>
      <c r="AG137" s="64">
        <v>13.6</v>
      </c>
      <c r="AH137" s="57">
        <v>30.15</v>
      </c>
    </row>
    <row r="138" spans="31:34" ht="12" customHeight="1">
      <c r="AE138" s="27">
        <v>3</v>
      </c>
      <c r="AF138" s="62" t="s">
        <v>307</v>
      </c>
      <c r="AG138" s="64">
        <v>13.8</v>
      </c>
      <c r="AH138" s="57">
        <v>30.15</v>
      </c>
    </row>
    <row r="139" spans="31:34" ht="12" customHeight="1">
      <c r="AE139" s="27">
        <v>4</v>
      </c>
      <c r="AF139" s="62" t="s">
        <v>308</v>
      </c>
      <c r="AG139" s="64">
        <v>8.6999999999999993</v>
      </c>
      <c r="AH139" s="57">
        <v>30.15</v>
      </c>
    </row>
    <row r="140" spans="31:34" ht="12" customHeight="1">
      <c r="AE140" s="27">
        <v>5</v>
      </c>
      <c r="AF140" s="62" t="s">
        <v>309</v>
      </c>
      <c r="AG140" s="64">
        <v>11.2</v>
      </c>
      <c r="AH140" s="57"/>
    </row>
    <row r="141" spans="31:34" ht="12" customHeight="1">
      <c r="AE141" s="27">
        <v>6</v>
      </c>
      <c r="AF141" s="62" t="s">
        <v>310</v>
      </c>
      <c r="AG141" s="64">
        <v>11</v>
      </c>
      <c r="AH141" s="57"/>
    </row>
    <row r="142" spans="31:34" ht="12" customHeight="1">
      <c r="AE142" s="27">
        <v>7</v>
      </c>
      <c r="AF142" s="62" t="s">
        <v>311</v>
      </c>
      <c r="AG142" s="64">
        <v>13.8</v>
      </c>
      <c r="AH142" s="57"/>
    </row>
    <row r="143" spans="31:34" ht="12" customHeight="1">
      <c r="AE143" s="27">
        <v>8</v>
      </c>
      <c r="AF143" s="62" t="s">
        <v>312</v>
      </c>
      <c r="AG143" s="64">
        <v>15.9</v>
      </c>
      <c r="AH143" s="57">
        <v>32.174999999999997</v>
      </c>
    </row>
    <row r="144" spans="31:34" ht="12" customHeight="1">
      <c r="AE144" s="27">
        <v>9</v>
      </c>
      <c r="AF144" s="62" t="s">
        <v>313</v>
      </c>
      <c r="AG144" s="64">
        <v>16.100000000000001</v>
      </c>
      <c r="AH144" s="57">
        <v>32.174999999999997</v>
      </c>
    </row>
    <row r="145" spans="31:34" ht="12" customHeight="1">
      <c r="AE145" s="27">
        <v>10</v>
      </c>
      <c r="AF145" s="62" t="s">
        <v>314</v>
      </c>
      <c r="AG145" s="64">
        <v>15.5</v>
      </c>
      <c r="AH145" s="57">
        <v>32.174999999999997</v>
      </c>
    </row>
    <row r="146" spans="31:34" ht="12" customHeight="1">
      <c r="AE146" s="27">
        <v>11</v>
      </c>
      <c r="AF146" s="62" t="s">
        <v>315</v>
      </c>
      <c r="AG146" s="64">
        <v>18.100000000000001</v>
      </c>
      <c r="AH146" s="57"/>
    </row>
    <row r="147" spans="31:34" ht="12" customHeight="1">
      <c r="AE147" s="27">
        <v>12</v>
      </c>
      <c r="AF147" s="62" t="s">
        <v>332</v>
      </c>
      <c r="AG147" s="64">
        <v>19.399999999999999</v>
      </c>
      <c r="AH147" s="57"/>
    </row>
    <row r="148" spans="31:34" ht="12" customHeight="1">
      <c r="AE148" s="33">
        <v>14</v>
      </c>
      <c r="AF148" s="62" t="s">
        <v>333</v>
      </c>
      <c r="AG148" s="64">
        <v>21.5</v>
      </c>
      <c r="AH148" s="57"/>
    </row>
    <row r="149" spans="31:34" ht="12" customHeight="1">
      <c r="AE149" s="27">
        <v>2</v>
      </c>
      <c r="AF149" s="62" t="s">
        <v>334</v>
      </c>
      <c r="AG149" s="64">
        <v>21.8</v>
      </c>
      <c r="AH149" s="57">
        <v>37.675000000000004</v>
      </c>
    </row>
    <row r="150" spans="31:34" ht="12" customHeight="1">
      <c r="AE150" s="27">
        <v>3</v>
      </c>
      <c r="AF150" s="62" t="s">
        <v>335</v>
      </c>
      <c r="AG150" s="64">
        <v>21.1</v>
      </c>
      <c r="AH150" s="57">
        <v>37.675000000000004</v>
      </c>
    </row>
    <row r="151" spans="31:34" ht="12" customHeight="1">
      <c r="AE151" s="27">
        <v>4</v>
      </c>
      <c r="AF151" s="62" t="s">
        <v>338</v>
      </c>
      <c r="AG151" s="64">
        <v>21.4</v>
      </c>
      <c r="AH151" s="57">
        <v>37.675000000000004</v>
      </c>
    </row>
    <row r="152" spans="31:34" ht="12" customHeight="1">
      <c r="AE152" s="27">
        <v>5</v>
      </c>
      <c r="AF152" s="62" t="s">
        <v>339</v>
      </c>
      <c r="AG152" s="64">
        <v>18.7</v>
      </c>
      <c r="AH152" s="57"/>
    </row>
    <row r="153" spans="31:34" ht="12" customHeight="1">
      <c r="AE153" s="27">
        <v>6</v>
      </c>
      <c r="AF153" s="62" t="s">
        <v>340</v>
      </c>
      <c r="AG153" s="64">
        <v>18.3</v>
      </c>
      <c r="AH153" s="57"/>
    </row>
    <row r="154" spans="31:34" ht="12" customHeight="1">
      <c r="AE154" s="27">
        <v>7</v>
      </c>
      <c r="AF154" s="62" t="s">
        <v>341</v>
      </c>
      <c r="AG154" s="64">
        <v>17.600000000000001</v>
      </c>
      <c r="AH154" s="57"/>
    </row>
    <row r="155" spans="31:34" ht="12" customHeight="1">
      <c r="AE155" s="27">
        <v>8</v>
      </c>
      <c r="AF155" s="62" t="s">
        <v>342</v>
      </c>
      <c r="AG155" s="64">
        <v>15.2</v>
      </c>
      <c r="AH155" s="57">
        <v>28.575000000000003</v>
      </c>
    </row>
    <row r="156" spans="31:34" ht="12" customHeight="1">
      <c r="AE156" s="27">
        <v>9</v>
      </c>
      <c r="AF156" s="62" t="s">
        <v>343</v>
      </c>
      <c r="AG156" s="64">
        <v>13.2</v>
      </c>
      <c r="AH156" s="57">
        <v>28.575000000000003</v>
      </c>
    </row>
    <row r="157" spans="31:34" ht="12" customHeight="1">
      <c r="AE157" s="27">
        <v>10</v>
      </c>
      <c r="AF157" s="62" t="s">
        <v>344</v>
      </c>
      <c r="AG157" s="64">
        <v>10.3</v>
      </c>
      <c r="AH157" s="57">
        <v>28.575000000000003</v>
      </c>
    </row>
    <row r="158" spans="31:34" ht="12" customHeight="1">
      <c r="AE158" s="27">
        <v>11</v>
      </c>
      <c r="AF158" s="62" t="s">
        <v>347</v>
      </c>
      <c r="AG158" s="64">
        <v>10.3</v>
      </c>
      <c r="AH158" s="57"/>
    </row>
    <row r="159" spans="31:34" ht="12" customHeight="1">
      <c r="AE159" s="27">
        <v>12</v>
      </c>
      <c r="AF159" s="62" t="s">
        <v>350</v>
      </c>
      <c r="AG159" s="64">
        <v>15.2</v>
      </c>
      <c r="AH159" s="57"/>
    </row>
    <row r="160" spans="31:34" ht="12" customHeight="1">
      <c r="AE160" s="33">
        <v>15</v>
      </c>
      <c r="AF160" s="62" t="s">
        <v>351</v>
      </c>
      <c r="AG160" s="64">
        <v>16.399999999999999</v>
      </c>
      <c r="AH160" s="57"/>
    </row>
    <row r="161" spans="31:34" ht="12" customHeight="1">
      <c r="AE161" s="27">
        <v>2</v>
      </c>
      <c r="AF161" s="62" t="s">
        <v>352</v>
      </c>
      <c r="AG161" s="64">
        <v>16.3</v>
      </c>
      <c r="AH161" s="57">
        <v>33.699999999999996</v>
      </c>
    </row>
    <row r="162" spans="31:34" ht="12" customHeight="1">
      <c r="AE162" s="27">
        <v>3</v>
      </c>
      <c r="AF162" s="62" t="s">
        <v>353</v>
      </c>
      <c r="AG162" s="64">
        <v>16.399999999999999</v>
      </c>
      <c r="AH162" s="57">
        <v>33.699999999999996</v>
      </c>
    </row>
    <row r="163" spans="31:34" ht="12" customHeight="1">
      <c r="AE163" s="27">
        <v>4</v>
      </c>
      <c r="AF163" s="62" t="s">
        <v>379</v>
      </c>
      <c r="AG163" s="64">
        <v>17.5</v>
      </c>
      <c r="AH163" s="57">
        <v>33.699999999999996</v>
      </c>
    </row>
    <row r="164" spans="31:34" ht="12" customHeight="1">
      <c r="AE164" s="27">
        <v>5</v>
      </c>
      <c r="AF164" s="65" t="s">
        <v>388</v>
      </c>
      <c r="AG164" s="64">
        <v>18.7</v>
      </c>
      <c r="AH164" s="57"/>
    </row>
    <row r="165" spans="31:34" ht="12" customHeight="1">
      <c r="AE165" s="27">
        <v>6</v>
      </c>
      <c r="AF165" s="65" t="s">
        <v>389</v>
      </c>
      <c r="AG165" s="64">
        <v>19.2</v>
      </c>
      <c r="AH165" s="57"/>
    </row>
    <row r="166" spans="31:34" ht="12" customHeight="1">
      <c r="AE166" s="27">
        <v>7</v>
      </c>
      <c r="AF166" s="65" t="s">
        <v>390</v>
      </c>
      <c r="AG166" s="64">
        <v>18.2</v>
      </c>
      <c r="AH166" s="57"/>
    </row>
    <row r="167" spans="31:34" ht="12" customHeight="1">
      <c r="AE167" s="27">
        <v>8</v>
      </c>
      <c r="AF167" s="65" t="s">
        <v>391</v>
      </c>
      <c r="AG167" s="64">
        <v>20.7</v>
      </c>
      <c r="AH167" s="57">
        <v>26.65</v>
      </c>
    </row>
    <row r="168" spans="31:34" ht="12" customHeight="1">
      <c r="AE168" s="27">
        <v>9</v>
      </c>
      <c r="AF168" s="65" t="s">
        <v>392</v>
      </c>
      <c r="AG168" s="64">
        <v>18.5</v>
      </c>
      <c r="AH168" s="57">
        <v>26.65</v>
      </c>
    </row>
    <row r="169" spans="31:34" ht="12" customHeight="1">
      <c r="AE169" s="27">
        <v>10</v>
      </c>
      <c r="AF169" s="62" t="s">
        <v>393</v>
      </c>
      <c r="AG169" s="64">
        <v>19.7</v>
      </c>
      <c r="AH169" s="57">
        <v>26.65</v>
      </c>
    </row>
    <row r="170" spans="31:34" ht="12" customHeight="1">
      <c r="AE170" s="27">
        <v>11</v>
      </c>
      <c r="AF170" s="62" t="s">
        <v>395</v>
      </c>
      <c r="AG170" s="64">
        <v>21.2</v>
      </c>
      <c r="AH170" s="57"/>
    </row>
    <row r="171" spans="31:34" ht="12" customHeight="1">
      <c r="AE171" s="27">
        <v>12</v>
      </c>
      <c r="AF171" s="65" t="s">
        <v>401</v>
      </c>
      <c r="AG171" s="64">
        <v>20.7</v>
      </c>
      <c r="AH171" s="57"/>
    </row>
    <row r="172" spans="31:34" ht="12" customHeight="1">
      <c r="AE172" s="33">
        <v>16</v>
      </c>
      <c r="AF172" s="65" t="s">
        <v>402</v>
      </c>
      <c r="AG172" s="64">
        <v>18.399999999999999</v>
      </c>
    </row>
    <row r="173" spans="31:34" ht="12" customHeight="1">
      <c r="AE173" s="27">
        <v>2</v>
      </c>
      <c r="AF173" s="62" t="s">
        <v>403</v>
      </c>
      <c r="AG173" s="64">
        <v>16.2</v>
      </c>
      <c r="AH173" s="44">
        <v>29.849999999999998</v>
      </c>
    </row>
    <row r="174" spans="31:34" ht="12" customHeight="1">
      <c r="AE174" s="27">
        <v>3</v>
      </c>
      <c r="AF174" s="62" t="s">
        <v>404</v>
      </c>
      <c r="AG174" s="64">
        <v>16.399999999999999</v>
      </c>
      <c r="AH174" s="44">
        <v>29.849999999999998</v>
      </c>
    </row>
    <row r="175" spans="31:34" ht="12" customHeight="1">
      <c r="AE175" s="27">
        <v>4</v>
      </c>
      <c r="AF175" s="65" t="s">
        <v>405</v>
      </c>
      <c r="AG175" s="64">
        <v>17</v>
      </c>
      <c r="AH175" s="44">
        <v>29.849999999999998</v>
      </c>
    </row>
    <row r="176" spans="31:34" ht="12" customHeight="1">
      <c r="AE176" s="27">
        <v>5</v>
      </c>
      <c r="AF176" s="65" t="s">
        <v>416</v>
      </c>
      <c r="AG176" s="64">
        <v>17.399999999999999</v>
      </c>
    </row>
    <row r="177" spans="31:34" ht="12" customHeight="1">
      <c r="AE177" s="27">
        <v>6</v>
      </c>
      <c r="AF177" s="62" t="s">
        <v>417</v>
      </c>
      <c r="AG177" s="64">
        <v>19.2</v>
      </c>
    </row>
    <row r="178" spans="31:34" ht="12" customHeight="1">
      <c r="AE178" s="27">
        <v>7</v>
      </c>
      <c r="AF178" s="62" t="s">
        <v>418</v>
      </c>
      <c r="AG178" s="64">
        <v>19.5</v>
      </c>
    </row>
    <row r="179" spans="31:34" ht="12" customHeight="1">
      <c r="AE179" s="27">
        <v>8</v>
      </c>
      <c r="AF179" s="65" t="s">
        <v>419</v>
      </c>
      <c r="AG179" s="64">
        <v>18.5</v>
      </c>
      <c r="AH179" s="44">
        <v>29.9</v>
      </c>
    </row>
    <row r="180" spans="31:34" ht="12" customHeight="1">
      <c r="AE180" s="27">
        <v>9</v>
      </c>
      <c r="AF180" s="65" t="s">
        <v>420</v>
      </c>
      <c r="AG180" s="64">
        <v>20.2</v>
      </c>
      <c r="AH180" s="44">
        <v>29.9</v>
      </c>
    </row>
    <row r="181" spans="31:34" ht="12" customHeight="1">
      <c r="AE181" s="27">
        <v>10</v>
      </c>
      <c r="AF181" s="62" t="s">
        <v>421</v>
      </c>
      <c r="AG181" s="64">
        <v>21.1</v>
      </c>
      <c r="AH181" s="44">
        <v>29.9</v>
      </c>
    </row>
    <row r="182" spans="31:34" ht="12" customHeight="1">
      <c r="AE182" s="27">
        <v>11</v>
      </c>
      <c r="AF182" s="62" t="s">
        <v>429</v>
      </c>
      <c r="AG182" s="64">
        <v>22.4</v>
      </c>
    </row>
    <row r="183" spans="31:34" ht="12" customHeight="1">
      <c r="AE183" s="27">
        <v>12</v>
      </c>
      <c r="AF183" s="62" t="s">
        <v>459</v>
      </c>
      <c r="AG183" s="64">
        <v>21.3</v>
      </c>
    </row>
    <row r="184" spans="31:34" ht="12" customHeight="1">
      <c r="AE184" s="33">
        <v>17</v>
      </c>
      <c r="AF184" s="62" t="s">
        <v>460</v>
      </c>
      <c r="AG184" s="64">
        <v>21.9</v>
      </c>
    </row>
    <row r="185" spans="31:34" ht="12" customHeight="1">
      <c r="AE185" s="27">
        <v>2</v>
      </c>
      <c r="AF185" s="62" t="s">
        <v>461</v>
      </c>
      <c r="AG185" s="64">
        <v>21.9</v>
      </c>
      <c r="AH185" s="44">
        <v>38</v>
      </c>
    </row>
    <row r="186" spans="31:34" ht="12" customHeight="1">
      <c r="AE186" s="27">
        <v>3</v>
      </c>
      <c r="AF186" s="62" t="s">
        <v>462</v>
      </c>
      <c r="AG186" s="64">
        <v>22.3</v>
      </c>
      <c r="AH186" s="44">
        <v>38</v>
      </c>
    </row>
    <row r="187" spans="31:34" ht="12" customHeight="1">
      <c r="AE187" s="27">
        <v>4</v>
      </c>
      <c r="AF187" s="62" t="s">
        <v>463</v>
      </c>
      <c r="AG187" s="64">
        <v>24.6</v>
      </c>
      <c r="AH187" s="44">
        <v>38</v>
      </c>
    </row>
    <row r="188" spans="31:34" ht="12" customHeight="1">
      <c r="AE188" s="27">
        <v>5</v>
      </c>
      <c r="AF188" s="62" t="s">
        <v>475</v>
      </c>
      <c r="AG188" s="64">
        <v>23.7</v>
      </c>
    </row>
    <row r="189" spans="31:34" ht="12" customHeight="1">
      <c r="AE189" s="27">
        <v>6</v>
      </c>
      <c r="AF189" s="62" t="s">
        <v>477</v>
      </c>
      <c r="AG189" s="64">
        <v>25.4</v>
      </c>
    </row>
    <row r="190" spans="31:34" ht="12" customHeight="1">
      <c r="AE190" s="27">
        <v>7</v>
      </c>
      <c r="AF190" s="62" t="s">
        <v>478</v>
      </c>
      <c r="AG190" s="64">
        <v>27.4</v>
      </c>
    </row>
    <row r="191" spans="31:34" ht="12" customHeight="1">
      <c r="AE191" s="27">
        <v>8</v>
      </c>
      <c r="AF191" s="62" t="s">
        <v>479</v>
      </c>
      <c r="AG191" s="64">
        <v>26.8</v>
      </c>
      <c r="AH191" s="44">
        <v>38.25</v>
      </c>
    </row>
    <row r="192" spans="31:34" ht="12" customHeight="1">
      <c r="AE192" s="27">
        <v>9</v>
      </c>
      <c r="AF192" s="62" t="s">
        <v>480</v>
      </c>
      <c r="AG192" s="64">
        <v>26.9</v>
      </c>
      <c r="AH192" s="44">
        <v>38.25</v>
      </c>
    </row>
    <row r="193" spans="31:34" ht="12" customHeight="1">
      <c r="AE193" s="27">
        <v>10</v>
      </c>
      <c r="AF193" s="62" t="s">
        <v>481</v>
      </c>
      <c r="AG193" s="64">
        <v>28.1</v>
      </c>
      <c r="AH193" s="44">
        <v>38.25</v>
      </c>
    </row>
    <row r="194" spans="31:34" ht="12" customHeight="1">
      <c r="AE194" s="27">
        <v>11</v>
      </c>
      <c r="AF194" s="62" t="s">
        <v>482</v>
      </c>
      <c r="AG194" s="64">
        <v>29.8</v>
      </c>
    </row>
    <row r="195" spans="31:34" ht="12" customHeight="1">
      <c r="AE195" s="27">
        <v>12</v>
      </c>
      <c r="AF195" s="62" t="s">
        <v>491</v>
      </c>
      <c r="AG195" s="64">
        <v>29.5</v>
      </c>
    </row>
    <row r="196" spans="31:34" ht="12" customHeight="1">
      <c r="AE196" s="33">
        <v>18</v>
      </c>
      <c r="AF196" s="62" t="s">
        <v>493</v>
      </c>
      <c r="AG196" s="64">
        <v>29.9</v>
      </c>
    </row>
    <row r="197" spans="31:34" ht="12" customHeight="1">
      <c r="AE197" s="27">
        <v>2</v>
      </c>
      <c r="AF197" s="62" t="s">
        <v>494</v>
      </c>
      <c r="AG197" s="64">
        <v>28.4</v>
      </c>
      <c r="AH197" s="44">
        <v>41.375</v>
      </c>
    </row>
    <row r="198" spans="31:34" ht="12" customHeight="1">
      <c r="AE198" s="27">
        <v>3</v>
      </c>
      <c r="AF198" s="62" t="s">
        <v>495</v>
      </c>
      <c r="AG198" s="64">
        <v>26.6</v>
      </c>
      <c r="AH198" s="44">
        <v>41.375</v>
      </c>
    </row>
    <row r="199" spans="31:34" ht="12" customHeight="1">
      <c r="AE199" s="27">
        <v>4</v>
      </c>
      <c r="AF199" s="62" t="s">
        <v>496</v>
      </c>
      <c r="AG199" s="64">
        <v>24.3</v>
      </c>
      <c r="AH199" s="44">
        <v>41.375</v>
      </c>
    </row>
    <row r="200" spans="31:34" ht="12" customHeight="1">
      <c r="AE200" s="27">
        <v>5</v>
      </c>
      <c r="AF200" s="62" t="s">
        <v>504</v>
      </c>
      <c r="AG200" s="64">
        <v>24.6</v>
      </c>
    </row>
    <row r="201" spans="31:34" ht="12" customHeight="1">
      <c r="AE201" s="27">
        <v>6</v>
      </c>
      <c r="AF201" s="62" t="s">
        <v>505</v>
      </c>
      <c r="AG201" s="64">
        <v>23.4</v>
      </c>
    </row>
    <row r="202" spans="31:34" ht="12" customHeight="1">
      <c r="AE202" s="27">
        <v>7</v>
      </c>
      <c r="AF202" s="62" t="s">
        <v>506</v>
      </c>
      <c r="AG202" s="64">
        <v>23</v>
      </c>
    </row>
    <row r="203" spans="31:34" ht="12" customHeight="1">
      <c r="AE203" s="27">
        <v>8</v>
      </c>
      <c r="AF203" s="62" t="s">
        <v>507</v>
      </c>
      <c r="AG203" s="64">
        <v>27.2</v>
      </c>
      <c r="AH203" s="44">
        <v>36.675000000000004</v>
      </c>
    </row>
    <row r="204" spans="31:34" ht="12" customHeight="1">
      <c r="AE204" s="27">
        <v>9</v>
      </c>
      <c r="AF204" s="62" t="s">
        <v>508</v>
      </c>
      <c r="AG204" s="64">
        <v>26.6</v>
      </c>
      <c r="AH204" s="44">
        <v>36.675000000000004</v>
      </c>
    </row>
    <row r="205" spans="31:34" ht="12" customHeight="1">
      <c r="AE205" s="27">
        <v>10</v>
      </c>
      <c r="AF205" s="62" t="s">
        <v>521</v>
      </c>
      <c r="AG205" s="64">
        <v>24.3</v>
      </c>
      <c r="AH205" s="44">
        <v>36.675000000000004</v>
      </c>
    </row>
    <row r="206" spans="31:34" ht="12" customHeight="1">
      <c r="AE206" s="27">
        <v>11</v>
      </c>
      <c r="AF206" s="62" t="s">
        <v>522</v>
      </c>
      <c r="AG206" s="64">
        <v>23.9</v>
      </c>
    </row>
    <row r="207" spans="31:34" ht="12" customHeight="1">
      <c r="AE207" s="27">
        <v>12</v>
      </c>
      <c r="AF207" s="62" t="s">
        <v>523</v>
      </c>
      <c r="AG207" s="64">
        <v>21.6</v>
      </c>
    </row>
    <row r="208" spans="31:34" ht="12" customHeight="1">
      <c r="AE208" s="33">
        <v>19</v>
      </c>
      <c r="AF208" s="62" t="s">
        <v>524</v>
      </c>
      <c r="AG208" s="64">
        <v>18.5</v>
      </c>
    </row>
    <row r="209" spans="31:34" ht="12" customHeight="1">
      <c r="AE209" s="27">
        <v>2</v>
      </c>
      <c r="AF209" s="62" t="s">
        <v>525</v>
      </c>
      <c r="AG209" s="64">
        <v>16.3</v>
      </c>
      <c r="AH209" s="44">
        <v>33.5</v>
      </c>
    </row>
    <row r="210" spans="31:34" ht="12" customHeight="1">
      <c r="AE210" s="27">
        <v>3</v>
      </c>
      <c r="AF210" s="62" t="s">
        <v>526</v>
      </c>
      <c r="AG210" s="64">
        <v>18.3</v>
      </c>
      <c r="AH210" s="44">
        <v>33.5</v>
      </c>
    </row>
    <row r="211" spans="31:34" ht="12" customHeight="1">
      <c r="AE211" s="27">
        <v>4</v>
      </c>
      <c r="AF211" s="62" t="s">
        <v>527</v>
      </c>
      <c r="AG211" s="64">
        <v>17.399999999999999</v>
      </c>
      <c r="AH211" s="44">
        <v>33.5</v>
      </c>
    </row>
    <row r="212" spans="31:34" ht="12" customHeight="1">
      <c r="AE212" s="27">
        <v>5</v>
      </c>
      <c r="AF212" s="62" t="s">
        <v>557</v>
      </c>
      <c r="AG212" s="64">
        <v>14.8</v>
      </c>
    </row>
    <row r="213" spans="31:34" ht="12" customHeight="1">
      <c r="AE213" s="27">
        <v>6</v>
      </c>
      <c r="AF213" s="62" t="s">
        <v>565</v>
      </c>
      <c r="AG213" s="64">
        <v>13.2</v>
      </c>
    </row>
    <row r="214" spans="31:34" ht="12" customHeight="1">
      <c r="AE214" s="27">
        <v>7</v>
      </c>
      <c r="AF214" s="62" t="s">
        <v>566</v>
      </c>
      <c r="AG214" s="64">
        <v>9.6</v>
      </c>
    </row>
    <row r="215" spans="31:34" ht="12" customHeight="1">
      <c r="AE215" s="27">
        <v>8</v>
      </c>
      <c r="AF215" s="62" t="s">
        <v>567</v>
      </c>
      <c r="AG215" s="64">
        <v>6.2</v>
      </c>
      <c r="AH215" s="44">
        <v>20.875000000000004</v>
      </c>
    </row>
    <row r="216" spans="31:34" ht="12" customHeight="1">
      <c r="AE216" s="183">
        <v>9</v>
      </c>
      <c r="AF216" s="62" t="s">
        <v>568</v>
      </c>
      <c r="AG216" s="64">
        <v>6.9</v>
      </c>
      <c r="AH216" s="44">
        <v>20.875000000000004</v>
      </c>
    </row>
    <row r="217" spans="31:34" ht="12" customHeight="1">
      <c r="AE217" s="183">
        <v>10</v>
      </c>
      <c r="AF217" s="62" t="s">
        <v>569</v>
      </c>
      <c r="AG217" s="64">
        <v>6.8</v>
      </c>
      <c r="AH217" s="44">
        <v>20.875000000000004</v>
      </c>
    </row>
    <row r="218" spans="31:34" ht="12" customHeight="1">
      <c r="AE218" s="183">
        <v>11</v>
      </c>
      <c r="AF218" s="62" t="s">
        <v>879</v>
      </c>
      <c r="AG218" s="64">
        <v>7.6</v>
      </c>
    </row>
    <row r="219" spans="31:34" ht="12" customHeight="1">
      <c r="AE219" s="183">
        <v>12</v>
      </c>
      <c r="AF219" s="62"/>
      <c r="AG219" s="64"/>
    </row>
    <row r="220" spans="31:34" ht="12" customHeight="1">
      <c r="AF220" s="62"/>
      <c r="AG220" s="64"/>
    </row>
    <row r="221" spans="31:34" ht="12" customHeight="1">
      <c r="AF221" s="62"/>
      <c r="AG221" s="64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82"/>
  <sheetViews>
    <sheetView topLeftCell="N3" workbookViewId="0">
      <selection activeCell="M51" sqref="M51"/>
    </sheetView>
  </sheetViews>
  <sheetFormatPr baseColWidth="10" defaultRowHeight="12.75"/>
  <cols>
    <col min="1" max="16384" width="11.42578125" style="29"/>
  </cols>
  <sheetData>
    <row r="3" spans="15:15" ht="15.75">
      <c r="O3" s="180" t="s">
        <v>509</v>
      </c>
    </row>
    <row r="21" spans="1:15">
      <c r="O21" s="19" t="s">
        <v>466</v>
      </c>
    </row>
    <row r="32" spans="1:15">
      <c r="A32" s="29" t="s">
        <v>324</v>
      </c>
    </row>
    <row r="33" spans="1:11">
      <c r="C33" s="29" t="s">
        <v>28</v>
      </c>
      <c r="D33" s="29" t="s">
        <v>515</v>
      </c>
      <c r="E33" s="29" t="s">
        <v>25</v>
      </c>
      <c r="F33" s="29" t="s">
        <v>30</v>
      </c>
      <c r="G33" s="29" t="s">
        <v>29</v>
      </c>
      <c r="H33" s="29" t="s">
        <v>0</v>
      </c>
      <c r="I33" s="29" t="s">
        <v>325</v>
      </c>
      <c r="J33" s="29" t="s">
        <v>31</v>
      </c>
    </row>
    <row r="34" spans="1:11">
      <c r="A34" s="59"/>
      <c r="B34" s="59" t="s">
        <v>207</v>
      </c>
    </row>
    <row r="35" spans="1:11">
      <c r="A35" s="59" t="s">
        <v>316</v>
      </c>
      <c r="B35" s="59" t="s">
        <v>209</v>
      </c>
      <c r="C35" s="29">
        <v>16.25</v>
      </c>
      <c r="D35" s="29">
        <v>8.5249999999999968</v>
      </c>
      <c r="E35" s="29">
        <v>15.25</v>
      </c>
      <c r="F35" s="29">
        <v>13.374999999999998</v>
      </c>
      <c r="G35" s="29">
        <v>-11.65</v>
      </c>
      <c r="H35" s="29">
        <v>12.65</v>
      </c>
      <c r="I35" s="29">
        <v>23.15</v>
      </c>
      <c r="J35" s="29">
        <v>-2.5999999999999988</v>
      </c>
      <c r="K35" s="29" t="s">
        <v>316</v>
      </c>
    </row>
    <row r="36" spans="1:11">
      <c r="A36" s="59"/>
      <c r="B36" s="59" t="s">
        <v>211</v>
      </c>
      <c r="C36" s="29">
        <v>7.25</v>
      </c>
      <c r="D36" s="29">
        <v>4.75</v>
      </c>
      <c r="E36" s="29">
        <v>10.25</v>
      </c>
      <c r="F36" s="29">
        <v>4.75</v>
      </c>
      <c r="G36" s="29">
        <v>-22.75</v>
      </c>
      <c r="H36" s="29">
        <v>12.5</v>
      </c>
      <c r="I36" s="29">
        <v>14</v>
      </c>
      <c r="J36" s="29">
        <v>-14.75</v>
      </c>
      <c r="K36" s="29" t="s">
        <v>212</v>
      </c>
    </row>
    <row r="37" spans="1:11">
      <c r="A37" s="59" t="s">
        <v>317</v>
      </c>
      <c r="B37" s="59" t="s">
        <v>214</v>
      </c>
      <c r="C37" s="29">
        <v>14.5</v>
      </c>
      <c r="D37" s="29">
        <v>4.5</v>
      </c>
      <c r="E37" s="29">
        <v>15.5</v>
      </c>
      <c r="F37" s="29">
        <v>16</v>
      </c>
      <c r="G37" s="29">
        <v>-17.75</v>
      </c>
      <c r="H37" s="29">
        <v>8.5</v>
      </c>
      <c r="I37" s="29">
        <v>15.5</v>
      </c>
      <c r="J37" s="29">
        <v>-18.5</v>
      </c>
      <c r="K37" s="29" t="s">
        <v>317</v>
      </c>
    </row>
    <row r="38" spans="1:11">
      <c r="A38" s="59"/>
      <c r="B38" s="59" t="s">
        <v>216</v>
      </c>
      <c r="C38" s="29">
        <v>19.75</v>
      </c>
      <c r="D38" s="29">
        <v>19.5</v>
      </c>
      <c r="E38" s="29">
        <v>18.25</v>
      </c>
      <c r="F38" s="29">
        <v>10.5</v>
      </c>
      <c r="G38" s="29">
        <v>-17</v>
      </c>
      <c r="H38" s="29">
        <v>2.75</v>
      </c>
      <c r="I38" s="29">
        <v>13.25</v>
      </c>
      <c r="J38" s="29">
        <v>-6.5</v>
      </c>
      <c r="K38" s="29" t="s">
        <v>217</v>
      </c>
    </row>
    <row r="39" spans="1:11">
      <c r="A39" s="59" t="s">
        <v>318</v>
      </c>
      <c r="B39" s="59" t="s">
        <v>219</v>
      </c>
      <c r="C39" s="29">
        <v>26</v>
      </c>
      <c r="D39" s="29">
        <v>25.25</v>
      </c>
      <c r="E39" s="29">
        <v>24.75</v>
      </c>
      <c r="F39" s="29">
        <v>20.75</v>
      </c>
      <c r="G39" s="29">
        <v>-13.5</v>
      </c>
      <c r="H39" s="29">
        <v>10.25</v>
      </c>
      <c r="I39" s="29">
        <v>19.25</v>
      </c>
      <c r="J39" s="29">
        <v>-6.75</v>
      </c>
      <c r="K39" s="29" t="s">
        <v>318</v>
      </c>
    </row>
    <row r="40" spans="1:11">
      <c r="A40" s="59"/>
      <c r="B40" s="59" t="s">
        <v>221</v>
      </c>
      <c r="C40" s="29">
        <v>14.5</v>
      </c>
      <c r="D40" s="29">
        <v>15.25</v>
      </c>
      <c r="E40" s="29">
        <v>12.75</v>
      </c>
      <c r="F40" s="29">
        <v>5.75</v>
      </c>
      <c r="G40" s="29">
        <v>-21.25</v>
      </c>
      <c r="H40" s="29">
        <v>4</v>
      </c>
      <c r="I40" s="29">
        <v>14.75</v>
      </c>
      <c r="J40" s="29">
        <v>-10.350000000000001</v>
      </c>
      <c r="K40" s="29" t="s">
        <v>222</v>
      </c>
    </row>
    <row r="41" spans="1:11">
      <c r="A41" s="59" t="s">
        <v>319</v>
      </c>
      <c r="B41" s="59" t="s">
        <v>224</v>
      </c>
      <c r="C41" s="29">
        <v>17.5</v>
      </c>
      <c r="D41" s="29">
        <v>8.25</v>
      </c>
      <c r="E41" s="29">
        <v>18.175000000000001</v>
      </c>
      <c r="F41" s="29">
        <v>1.875</v>
      </c>
      <c r="G41" s="29">
        <v>-4</v>
      </c>
      <c r="H41" s="29">
        <v>6</v>
      </c>
      <c r="I41" s="29">
        <v>18.3</v>
      </c>
      <c r="J41" s="29">
        <v>-14.75</v>
      </c>
      <c r="K41" s="29" t="s">
        <v>319</v>
      </c>
    </row>
    <row r="42" spans="1:11">
      <c r="A42" s="59"/>
      <c r="B42" s="59" t="s">
        <v>226</v>
      </c>
      <c r="C42" s="29">
        <v>25.25</v>
      </c>
      <c r="D42" s="29">
        <v>18.3</v>
      </c>
      <c r="E42" s="29">
        <v>18.850000000000001</v>
      </c>
      <c r="F42" s="29">
        <v>9.875</v>
      </c>
      <c r="G42" s="29">
        <v>-8.75</v>
      </c>
      <c r="H42" s="29">
        <v>13.350000000000001</v>
      </c>
      <c r="I42" s="29">
        <v>16.450000000000003</v>
      </c>
      <c r="J42" s="29">
        <v>-18.2</v>
      </c>
      <c r="K42" s="29" t="s">
        <v>227</v>
      </c>
    </row>
    <row r="43" spans="1:11">
      <c r="A43" s="59" t="s">
        <v>320</v>
      </c>
      <c r="B43" s="59" t="s">
        <v>229</v>
      </c>
      <c r="C43" s="29">
        <v>39.075000000000003</v>
      </c>
      <c r="D43" s="29">
        <v>30.175000000000004</v>
      </c>
      <c r="E43" s="29">
        <v>35.599999999999994</v>
      </c>
      <c r="F43" s="29">
        <v>14.675000000000001</v>
      </c>
      <c r="G43" s="29">
        <v>3.475000000000001</v>
      </c>
      <c r="H43" s="29">
        <v>24.35</v>
      </c>
      <c r="I43" s="29">
        <v>26.3</v>
      </c>
      <c r="J43" s="29">
        <v>-13.074999999999999</v>
      </c>
      <c r="K43" s="29" t="s">
        <v>320</v>
      </c>
    </row>
    <row r="44" spans="1:11">
      <c r="A44" s="59"/>
      <c r="B44" s="59" t="s">
        <v>231</v>
      </c>
      <c r="C44" s="29">
        <v>38.950000000000003</v>
      </c>
      <c r="D44" s="29">
        <v>32.849999999999994</v>
      </c>
      <c r="E44" s="29">
        <v>39.600000000000009</v>
      </c>
      <c r="F44" s="29">
        <v>19.650000000000006</v>
      </c>
      <c r="G44" s="29">
        <v>-7.35</v>
      </c>
      <c r="H44" s="29">
        <v>19.25</v>
      </c>
      <c r="I44" s="29">
        <v>21.6</v>
      </c>
      <c r="J44" s="29">
        <v>-10.649999999999999</v>
      </c>
      <c r="K44" s="29" t="s">
        <v>232</v>
      </c>
    </row>
    <row r="45" spans="1:11">
      <c r="A45" s="59" t="s">
        <v>321</v>
      </c>
      <c r="B45" s="59" t="s">
        <v>234</v>
      </c>
      <c r="C45" s="29">
        <v>42.674999999999997</v>
      </c>
      <c r="D45" s="29">
        <v>34.024999999999999</v>
      </c>
      <c r="E45" s="29">
        <v>35.524999999999999</v>
      </c>
      <c r="F45" s="29">
        <v>19.799999999999997</v>
      </c>
      <c r="G45" s="29">
        <v>1.3499999999999996</v>
      </c>
      <c r="H45" s="29">
        <v>21.225000000000001</v>
      </c>
      <c r="I45" s="29">
        <v>26.85</v>
      </c>
      <c r="J45" s="29">
        <v>-12.100000000000005</v>
      </c>
      <c r="K45" s="29" t="s">
        <v>321</v>
      </c>
    </row>
    <row r="46" spans="1:11">
      <c r="A46" s="59"/>
      <c r="B46" s="59" t="s">
        <v>236</v>
      </c>
      <c r="C46" s="29">
        <v>19.2</v>
      </c>
      <c r="D46" s="29">
        <v>11.724999999999998</v>
      </c>
      <c r="E46" s="29">
        <v>13.2</v>
      </c>
      <c r="F46" s="29">
        <v>20.925000000000004</v>
      </c>
      <c r="G46" s="29">
        <v>-18.475000000000001</v>
      </c>
      <c r="H46" s="29">
        <v>2.2499999999999996</v>
      </c>
      <c r="I46" s="29">
        <v>18.599999999999994</v>
      </c>
      <c r="J46" s="29">
        <v>-6.1250000000000009</v>
      </c>
      <c r="K46" s="29" t="s">
        <v>237</v>
      </c>
    </row>
    <row r="47" spans="1:11">
      <c r="A47" s="59" t="s">
        <v>322</v>
      </c>
      <c r="B47" s="59" t="s">
        <v>239</v>
      </c>
      <c r="C47" s="29">
        <v>17.8</v>
      </c>
      <c r="D47" s="29">
        <v>4.8249999999999957</v>
      </c>
      <c r="E47" s="29">
        <v>15.399999999999999</v>
      </c>
      <c r="F47" s="29">
        <v>12.7</v>
      </c>
      <c r="G47" s="29">
        <v>-14.125</v>
      </c>
      <c r="H47" s="29">
        <v>3.5249999999999986</v>
      </c>
      <c r="I47" s="29">
        <v>12.2</v>
      </c>
      <c r="J47" s="29">
        <v>-10.024999999999999</v>
      </c>
      <c r="K47" s="29" t="s">
        <v>322</v>
      </c>
    </row>
    <row r="48" spans="1:11">
      <c r="A48" s="59"/>
      <c r="B48" s="59" t="s">
        <v>241</v>
      </c>
      <c r="C48" s="29">
        <v>15.200000000000003</v>
      </c>
      <c r="D48" s="29">
        <v>3.4249999999999994</v>
      </c>
      <c r="E48" s="29">
        <v>7.1499999999999986</v>
      </c>
      <c r="F48" s="29">
        <v>9.8250000000000011</v>
      </c>
      <c r="G48" s="29">
        <v>-17.600000000000001</v>
      </c>
      <c r="H48" s="29">
        <v>-6.3</v>
      </c>
      <c r="I48" s="29">
        <v>4.7749999999999995</v>
      </c>
      <c r="J48" s="29">
        <v>-21.175000000000004</v>
      </c>
      <c r="K48" s="29" t="s">
        <v>242</v>
      </c>
    </row>
    <row r="49" spans="1:11">
      <c r="A49" s="59" t="s">
        <v>323</v>
      </c>
      <c r="B49" s="59" t="s">
        <v>244</v>
      </c>
      <c r="C49" s="29">
        <v>13.024999999999999</v>
      </c>
      <c r="D49" s="29">
        <v>-2.2249999999999988</v>
      </c>
      <c r="E49" s="29">
        <v>-1.0000000000000004</v>
      </c>
      <c r="F49" s="29">
        <v>-5.8250000000000002</v>
      </c>
      <c r="G49" s="29">
        <v>-19.700000000000003</v>
      </c>
      <c r="H49" s="29">
        <v>-10.050000000000001</v>
      </c>
      <c r="I49" s="29">
        <v>2.9249999999999989</v>
      </c>
      <c r="J49" s="29">
        <v>-20.700000000000003</v>
      </c>
      <c r="K49" s="29" t="s">
        <v>323</v>
      </c>
    </row>
    <row r="50" spans="1:11">
      <c r="A50" s="59"/>
      <c r="B50" s="59" t="s">
        <v>246</v>
      </c>
      <c r="C50" s="29">
        <v>18.500000000000007</v>
      </c>
      <c r="D50" s="29">
        <v>6.75</v>
      </c>
      <c r="E50" s="29">
        <v>10.749999999999998</v>
      </c>
      <c r="F50" s="29">
        <v>12.824999999999999</v>
      </c>
      <c r="G50" s="29">
        <v>-15.450000000000001</v>
      </c>
      <c r="H50" s="29">
        <v>9.3500000000000014</v>
      </c>
      <c r="I50" s="29">
        <v>13.574999999999999</v>
      </c>
      <c r="J50" s="29">
        <v>-16.125</v>
      </c>
      <c r="K50" s="29" t="s">
        <v>247</v>
      </c>
    </row>
    <row r="51" spans="1:11">
      <c r="A51" s="59" t="s">
        <v>124</v>
      </c>
      <c r="B51" s="59" t="s">
        <v>249</v>
      </c>
      <c r="C51" s="29">
        <v>23.125</v>
      </c>
      <c r="D51" s="29">
        <v>15.25</v>
      </c>
      <c r="E51" s="29">
        <v>20.65</v>
      </c>
      <c r="F51" s="29">
        <v>11.25</v>
      </c>
      <c r="G51" s="29">
        <v>1.5500000000000007</v>
      </c>
      <c r="H51" s="29">
        <v>15.7</v>
      </c>
      <c r="I51" s="29">
        <v>19.875</v>
      </c>
      <c r="J51" s="29">
        <v>-16.599999999999994</v>
      </c>
      <c r="K51" s="29" t="s">
        <v>124</v>
      </c>
    </row>
    <row r="52" spans="1:11">
      <c r="A52" s="59"/>
      <c r="B52" s="59" t="s">
        <v>251</v>
      </c>
      <c r="C52" s="29">
        <v>24.65</v>
      </c>
      <c r="D52" s="29">
        <v>23.800000000000004</v>
      </c>
      <c r="E52" s="29">
        <v>21.274999999999995</v>
      </c>
      <c r="F52" s="29">
        <v>8.1249999999999982</v>
      </c>
      <c r="G52" s="29">
        <v>-9.875</v>
      </c>
      <c r="H52" s="29">
        <v>10.874999999999998</v>
      </c>
      <c r="I52" s="29">
        <v>18.075000000000003</v>
      </c>
      <c r="J52" s="29">
        <v>-14.425000000000001</v>
      </c>
      <c r="K52" s="29" t="s">
        <v>125</v>
      </c>
    </row>
    <row r="53" spans="1:11">
      <c r="A53" s="59" t="s">
        <v>126</v>
      </c>
      <c r="B53" s="59" t="s">
        <v>127</v>
      </c>
      <c r="C53" s="29">
        <v>27.1</v>
      </c>
      <c r="D53" s="29">
        <v>25.074999999999996</v>
      </c>
      <c r="E53" s="29">
        <v>20.65</v>
      </c>
      <c r="F53" s="29">
        <v>2.8499999999999996</v>
      </c>
      <c r="G53" s="29">
        <v>-4.3249999999999993</v>
      </c>
      <c r="H53" s="29">
        <v>11.624999999999996</v>
      </c>
      <c r="I53" s="29">
        <v>15.150000000000002</v>
      </c>
      <c r="J53" s="29">
        <v>-13.25</v>
      </c>
      <c r="K53" s="29" t="s">
        <v>126</v>
      </c>
    </row>
    <row r="54" spans="1:11">
      <c r="A54" s="59"/>
      <c r="B54" s="59" t="s">
        <v>129</v>
      </c>
      <c r="C54" s="29">
        <v>22.925000000000001</v>
      </c>
      <c r="D54" s="29">
        <v>15.95</v>
      </c>
      <c r="E54" s="29">
        <v>18.925000000000001</v>
      </c>
      <c r="F54" s="29">
        <v>8.4</v>
      </c>
      <c r="G54" s="29">
        <v>-10.55</v>
      </c>
      <c r="H54" s="29">
        <v>15.674999999999999</v>
      </c>
      <c r="I54" s="29">
        <v>20.85</v>
      </c>
      <c r="J54" s="29">
        <v>-22</v>
      </c>
      <c r="K54" s="29" t="s">
        <v>128</v>
      </c>
    </row>
    <row r="55" spans="1:11">
      <c r="A55" s="59" t="s">
        <v>130</v>
      </c>
      <c r="B55" s="59" t="s">
        <v>131</v>
      </c>
      <c r="C55" s="29">
        <v>32.6</v>
      </c>
      <c r="D55" s="29">
        <v>28.075000000000003</v>
      </c>
      <c r="E55" s="29">
        <v>32.224999999999994</v>
      </c>
      <c r="F55" s="29">
        <v>17.174999999999997</v>
      </c>
      <c r="G55" s="29">
        <v>17.350000000000001</v>
      </c>
      <c r="H55" s="29">
        <v>23.249999999999996</v>
      </c>
      <c r="I55" s="29">
        <v>29.950000000000003</v>
      </c>
      <c r="J55" s="29">
        <v>-4.1000000000000014</v>
      </c>
      <c r="K55" s="29" t="s">
        <v>130</v>
      </c>
    </row>
    <row r="56" spans="1:11">
      <c r="A56" s="59"/>
      <c r="B56" s="59" t="s">
        <v>133</v>
      </c>
      <c r="C56" s="29">
        <v>30.174999999999997</v>
      </c>
      <c r="D56" s="29">
        <v>38.575000000000003</v>
      </c>
      <c r="E56" s="29">
        <v>33.949999999999996</v>
      </c>
      <c r="F56" s="29">
        <v>30.65</v>
      </c>
      <c r="G56" s="29">
        <v>19.149999999999999</v>
      </c>
      <c r="H56" s="29">
        <v>29.274999999999999</v>
      </c>
      <c r="I56" s="29">
        <v>30.424999999999997</v>
      </c>
      <c r="J56" s="29">
        <v>17.025000000000002</v>
      </c>
      <c r="K56" s="29" t="s">
        <v>132</v>
      </c>
    </row>
    <row r="57" spans="1:11">
      <c r="A57" s="59" t="s">
        <v>134</v>
      </c>
      <c r="B57" s="59" t="s">
        <v>135</v>
      </c>
      <c r="C57" s="29">
        <v>43.650000000000006</v>
      </c>
      <c r="D57" s="29">
        <v>49.824999999999996</v>
      </c>
      <c r="E57" s="29">
        <v>44.85</v>
      </c>
      <c r="F57" s="29">
        <v>26.75</v>
      </c>
      <c r="G57" s="29">
        <v>31.050000000000004</v>
      </c>
      <c r="H57" s="29">
        <v>33.174999999999997</v>
      </c>
      <c r="I57" s="29">
        <v>37.549999999999997</v>
      </c>
      <c r="J57" s="29">
        <v>24.674999999999997</v>
      </c>
      <c r="K57" s="29" t="s">
        <v>134</v>
      </c>
    </row>
    <row r="58" spans="1:11">
      <c r="A58" s="59"/>
      <c r="B58" s="59" t="s">
        <v>137</v>
      </c>
      <c r="C58" s="29">
        <v>42.1</v>
      </c>
      <c r="D58" s="29">
        <v>43.4</v>
      </c>
      <c r="E58" s="29">
        <v>41.525000000000006</v>
      </c>
      <c r="F58" s="29">
        <v>26.999999999999996</v>
      </c>
      <c r="G58" s="29">
        <v>20.575000000000003</v>
      </c>
      <c r="H58" s="29">
        <v>31.25</v>
      </c>
      <c r="I58" s="29">
        <v>38.175000000000004</v>
      </c>
      <c r="J58" s="29">
        <v>40.225000000000001</v>
      </c>
      <c r="K58" s="29" t="s">
        <v>136</v>
      </c>
    </row>
    <row r="59" spans="1:11">
      <c r="A59" s="59" t="s">
        <v>138</v>
      </c>
      <c r="B59" s="59" t="s">
        <v>139</v>
      </c>
      <c r="C59" s="29">
        <v>43.5</v>
      </c>
      <c r="D59" s="29">
        <v>42.524999999999999</v>
      </c>
      <c r="E59" s="29">
        <v>37.174999999999997</v>
      </c>
      <c r="F59" s="29">
        <v>32.125</v>
      </c>
      <c r="G59" s="29">
        <v>29.125</v>
      </c>
      <c r="H59" s="29">
        <v>32.15</v>
      </c>
      <c r="I59" s="29">
        <v>37.100000000000009</v>
      </c>
      <c r="J59" s="29">
        <v>28.725000000000001</v>
      </c>
      <c r="K59" s="29" t="s">
        <v>138</v>
      </c>
    </row>
    <row r="60" spans="1:11">
      <c r="A60" s="59"/>
      <c r="B60" s="59" t="s">
        <v>141</v>
      </c>
      <c r="C60" s="29">
        <v>33.25</v>
      </c>
      <c r="D60" s="29">
        <v>25.775000000000002</v>
      </c>
      <c r="E60" s="29">
        <v>26.024999999999999</v>
      </c>
      <c r="F60" s="29">
        <v>15.824999999999999</v>
      </c>
      <c r="G60" s="29">
        <v>10.199999999999999</v>
      </c>
      <c r="H60" s="29">
        <v>15.875</v>
      </c>
      <c r="I60" s="29">
        <v>25.549999999999997</v>
      </c>
      <c r="J60" s="29">
        <v>4.0000000000000009</v>
      </c>
      <c r="K60" s="29" t="s">
        <v>140</v>
      </c>
    </row>
    <row r="61" spans="1:11">
      <c r="A61" s="59" t="s">
        <v>142</v>
      </c>
      <c r="B61" s="59" t="s">
        <v>143</v>
      </c>
      <c r="C61" s="29">
        <v>-12.125</v>
      </c>
      <c r="D61" s="29">
        <v>-30.274999999999999</v>
      </c>
      <c r="E61" s="29">
        <v>-14.100000000000001</v>
      </c>
      <c r="F61" s="29">
        <v>7.2249999999999961</v>
      </c>
      <c r="G61" s="29">
        <v>4.3250000000000011</v>
      </c>
      <c r="H61" s="29">
        <v>-12.75</v>
      </c>
      <c r="I61" s="29">
        <v>-1.9000000000000012</v>
      </c>
      <c r="J61" s="29">
        <v>-20.225000000000001</v>
      </c>
      <c r="K61" s="29" t="s">
        <v>142</v>
      </c>
    </row>
    <row r="62" spans="1:11">
      <c r="A62" s="59"/>
      <c r="B62" s="59" t="s">
        <v>145</v>
      </c>
      <c r="C62" s="29">
        <v>13.900000000000002</v>
      </c>
      <c r="D62" s="29">
        <v>-11.324999999999996</v>
      </c>
      <c r="E62" s="29">
        <v>10.925000000000001</v>
      </c>
      <c r="F62" s="29">
        <v>10.7</v>
      </c>
      <c r="G62" s="29">
        <v>15.05</v>
      </c>
      <c r="H62" s="29">
        <v>9.7750000000000004</v>
      </c>
      <c r="I62" s="29">
        <v>13.875000000000002</v>
      </c>
      <c r="J62" s="29">
        <v>-8.25</v>
      </c>
      <c r="K62" s="29" t="s">
        <v>144</v>
      </c>
    </row>
    <row r="63" spans="1:11">
      <c r="A63" s="59" t="s">
        <v>44</v>
      </c>
      <c r="B63" s="59" t="s">
        <v>146</v>
      </c>
      <c r="C63" s="29">
        <v>33.425000000000004</v>
      </c>
      <c r="D63" s="29">
        <v>13.975000000000001</v>
      </c>
      <c r="E63" s="29">
        <v>34.325000000000003</v>
      </c>
      <c r="F63" s="29">
        <v>19.299999999999997</v>
      </c>
      <c r="G63" s="29">
        <v>15.225000000000001</v>
      </c>
      <c r="H63" s="29">
        <v>22.974999999999998</v>
      </c>
      <c r="I63" s="29">
        <v>26</v>
      </c>
      <c r="J63" s="29">
        <v>-4.4000000000000012</v>
      </c>
      <c r="K63" s="29" t="s">
        <v>44</v>
      </c>
    </row>
    <row r="64" spans="1:11">
      <c r="A64" s="59"/>
      <c r="B64" s="59" t="s">
        <v>148</v>
      </c>
      <c r="C64" s="29">
        <v>38.950000000000003</v>
      </c>
      <c r="D64" s="29">
        <v>37.424999999999997</v>
      </c>
      <c r="E64" s="29">
        <v>36.1</v>
      </c>
      <c r="F64" s="29">
        <v>23.349999999999998</v>
      </c>
      <c r="G64" s="29">
        <v>19.549999999999997</v>
      </c>
      <c r="H64" s="29">
        <v>38.799999999999997</v>
      </c>
      <c r="I64" s="29">
        <v>37.525000000000006</v>
      </c>
      <c r="J64" s="29">
        <v>11.600000000000001</v>
      </c>
      <c r="K64" s="29" t="s">
        <v>147</v>
      </c>
    </row>
    <row r="65" spans="1:11">
      <c r="A65" s="60" t="s">
        <v>149</v>
      </c>
      <c r="B65" s="29" t="s">
        <v>150</v>
      </c>
      <c r="C65" s="29">
        <v>48.25</v>
      </c>
      <c r="D65" s="29">
        <v>48.825000000000003</v>
      </c>
      <c r="E65" s="29">
        <v>43.674999999999997</v>
      </c>
      <c r="F65" s="29">
        <v>36.525000000000006</v>
      </c>
      <c r="G65" s="29">
        <v>44.5</v>
      </c>
      <c r="H65" s="29">
        <v>45.225000000000001</v>
      </c>
      <c r="I65" s="29">
        <v>40.800000000000004</v>
      </c>
      <c r="J65" s="29">
        <v>34.450000000000003</v>
      </c>
      <c r="K65" s="29" t="s">
        <v>149</v>
      </c>
    </row>
    <row r="66" spans="1:11">
      <c r="B66" s="29" t="s">
        <v>151</v>
      </c>
      <c r="C66" s="29">
        <v>36.550000000000004</v>
      </c>
      <c r="D66" s="29">
        <v>31.924999999999997</v>
      </c>
      <c r="E66" s="29">
        <v>29.024999999999999</v>
      </c>
      <c r="F66" s="29">
        <v>28.15</v>
      </c>
      <c r="G66" s="29">
        <v>32.75</v>
      </c>
      <c r="H66" s="29">
        <v>31.950000000000003</v>
      </c>
      <c r="I66" s="29">
        <v>34.174999999999997</v>
      </c>
      <c r="J66" s="29">
        <v>12.950000000000003</v>
      </c>
      <c r="K66" s="29" t="s">
        <v>43</v>
      </c>
    </row>
    <row r="67" spans="1:11">
      <c r="A67" s="29" t="s">
        <v>45</v>
      </c>
      <c r="B67" s="29" t="s">
        <v>152</v>
      </c>
      <c r="C67" s="29">
        <v>40.9</v>
      </c>
      <c r="D67" s="29">
        <v>36.300000000000004</v>
      </c>
      <c r="E67" s="29">
        <v>34.549999999999997</v>
      </c>
      <c r="F67" s="29">
        <v>35.5</v>
      </c>
      <c r="G67" s="29">
        <v>41.349999999999994</v>
      </c>
      <c r="H67" s="29">
        <v>39.575000000000003</v>
      </c>
      <c r="I67" s="29">
        <v>34.549999999999997</v>
      </c>
      <c r="J67" s="29">
        <v>19.325000000000003</v>
      </c>
      <c r="K67" s="29" t="s">
        <v>45</v>
      </c>
    </row>
    <row r="68" spans="1:11">
      <c r="A68" s="29" t="s">
        <v>57</v>
      </c>
      <c r="B68" s="29" t="s">
        <v>153</v>
      </c>
      <c r="C68" s="29">
        <v>24.300000000000004</v>
      </c>
      <c r="D68" s="29">
        <v>11.55</v>
      </c>
      <c r="E68" s="29">
        <v>15.574999999999999</v>
      </c>
      <c r="F68" s="29">
        <v>31.674999999999997</v>
      </c>
      <c r="G68" s="29">
        <v>18.774999999999999</v>
      </c>
      <c r="H68" s="29">
        <v>24.124999999999996</v>
      </c>
      <c r="I68" s="29">
        <v>27.4</v>
      </c>
      <c r="J68" s="29">
        <v>22.049999999999997</v>
      </c>
      <c r="K68" s="29" t="s">
        <v>57</v>
      </c>
    </row>
    <row r="69" spans="1:11">
      <c r="A69" s="29" t="s">
        <v>59</v>
      </c>
      <c r="B69" s="29" t="s">
        <v>154</v>
      </c>
      <c r="C69" s="29">
        <v>31.625000000000004</v>
      </c>
      <c r="D69" s="29">
        <v>30.024999999999995</v>
      </c>
      <c r="E69" s="29">
        <v>33.4</v>
      </c>
      <c r="F69" s="29">
        <v>29.625</v>
      </c>
      <c r="G69" s="29">
        <v>36.125</v>
      </c>
      <c r="H69" s="29">
        <v>28.099999999999998</v>
      </c>
      <c r="I69" s="29">
        <v>31.050000000000004</v>
      </c>
      <c r="J69" s="29">
        <v>22.474999999999998</v>
      </c>
      <c r="K69" s="29" t="s">
        <v>59</v>
      </c>
    </row>
    <row r="70" spans="1:11">
      <c r="A70" s="29" t="s">
        <v>67</v>
      </c>
      <c r="B70" s="29" t="s">
        <v>155</v>
      </c>
      <c r="C70" s="29">
        <v>33.1</v>
      </c>
      <c r="D70" s="29">
        <v>27.425000000000001</v>
      </c>
      <c r="E70" s="29">
        <v>37.824999999999996</v>
      </c>
      <c r="F70" s="29">
        <v>39.75</v>
      </c>
      <c r="G70" s="29">
        <v>31.774999999999999</v>
      </c>
      <c r="H70" s="29">
        <v>27.874999999999996</v>
      </c>
      <c r="I70" s="29">
        <v>38.050000000000004</v>
      </c>
      <c r="J70" s="29">
        <v>27.225000000000001</v>
      </c>
      <c r="K70" s="29" t="s">
        <v>67</v>
      </c>
    </row>
    <row r="71" spans="1:11">
      <c r="A71" s="29" t="s">
        <v>328</v>
      </c>
      <c r="B71" s="29" t="s">
        <v>329</v>
      </c>
      <c r="C71" s="29">
        <v>40.799999999999997</v>
      </c>
      <c r="D71" s="29">
        <v>35.075000000000003</v>
      </c>
      <c r="E71" s="29">
        <v>36.800000000000004</v>
      </c>
      <c r="F71" s="29">
        <v>37.675000000000004</v>
      </c>
      <c r="G71" s="29">
        <v>45.55</v>
      </c>
      <c r="H71" s="29">
        <v>39.15</v>
      </c>
      <c r="I71" s="29">
        <v>39.099999999999994</v>
      </c>
      <c r="J71" s="29">
        <v>23.925000000000001</v>
      </c>
      <c r="K71" s="29" t="s">
        <v>328</v>
      </c>
    </row>
    <row r="72" spans="1:11">
      <c r="A72" s="39" t="s">
        <v>330</v>
      </c>
      <c r="B72" s="39" t="s">
        <v>331</v>
      </c>
      <c r="C72" s="29">
        <v>30.124999999999996</v>
      </c>
      <c r="D72" s="29">
        <v>23.275000000000006</v>
      </c>
      <c r="E72" s="29">
        <v>34.9</v>
      </c>
      <c r="F72" s="29">
        <v>33.225000000000001</v>
      </c>
      <c r="G72" s="29">
        <v>35.349999999999994</v>
      </c>
      <c r="H72" s="29">
        <v>29.074999999999996</v>
      </c>
      <c r="I72" s="29">
        <v>33.125</v>
      </c>
      <c r="J72" s="29">
        <v>5.4750000000000023</v>
      </c>
      <c r="K72" s="39" t="s">
        <v>330</v>
      </c>
    </row>
    <row r="73" spans="1:11">
      <c r="A73" s="48" t="s">
        <v>348</v>
      </c>
      <c r="B73" s="48" t="s">
        <v>349</v>
      </c>
      <c r="C73" s="27">
        <v>35.275000000000006</v>
      </c>
      <c r="D73" s="27">
        <v>31.375000000000004</v>
      </c>
      <c r="E73" s="27">
        <v>34.299999999999997</v>
      </c>
      <c r="F73" s="27">
        <v>34.374999999999993</v>
      </c>
      <c r="G73" s="27">
        <v>37.550000000000004</v>
      </c>
      <c r="H73" s="27">
        <v>36.674999999999997</v>
      </c>
      <c r="I73" s="27">
        <v>37.725000000000001</v>
      </c>
      <c r="J73" s="27">
        <v>14.050000000000002</v>
      </c>
      <c r="K73" s="48" t="s">
        <v>348</v>
      </c>
    </row>
    <row r="74" spans="1:11">
      <c r="A74" s="29" t="s">
        <v>386</v>
      </c>
      <c r="B74" s="29" t="s">
        <v>387</v>
      </c>
      <c r="C74" s="29">
        <v>30.124999999999996</v>
      </c>
      <c r="D74" s="29">
        <v>20.549999999999997</v>
      </c>
      <c r="E74" s="29">
        <v>31.974999999999994</v>
      </c>
      <c r="F74" s="29">
        <v>35.75</v>
      </c>
      <c r="G74" s="29">
        <v>16.250000000000004</v>
      </c>
      <c r="H74" s="29">
        <v>27.949999999999996</v>
      </c>
      <c r="I74" s="29">
        <v>33.949999999999996</v>
      </c>
      <c r="J74" s="29">
        <v>12.5</v>
      </c>
      <c r="K74" s="29" t="s">
        <v>386</v>
      </c>
    </row>
    <row r="75" spans="1:11" customFormat="1">
      <c r="A75" s="29" t="s">
        <v>396</v>
      </c>
      <c r="B75" s="29" t="s">
        <v>397</v>
      </c>
      <c r="C75" s="29">
        <v>34.375</v>
      </c>
      <c r="D75" s="29">
        <v>24.25</v>
      </c>
      <c r="E75" s="29">
        <v>36.599999999999994</v>
      </c>
      <c r="F75" s="29">
        <v>30.874999999999996</v>
      </c>
      <c r="G75" s="29">
        <v>42.375</v>
      </c>
      <c r="H75" s="29">
        <v>31.800000000000004</v>
      </c>
      <c r="I75" s="29">
        <v>35.450000000000003</v>
      </c>
      <c r="J75" s="29">
        <v>-13.925000000000002</v>
      </c>
      <c r="K75" s="29" t="s">
        <v>396</v>
      </c>
    </row>
    <row r="76" spans="1:11">
      <c r="A76" s="29" t="s">
        <v>400</v>
      </c>
      <c r="B76" s="29" t="s">
        <v>399</v>
      </c>
      <c r="C76" s="29">
        <v>39.825000000000003</v>
      </c>
      <c r="D76" s="29">
        <v>32.1</v>
      </c>
      <c r="E76" s="29">
        <v>37.15</v>
      </c>
      <c r="F76" s="29">
        <v>36.700000000000003</v>
      </c>
      <c r="G76" s="29">
        <v>36.200000000000003</v>
      </c>
      <c r="H76" s="29">
        <v>33.65</v>
      </c>
      <c r="I76" s="29">
        <v>35.4</v>
      </c>
      <c r="J76" s="29">
        <v>13.350000000000001</v>
      </c>
      <c r="K76" s="29" t="s">
        <v>400</v>
      </c>
    </row>
    <row r="77" spans="1:11">
      <c r="A77" s="29" t="s">
        <v>455</v>
      </c>
      <c r="B77" s="29" t="s">
        <v>457</v>
      </c>
      <c r="C77" s="29">
        <v>44.875</v>
      </c>
      <c r="D77" s="29">
        <v>36.725000000000001</v>
      </c>
      <c r="E77" s="29">
        <v>41.349999999999994</v>
      </c>
      <c r="F77" s="29">
        <v>34.075000000000003</v>
      </c>
      <c r="G77" s="29">
        <v>49.974999999999994</v>
      </c>
      <c r="H77" s="29">
        <v>34.6</v>
      </c>
      <c r="I77" s="29">
        <v>38.950000000000003</v>
      </c>
      <c r="J77" s="29">
        <v>22.450000000000003</v>
      </c>
      <c r="K77" s="29" t="s">
        <v>455</v>
      </c>
    </row>
    <row r="78" spans="1:11">
      <c r="A78" s="29" t="s">
        <v>456</v>
      </c>
      <c r="B78" s="29" t="s">
        <v>458</v>
      </c>
      <c r="C78" s="29">
        <v>41.400000000000006</v>
      </c>
      <c r="D78" s="29">
        <v>42.524999999999999</v>
      </c>
      <c r="E78" s="29">
        <v>40.174999999999997</v>
      </c>
      <c r="F78" s="29">
        <v>35.825000000000003</v>
      </c>
      <c r="G78" s="29">
        <v>44.325000000000003</v>
      </c>
      <c r="H78" s="29">
        <v>33.099999999999994</v>
      </c>
      <c r="I78" s="29">
        <v>40.799999999999997</v>
      </c>
      <c r="J78" s="29">
        <v>14.400000000000002</v>
      </c>
      <c r="K78" s="29" t="s">
        <v>456</v>
      </c>
    </row>
    <row r="79" spans="1:11">
      <c r="A79" s="29" t="s">
        <v>492</v>
      </c>
      <c r="B79" s="29" t="s">
        <v>497</v>
      </c>
      <c r="C79" s="29">
        <v>46.225000000000001</v>
      </c>
      <c r="D79" s="29">
        <v>43.725000000000001</v>
      </c>
      <c r="E79" s="29">
        <v>47.3</v>
      </c>
      <c r="F79" s="29">
        <v>34.299999999999997</v>
      </c>
      <c r="G79" s="29">
        <v>51.15</v>
      </c>
      <c r="H79" s="29">
        <v>38.675000000000004</v>
      </c>
      <c r="I79" s="29">
        <v>43.000000000000007</v>
      </c>
      <c r="J79" s="29">
        <v>13.125</v>
      </c>
      <c r="K79" s="29" t="s">
        <v>492</v>
      </c>
    </row>
    <row r="80" spans="1:11">
      <c r="A80" s="29" t="s">
        <v>499</v>
      </c>
      <c r="B80" s="29" t="s">
        <v>498</v>
      </c>
      <c r="C80" s="29">
        <v>41.149999999999991</v>
      </c>
      <c r="D80" s="29">
        <v>39.174999999999997</v>
      </c>
      <c r="E80" s="29">
        <v>44.125</v>
      </c>
      <c r="F80" s="29">
        <v>23.75</v>
      </c>
      <c r="G80" s="29">
        <v>41.775000000000006</v>
      </c>
      <c r="H80" s="29">
        <v>36.650000000000006</v>
      </c>
      <c r="I80" s="29">
        <v>41.65</v>
      </c>
      <c r="J80" s="29">
        <v>5.8250000000000011</v>
      </c>
      <c r="K80" s="29" t="s">
        <v>499</v>
      </c>
    </row>
    <row r="81" spans="1:11">
      <c r="A81" s="29" t="s">
        <v>519</v>
      </c>
      <c r="B81" s="29" t="s">
        <v>520</v>
      </c>
      <c r="C81" s="29">
        <v>31.549999999999997</v>
      </c>
      <c r="D81" s="29">
        <v>24.849999999999998</v>
      </c>
      <c r="E81" s="29">
        <v>41.475000000000001</v>
      </c>
      <c r="F81" s="29">
        <v>35.450000000000003</v>
      </c>
      <c r="G81" s="29">
        <v>50.85</v>
      </c>
      <c r="H81" s="29">
        <v>37.425000000000004</v>
      </c>
      <c r="I81" s="29">
        <v>37.200000000000003</v>
      </c>
      <c r="J81" s="29">
        <v>13.225000000000001</v>
      </c>
      <c r="K81" s="29" t="s">
        <v>519</v>
      </c>
    </row>
    <row r="82" spans="1:11">
      <c r="A82" s="29" t="s">
        <v>560</v>
      </c>
      <c r="B82" s="29" t="s">
        <v>564</v>
      </c>
      <c r="C82" s="29">
        <v>16.650000000000002</v>
      </c>
      <c r="D82" s="29">
        <v>7.4250000000000034</v>
      </c>
      <c r="E82" s="29">
        <v>24.349999999999994</v>
      </c>
      <c r="F82" s="29">
        <v>33.799999999999997</v>
      </c>
      <c r="G82" s="29">
        <v>35.175000000000004</v>
      </c>
      <c r="H82" s="29">
        <v>21.35</v>
      </c>
      <c r="I82" s="29">
        <v>30.274999999999999</v>
      </c>
      <c r="J82" s="29">
        <v>-2.4999999999999467E-2</v>
      </c>
      <c r="K82" s="29" t="s">
        <v>560</v>
      </c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6"/>
  <sheetViews>
    <sheetView topLeftCell="A2" zoomScale="110" zoomScaleNormal="110" workbookViewId="0">
      <selection activeCell="M51" sqref="M51"/>
    </sheetView>
  </sheetViews>
  <sheetFormatPr baseColWidth="10" defaultRowHeight="12" customHeight="1"/>
  <cols>
    <col min="1" max="16384" width="11.42578125" style="44"/>
  </cols>
  <sheetData>
    <row r="1" spans="2:2" ht="12" customHeight="1">
      <c r="B1" s="177"/>
    </row>
    <row r="2" spans="2:2" ht="18.75" customHeight="1">
      <c r="B2" s="192" t="s">
        <v>528</v>
      </c>
    </row>
    <row r="20" spans="1:2" ht="12" customHeight="1">
      <c r="B20" s="19" t="s">
        <v>466</v>
      </c>
    </row>
    <row r="32" spans="1:2" ht="12" customHeight="1">
      <c r="A32" s="39"/>
    </row>
    <row r="33" spans="1:1" ht="12" customHeight="1">
      <c r="A33" s="39"/>
    </row>
    <row r="34" spans="1:1" ht="12" customHeight="1">
      <c r="A34" s="39"/>
    </row>
    <row r="35" spans="1:1" ht="12" customHeight="1">
      <c r="A35" s="39"/>
    </row>
    <row r="36" spans="1:1" ht="12" customHeight="1">
      <c r="A36" s="39"/>
    </row>
    <row r="37" spans="1:1" ht="12" customHeight="1">
      <c r="A37" s="39"/>
    </row>
    <row r="38" spans="1:1" ht="12" customHeight="1">
      <c r="A38" s="39"/>
    </row>
    <row r="58" spans="1:3" ht="12" customHeight="1">
      <c r="B58" s="44" t="s">
        <v>22</v>
      </c>
      <c r="C58" s="44" t="s">
        <v>23</v>
      </c>
    </row>
    <row r="59" spans="1:3" ht="12" customHeight="1">
      <c r="A59" s="56" t="s">
        <v>134</v>
      </c>
      <c r="B59" s="57">
        <v>39.799999999999997</v>
      </c>
      <c r="C59" s="44">
        <v>32.675000000000004</v>
      </c>
    </row>
    <row r="60" spans="1:3" ht="12" customHeight="1">
      <c r="A60" s="58" t="s">
        <v>136</v>
      </c>
      <c r="B60" s="57">
        <v>37.75</v>
      </c>
      <c r="C60" s="44">
        <v>31.825000000000003</v>
      </c>
    </row>
    <row r="61" spans="1:3" ht="12" customHeight="1">
      <c r="A61" s="56" t="s">
        <v>138</v>
      </c>
      <c r="B61" s="57">
        <v>37.375</v>
      </c>
      <c r="C61" s="44">
        <v>31.324999999999996</v>
      </c>
    </row>
    <row r="62" spans="1:3" ht="12" customHeight="1">
      <c r="A62" s="58" t="s">
        <v>140</v>
      </c>
      <c r="B62" s="57">
        <v>22.550000000000004</v>
      </c>
      <c r="C62" s="44">
        <v>15.6</v>
      </c>
    </row>
    <row r="63" spans="1:3" ht="12" customHeight="1">
      <c r="A63" s="56" t="s">
        <v>142</v>
      </c>
      <c r="B63" s="57">
        <v>-12.25</v>
      </c>
      <c r="C63" s="44">
        <v>-8.6999999999999993</v>
      </c>
    </row>
    <row r="64" spans="1:3" ht="12" customHeight="1">
      <c r="A64" s="56" t="s">
        <v>144</v>
      </c>
      <c r="B64" s="57">
        <v>6.6500000000000021</v>
      </c>
      <c r="C64" s="44">
        <v>4.9999999999999982</v>
      </c>
    </row>
    <row r="65" spans="1:3" ht="12" customHeight="1">
      <c r="A65" s="56" t="s">
        <v>44</v>
      </c>
      <c r="B65" s="57">
        <v>22.125</v>
      </c>
      <c r="C65" s="44">
        <v>17.2</v>
      </c>
    </row>
    <row r="66" spans="1:3" ht="12" customHeight="1">
      <c r="A66" s="56" t="s">
        <v>147</v>
      </c>
      <c r="B66" s="57">
        <v>35.400000000000006</v>
      </c>
      <c r="C66" s="44">
        <v>27.725000000000001</v>
      </c>
    </row>
    <row r="67" spans="1:3" ht="12" customHeight="1">
      <c r="A67" s="58" t="s">
        <v>149</v>
      </c>
      <c r="B67" s="57">
        <v>45.125</v>
      </c>
      <c r="C67" s="44">
        <v>38.75</v>
      </c>
    </row>
    <row r="68" spans="1:3" ht="12" customHeight="1">
      <c r="A68" s="58" t="s">
        <v>43</v>
      </c>
      <c r="B68" s="57">
        <v>32.050000000000004</v>
      </c>
      <c r="C68" s="44">
        <v>28.375</v>
      </c>
    </row>
    <row r="69" spans="1:3" ht="12" customHeight="1">
      <c r="A69" s="58" t="s">
        <v>45</v>
      </c>
      <c r="B69" s="57">
        <v>36.975000000000001</v>
      </c>
      <c r="C69" s="44">
        <v>32.725000000000001</v>
      </c>
    </row>
    <row r="70" spans="1:3" ht="12" customHeight="1">
      <c r="A70" s="58" t="s">
        <v>57</v>
      </c>
      <c r="B70" s="57">
        <v>21.724999999999998</v>
      </c>
      <c r="C70" s="44">
        <v>20.25</v>
      </c>
    </row>
    <row r="71" spans="1:3" ht="12" customHeight="1">
      <c r="A71" s="58" t="s">
        <v>59</v>
      </c>
      <c r="B71" s="57">
        <v>30.55</v>
      </c>
      <c r="C71" s="44">
        <v>28.875</v>
      </c>
    </row>
    <row r="72" spans="1:3" ht="12" customHeight="1">
      <c r="A72" s="58" t="s">
        <v>67</v>
      </c>
      <c r="B72" s="57">
        <v>33.200000000000003</v>
      </c>
      <c r="C72" s="44">
        <v>29.55</v>
      </c>
    </row>
    <row r="73" spans="1:3" ht="12" customHeight="1">
      <c r="A73" s="58" t="s">
        <v>328</v>
      </c>
      <c r="B73" s="57">
        <v>38.699999999999996</v>
      </c>
      <c r="C73" s="44">
        <v>34.700000000000003</v>
      </c>
    </row>
    <row r="74" spans="1:3" ht="12" customHeight="1">
      <c r="A74" s="58" t="s">
        <v>330</v>
      </c>
      <c r="B74" s="57">
        <v>29.675000000000004</v>
      </c>
      <c r="C74" s="44">
        <v>25.474999999999998</v>
      </c>
    </row>
    <row r="75" spans="1:3" ht="12" customHeight="1">
      <c r="A75" s="58" t="s">
        <v>348</v>
      </c>
      <c r="B75" s="57">
        <v>35.425000000000004</v>
      </c>
      <c r="C75" s="44">
        <v>28.975000000000001</v>
      </c>
    </row>
    <row r="76" spans="1:3" ht="12" customHeight="1">
      <c r="A76" s="58" t="s">
        <v>386</v>
      </c>
      <c r="B76" s="44">
        <v>28.5</v>
      </c>
      <c r="C76" s="44">
        <v>21.574999999999999</v>
      </c>
    </row>
    <row r="77" spans="1:3" ht="12" customHeight="1">
      <c r="A77" s="58" t="s">
        <v>396</v>
      </c>
      <c r="B77" s="61">
        <v>31.725000000000001</v>
      </c>
      <c r="C77" s="44">
        <v>24.725000000000005</v>
      </c>
    </row>
    <row r="78" spans="1:3" ht="12" customHeight="1">
      <c r="A78" s="58" t="s">
        <v>400</v>
      </c>
      <c r="B78" s="44">
        <v>34.400000000000006</v>
      </c>
      <c r="C78" s="44">
        <v>31.225000000000005</v>
      </c>
    </row>
    <row r="79" spans="1:3" ht="12" customHeight="1">
      <c r="A79" s="58" t="s">
        <v>455</v>
      </c>
      <c r="B79" s="44">
        <v>38.950000000000003</v>
      </c>
      <c r="C79" s="44">
        <v>35.450000000000003</v>
      </c>
    </row>
    <row r="80" spans="1:3" ht="12" customHeight="1">
      <c r="A80" s="58" t="s">
        <v>456</v>
      </c>
      <c r="B80" s="44">
        <v>40.775000000000006</v>
      </c>
      <c r="C80" s="44">
        <v>31.475000000000001</v>
      </c>
    </row>
    <row r="81" spans="1:3" ht="12" customHeight="1">
      <c r="A81" s="58" t="s">
        <v>492</v>
      </c>
      <c r="B81" s="44">
        <v>42.125</v>
      </c>
      <c r="C81" s="44">
        <v>39.224999999999994</v>
      </c>
    </row>
    <row r="82" spans="1:3" ht="12" customHeight="1">
      <c r="A82" s="58" t="s">
        <v>499</v>
      </c>
      <c r="B82" s="44">
        <v>38.625</v>
      </c>
      <c r="C82" s="44">
        <v>31.45</v>
      </c>
    </row>
    <row r="83" spans="1:3" ht="12" customHeight="1">
      <c r="A83" s="58" t="s">
        <v>519</v>
      </c>
      <c r="B83" s="44">
        <v>35</v>
      </c>
      <c r="C83" s="44">
        <v>29.4</v>
      </c>
    </row>
    <row r="84" spans="1:3" ht="12" customHeight="1">
      <c r="A84" s="58" t="s">
        <v>560</v>
      </c>
      <c r="B84" s="44">
        <v>21</v>
      </c>
      <c r="C84" s="44">
        <v>20.6</v>
      </c>
    </row>
    <row r="85" spans="1:3" ht="12" customHeight="1">
      <c r="A85" s="58"/>
    </row>
    <row r="86" spans="1:3" ht="12" customHeight="1">
      <c r="A86" s="58"/>
    </row>
  </sheetData>
  <pageMargins left="0.78740157499999996" right="0.78740157499999996" top="0.984251969" bottom="0.984251969" header="0.4921259845" footer="0.4921259845"/>
  <pageSetup paperSize="9" scale="9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topLeftCell="A34" zoomScaleNormal="100" workbookViewId="0">
      <selection activeCell="M51" sqref="M51"/>
    </sheetView>
  </sheetViews>
  <sheetFormatPr baseColWidth="10" defaultRowHeight="12.75"/>
  <cols>
    <col min="1" max="1" width="30.140625" style="29" customWidth="1"/>
    <col min="2" max="16384" width="11.42578125" style="29"/>
  </cols>
  <sheetData>
    <row r="1" spans="1:16">
      <c r="A1" s="29" t="s">
        <v>32</v>
      </c>
    </row>
    <row r="2" spans="1:16" ht="27.75">
      <c r="J2" s="133"/>
    </row>
    <row r="5" spans="1:16" ht="25.5">
      <c r="A5" s="29" t="s">
        <v>60</v>
      </c>
      <c r="B5" s="29" t="s">
        <v>26</v>
      </c>
      <c r="D5" s="42" t="s">
        <v>17</v>
      </c>
      <c r="E5" s="42" t="s">
        <v>64</v>
      </c>
      <c r="F5" s="42" t="s">
        <v>25</v>
      </c>
      <c r="G5" s="42" t="s">
        <v>20</v>
      </c>
      <c r="H5" s="29" t="s">
        <v>0</v>
      </c>
      <c r="I5" s="42" t="s">
        <v>18</v>
      </c>
      <c r="J5" s="42" t="s">
        <v>19</v>
      </c>
      <c r="K5" s="42" t="s">
        <v>15</v>
      </c>
      <c r="L5" s="42"/>
      <c r="M5" s="42" t="s">
        <v>33</v>
      </c>
      <c r="N5" s="42" t="s">
        <v>546</v>
      </c>
      <c r="O5" s="42" t="s">
        <v>547</v>
      </c>
      <c r="P5" s="42" t="s">
        <v>555</v>
      </c>
    </row>
    <row r="6" spans="1:16">
      <c r="A6" s="29" t="s">
        <v>61</v>
      </c>
      <c r="B6" s="29">
        <v>53.4</v>
      </c>
      <c r="D6" s="29">
        <v>78.8</v>
      </c>
      <c r="E6" s="29">
        <v>78.8</v>
      </c>
      <c r="F6" s="29">
        <v>77.400000000000006</v>
      </c>
      <c r="G6" s="29">
        <v>51.7</v>
      </c>
      <c r="H6" s="29">
        <v>54.7</v>
      </c>
      <c r="I6" s="29">
        <v>34</v>
      </c>
      <c r="J6" s="29">
        <v>18.899999999999999</v>
      </c>
      <c r="K6" s="29">
        <v>26</v>
      </c>
      <c r="M6" s="29">
        <v>34.700000000000003</v>
      </c>
      <c r="N6" s="29">
        <v>54.7</v>
      </c>
      <c r="O6" s="29">
        <v>61.4</v>
      </c>
      <c r="P6" s="29">
        <v>66</v>
      </c>
    </row>
    <row r="7" spans="1:16">
      <c r="A7" s="29" t="s">
        <v>62</v>
      </c>
      <c r="B7" s="29">
        <v>54.3</v>
      </c>
      <c r="D7" s="29">
        <v>93.4</v>
      </c>
      <c r="E7" s="29">
        <v>79.5</v>
      </c>
      <c r="F7" s="29">
        <v>78.5</v>
      </c>
      <c r="G7" s="29">
        <v>54.1</v>
      </c>
      <c r="H7" s="29">
        <v>54</v>
      </c>
      <c r="I7" s="29">
        <v>29.8</v>
      </c>
      <c r="J7" s="29">
        <v>31.6</v>
      </c>
      <c r="K7" s="29">
        <v>15.3</v>
      </c>
      <c r="M7" s="29">
        <v>37.9</v>
      </c>
      <c r="N7" s="29">
        <v>53.4</v>
      </c>
      <c r="O7" s="29">
        <v>63.2</v>
      </c>
      <c r="P7" s="29">
        <v>70.599999999999994</v>
      </c>
    </row>
    <row r="8" spans="1:16">
      <c r="A8" s="39" t="s">
        <v>66</v>
      </c>
      <c r="B8" s="29">
        <v>53.4</v>
      </c>
      <c r="D8" s="29">
        <v>87.1</v>
      </c>
      <c r="E8" s="29">
        <v>82.4</v>
      </c>
      <c r="F8" s="29">
        <v>77.7</v>
      </c>
      <c r="G8" s="29">
        <v>58</v>
      </c>
      <c r="H8" s="29">
        <v>51.3</v>
      </c>
      <c r="I8" s="29">
        <v>29.1</v>
      </c>
      <c r="J8" s="29">
        <v>24.4</v>
      </c>
      <c r="K8" s="29">
        <v>18.100000000000001</v>
      </c>
      <c r="M8" s="29">
        <v>28.9</v>
      </c>
      <c r="N8" s="29">
        <v>52</v>
      </c>
      <c r="O8" s="29">
        <v>66.099999999999994</v>
      </c>
      <c r="P8" s="29">
        <v>72.5</v>
      </c>
    </row>
    <row r="9" spans="1:16">
      <c r="A9" s="39" t="s">
        <v>336</v>
      </c>
      <c r="B9" s="29">
        <v>56.7</v>
      </c>
      <c r="D9" s="29">
        <v>88.6</v>
      </c>
      <c r="E9" s="29">
        <v>86.2</v>
      </c>
      <c r="F9" s="29">
        <v>84</v>
      </c>
      <c r="G9" s="29">
        <v>62.9</v>
      </c>
      <c r="H9" s="29">
        <v>51.8</v>
      </c>
      <c r="I9" s="29">
        <v>30.6</v>
      </c>
      <c r="J9" s="29">
        <v>29.7</v>
      </c>
      <c r="K9" s="29">
        <v>21.6</v>
      </c>
      <c r="M9" s="29">
        <v>40</v>
      </c>
      <c r="N9" s="29">
        <v>55.8</v>
      </c>
      <c r="O9" s="29">
        <v>65.400000000000006</v>
      </c>
      <c r="P9" s="29">
        <v>70.900000000000006</v>
      </c>
    </row>
    <row r="10" spans="1:16">
      <c r="A10" s="39" t="s">
        <v>345</v>
      </c>
      <c r="B10" s="29">
        <v>56.9</v>
      </c>
      <c r="D10" s="29">
        <v>88.7</v>
      </c>
      <c r="E10" s="29">
        <v>86.4</v>
      </c>
      <c r="F10" s="29">
        <v>79.599999999999994</v>
      </c>
      <c r="G10" s="29">
        <v>60.6</v>
      </c>
      <c r="H10" s="29">
        <v>51.8</v>
      </c>
      <c r="I10" s="29">
        <v>32.4</v>
      </c>
      <c r="J10" s="29">
        <v>31.5</v>
      </c>
      <c r="K10" s="29">
        <v>24.2</v>
      </c>
      <c r="M10" s="29">
        <v>39.700000000000003</v>
      </c>
      <c r="N10" s="29">
        <v>55.5</v>
      </c>
      <c r="O10" s="29">
        <v>66.8</v>
      </c>
      <c r="P10" s="29">
        <v>64.7</v>
      </c>
    </row>
    <row r="11" spans="1:16">
      <c r="A11" s="39" t="s">
        <v>382</v>
      </c>
      <c r="B11" s="29">
        <v>57.4</v>
      </c>
      <c r="D11" s="29">
        <v>88.5</v>
      </c>
      <c r="E11" s="29">
        <v>84</v>
      </c>
      <c r="F11" s="29">
        <v>84</v>
      </c>
      <c r="G11" s="29">
        <v>62.5</v>
      </c>
      <c r="H11" s="29">
        <v>57.4</v>
      </c>
      <c r="I11" s="29">
        <v>32.200000000000003</v>
      </c>
      <c r="J11" s="29">
        <v>21.8</v>
      </c>
      <c r="K11" s="29">
        <v>24</v>
      </c>
      <c r="M11" s="29">
        <v>34.200000000000003</v>
      </c>
      <c r="N11" s="29">
        <v>59</v>
      </c>
      <c r="O11" s="29">
        <v>63.9</v>
      </c>
      <c r="P11" s="29">
        <v>68.900000000000006</v>
      </c>
    </row>
    <row r="12" spans="1:16">
      <c r="A12" s="39" t="s">
        <v>394</v>
      </c>
      <c r="B12" s="29">
        <v>56.2</v>
      </c>
      <c r="D12" s="29">
        <v>88.2</v>
      </c>
      <c r="E12" s="29">
        <v>81.7</v>
      </c>
      <c r="F12" s="29">
        <v>83.9</v>
      </c>
      <c r="G12" s="29">
        <v>58.1</v>
      </c>
      <c r="H12" s="29">
        <v>51.8</v>
      </c>
      <c r="I12" s="29">
        <v>33.200000000000003</v>
      </c>
      <c r="J12" s="29">
        <v>28.4</v>
      </c>
      <c r="K12" s="29">
        <v>27.2</v>
      </c>
      <c r="M12" s="29">
        <v>36</v>
      </c>
      <c r="N12" s="29">
        <v>57.7</v>
      </c>
      <c r="O12" s="29">
        <v>64.3</v>
      </c>
      <c r="P12" s="29">
        <v>64.7</v>
      </c>
    </row>
    <row r="13" spans="1:16">
      <c r="A13" s="39" t="s">
        <v>406</v>
      </c>
      <c r="B13" s="29">
        <v>53.7</v>
      </c>
      <c r="D13" s="29">
        <v>87.1</v>
      </c>
      <c r="E13" s="29">
        <v>81</v>
      </c>
      <c r="F13" s="29">
        <v>74.8</v>
      </c>
      <c r="G13" s="29">
        <v>61.3</v>
      </c>
      <c r="H13" s="29">
        <v>47.4</v>
      </c>
      <c r="I13" s="29">
        <v>28.4</v>
      </c>
      <c r="J13" s="29">
        <v>22.8</v>
      </c>
      <c r="K13" s="29">
        <v>28.1</v>
      </c>
      <c r="M13" s="29">
        <v>33.1</v>
      </c>
      <c r="N13" s="29">
        <v>55.1</v>
      </c>
      <c r="O13" s="29">
        <v>61.7</v>
      </c>
      <c r="P13" s="29">
        <v>63.7</v>
      </c>
    </row>
    <row r="14" spans="1:16">
      <c r="A14" s="39" t="s">
        <v>415</v>
      </c>
      <c r="B14" s="29">
        <v>54.2</v>
      </c>
      <c r="D14" s="29">
        <v>88.5</v>
      </c>
      <c r="E14" s="29">
        <v>81.599999999999994</v>
      </c>
      <c r="F14" s="29">
        <v>74.8</v>
      </c>
      <c r="G14" s="29">
        <v>54.4</v>
      </c>
      <c r="H14" s="29">
        <v>52</v>
      </c>
      <c r="I14" s="29">
        <v>29.8</v>
      </c>
      <c r="J14" s="29">
        <v>31.4</v>
      </c>
      <c r="K14" s="29">
        <v>24.2</v>
      </c>
      <c r="M14" s="29">
        <v>33.1</v>
      </c>
      <c r="N14" s="29">
        <v>55.1</v>
      </c>
      <c r="O14" s="29">
        <v>61.7</v>
      </c>
      <c r="P14" s="29">
        <v>63.7</v>
      </c>
    </row>
    <row r="15" spans="1:16">
      <c r="A15" s="39" t="s">
        <v>464</v>
      </c>
      <c r="B15" s="29">
        <v>56.1</v>
      </c>
      <c r="D15" s="29">
        <v>89.6</v>
      </c>
      <c r="E15" s="29">
        <v>81.3</v>
      </c>
      <c r="F15" s="29">
        <v>76.599999999999994</v>
      </c>
      <c r="G15" s="29">
        <v>67.5</v>
      </c>
      <c r="H15" s="29">
        <v>47</v>
      </c>
      <c r="I15" s="29">
        <v>34</v>
      </c>
      <c r="J15" s="29">
        <v>32.1</v>
      </c>
      <c r="K15" s="29">
        <v>22.5</v>
      </c>
      <c r="M15" s="29">
        <v>35.6</v>
      </c>
      <c r="N15" s="29">
        <v>56.1</v>
      </c>
      <c r="O15" s="29">
        <v>61.9</v>
      </c>
      <c r="P15" s="29">
        <v>70.599999999999994</v>
      </c>
    </row>
    <row r="16" spans="1:16">
      <c r="A16" s="39" t="s">
        <v>483</v>
      </c>
      <c r="B16" s="29">
        <v>55.6</v>
      </c>
      <c r="D16" s="29">
        <v>90.1</v>
      </c>
      <c r="E16" s="29">
        <v>80.099999999999994</v>
      </c>
      <c r="F16" s="29">
        <v>79.8</v>
      </c>
      <c r="G16" s="29">
        <v>64.2</v>
      </c>
      <c r="H16" s="29">
        <v>53.9</v>
      </c>
      <c r="I16" s="29">
        <v>30.7</v>
      </c>
      <c r="J16" s="29">
        <v>26.3</v>
      </c>
      <c r="K16" s="29">
        <v>19</v>
      </c>
      <c r="M16" s="29">
        <v>35.6</v>
      </c>
      <c r="N16" s="29">
        <v>56.1</v>
      </c>
      <c r="O16" s="29">
        <v>61.9</v>
      </c>
      <c r="P16" s="29">
        <v>70.599999999999994</v>
      </c>
    </row>
    <row r="17" spans="1:16">
      <c r="A17" s="39" t="s">
        <v>500</v>
      </c>
      <c r="B17" s="29">
        <v>56.2</v>
      </c>
      <c r="D17" s="29">
        <v>88.3</v>
      </c>
      <c r="E17" s="29">
        <v>79.900000000000006</v>
      </c>
      <c r="F17" s="29">
        <v>80.2</v>
      </c>
      <c r="G17" s="29">
        <v>53.9</v>
      </c>
      <c r="H17" s="29">
        <v>57.4</v>
      </c>
      <c r="I17" s="29">
        <v>33.6</v>
      </c>
      <c r="J17" s="29">
        <v>22.5</v>
      </c>
      <c r="K17" s="29">
        <v>25.1</v>
      </c>
      <c r="M17" s="29">
        <v>36</v>
      </c>
      <c r="N17" s="29">
        <v>57.2</v>
      </c>
      <c r="O17" s="29">
        <v>65.900000000000006</v>
      </c>
      <c r="P17" s="29">
        <v>74.8</v>
      </c>
    </row>
    <row r="18" spans="1:16">
      <c r="A18" s="16" t="s">
        <v>513</v>
      </c>
      <c r="B18">
        <v>54.6</v>
      </c>
      <c r="C18"/>
      <c r="D18">
        <v>89</v>
      </c>
      <c r="E18">
        <v>81.099999999999994</v>
      </c>
      <c r="F18">
        <v>80.8</v>
      </c>
      <c r="G18">
        <v>51.5</v>
      </c>
      <c r="H18">
        <v>61.3</v>
      </c>
      <c r="I18">
        <v>27.5</v>
      </c>
      <c r="J18">
        <v>21.3</v>
      </c>
      <c r="K18">
        <v>19</v>
      </c>
      <c r="L18"/>
      <c r="M18">
        <v>31.3</v>
      </c>
      <c r="N18">
        <v>55.1</v>
      </c>
      <c r="O18">
        <v>69.3</v>
      </c>
      <c r="P18">
        <v>76.8</v>
      </c>
    </row>
    <row r="19" spans="1:16">
      <c r="A19" s="39" t="s">
        <v>529</v>
      </c>
      <c r="B19" s="29">
        <v>53</v>
      </c>
      <c r="D19" s="29">
        <v>89.4</v>
      </c>
      <c r="E19" s="29">
        <v>76.2</v>
      </c>
      <c r="F19" s="29">
        <v>68.900000000000006</v>
      </c>
      <c r="G19" s="29">
        <v>58.2</v>
      </c>
      <c r="H19" s="29">
        <v>54.5</v>
      </c>
      <c r="I19" s="29">
        <v>30.6</v>
      </c>
      <c r="J19" s="29">
        <v>30.4</v>
      </c>
      <c r="K19" s="29">
        <v>17.600000000000001</v>
      </c>
      <c r="M19" s="29">
        <v>29</v>
      </c>
      <c r="N19" s="29">
        <v>55.2</v>
      </c>
      <c r="O19" s="29">
        <v>61.7</v>
      </c>
      <c r="P19" s="29">
        <v>68.099999999999994</v>
      </c>
    </row>
    <row r="20" spans="1:16">
      <c r="A20" s="29" t="s">
        <v>570</v>
      </c>
      <c r="B20" s="29">
        <v>52.7</v>
      </c>
      <c r="D20" s="29">
        <v>83.3</v>
      </c>
      <c r="E20" s="29">
        <v>75.099999999999994</v>
      </c>
      <c r="F20" s="29">
        <v>72.5</v>
      </c>
      <c r="G20" s="29">
        <v>66.7</v>
      </c>
      <c r="H20" s="29">
        <v>54.7</v>
      </c>
      <c r="I20" s="29">
        <v>30.4</v>
      </c>
      <c r="J20" s="29">
        <v>24.7</v>
      </c>
      <c r="K20" s="29">
        <v>19.7</v>
      </c>
      <c r="M20" s="29">
        <v>29</v>
      </c>
      <c r="N20" s="29">
        <v>55.3</v>
      </c>
      <c r="O20" s="29">
        <v>64.400000000000006</v>
      </c>
      <c r="P20" s="29">
        <v>62.3</v>
      </c>
    </row>
    <row r="21" spans="1:16">
      <c r="D21" s="42"/>
      <c r="E21" s="42"/>
      <c r="F21" s="42"/>
      <c r="G21" s="42"/>
      <c r="I21" s="42"/>
      <c r="J21" s="42"/>
      <c r="K21" s="42"/>
    </row>
    <row r="23" spans="1:16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</row>
    <row r="24" spans="1:16">
      <c r="A24" s="162"/>
      <c r="B24" s="163"/>
      <c r="C24" s="164"/>
      <c r="D24" s="162"/>
      <c r="E24" s="162"/>
      <c r="F24" s="162"/>
      <c r="G24" s="162"/>
      <c r="H24" s="162"/>
      <c r="I24" s="162"/>
      <c r="J24" s="162"/>
      <c r="K24" s="162"/>
      <c r="L24" s="162"/>
    </row>
    <row r="25" spans="1:16">
      <c r="A25" s="162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</row>
    <row r="26" spans="1:16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</row>
    <row r="27" spans="1:16">
      <c r="A27" s="162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</row>
    <row r="28" spans="1:16">
      <c r="A28" s="162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</row>
    <row r="29" spans="1:16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</row>
    <row r="30" spans="1:16">
      <c r="A30" s="162"/>
    </row>
    <row r="31" spans="1:16">
      <c r="A31" s="162"/>
    </row>
    <row r="32" spans="1:16">
      <c r="A32" s="162"/>
    </row>
    <row r="33" spans="1:2">
      <c r="A33" s="162"/>
    </row>
    <row r="34" spans="1:2" ht="15.75">
      <c r="A34" s="162"/>
      <c r="B34" s="165" t="s">
        <v>473</v>
      </c>
    </row>
    <row r="35" spans="1:2">
      <c r="A35" s="162"/>
    </row>
    <row r="36" spans="1:2">
      <c r="A36" s="162"/>
    </row>
    <row r="37" spans="1:2">
      <c r="A37" s="162"/>
    </row>
    <row r="38" spans="1:2">
      <c r="A38" s="162"/>
    </row>
    <row r="39" spans="1:2">
      <c r="A39" s="162"/>
    </row>
    <row r="40" spans="1:2">
      <c r="A40" s="162"/>
    </row>
    <row r="41" spans="1:2">
      <c r="A41" s="162"/>
    </row>
    <row r="42" spans="1:2">
      <c r="A42" s="162"/>
    </row>
    <row r="43" spans="1:2">
      <c r="A43" s="162"/>
    </row>
    <row r="44" spans="1:2">
      <c r="A44" s="162"/>
    </row>
    <row r="45" spans="1:2">
      <c r="A45" s="162"/>
    </row>
    <row r="46" spans="1:2">
      <c r="A46" s="162"/>
    </row>
    <row r="47" spans="1:2">
      <c r="A47" s="162"/>
    </row>
    <row r="48" spans="1:2">
      <c r="A48" s="162"/>
    </row>
    <row r="49" spans="1:12">
      <c r="A49" s="162"/>
    </row>
    <row r="50" spans="1:12">
      <c r="A50" s="162"/>
    </row>
    <row r="51" spans="1:12">
      <c r="A51" s="162"/>
    </row>
    <row r="52" spans="1:12">
      <c r="A52" s="162"/>
    </row>
    <row r="53" spans="1:1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</row>
    <row r="55" spans="1:12">
      <c r="B55" s="29" t="s">
        <v>466</v>
      </c>
    </row>
  </sheetData>
  <pageMargins left="0.78740157499999996" right="0.78740157499999996" top="0.984251969" bottom="0.984251969" header="0.4921259845" footer="0.4921259845"/>
  <pageSetup paperSize="9" scale="7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topLeftCell="I10" zoomScale="90" zoomScaleNormal="90" workbookViewId="0">
      <selection activeCell="M51" sqref="M51"/>
    </sheetView>
  </sheetViews>
  <sheetFormatPr baseColWidth="10" defaultRowHeight="12.75"/>
  <cols>
    <col min="1" max="16384" width="11.42578125" style="27"/>
  </cols>
  <sheetData>
    <row r="1" spans="1:23" ht="27.75">
      <c r="C1" s="197"/>
    </row>
    <row r="3" spans="1:23">
      <c r="A3" s="48"/>
      <c r="B3" s="48"/>
      <c r="C3" s="48"/>
      <c r="D3" s="48"/>
      <c r="E3" s="48"/>
      <c r="F3" s="48"/>
    </row>
    <row r="10" spans="1:23" ht="15.75">
      <c r="C10" s="45" t="s">
        <v>571</v>
      </c>
      <c r="J10" s="165" t="s">
        <v>587</v>
      </c>
      <c r="L10" s="29"/>
      <c r="W10" s="165" t="s">
        <v>588</v>
      </c>
    </row>
    <row r="11" spans="1:23">
      <c r="A11" s="48"/>
      <c r="G11" s="48"/>
      <c r="H11" s="48"/>
      <c r="I11" s="48"/>
      <c r="J11" s="48"/>
      <c r="L11" s="29"/>
    </row>
    <row r="12" spans="1:23" ht="51">
      <c r="C12" s="42" t="s">
        <v>572</v>
      </c>
      <c r="D12" s="42" t="s">
        <v>573</v>
      </c>
      <c r="E12" s="42"/>
      <c r="F12" s="42"/>
      <c r="G12" s="42" t="s">
        <v>574</v>
      </c>
      <c r="H12" s="42" t="s">
        <v>575</v>
      </c>
      <c r="L12" s="29"/>
    </row>
    <row r="13" spans="1:23" ht="15">
      <c r="B13" s="198" t="s">
        <v>26</v>
      </c>
      <c r="C13" s="137">
        <v>11.4</v>
      </c>
      <c r="D13" s="137">
        <v>28.8</v>
      </c>
      <c r="F13" s="198" t="s">
        <v>26</v>
      </c>
      <c r="G13" s="27">
        <v>12.5</v>
      </c>
      <c r="H13" s="27">
        <v>26.9</v>
      </c>
      <c r="L13" s="29"/>
    </row>
    <row r="14" spans="1:23" ht="15">
      <c r="B14" s="198"/>
      <c r="C14" s="137"/>
      <c r="D14" s="137"/>
      <c r="F14" s="198"/>
      <c r="L14" s="29"/>
    </row>
    <row r="15" spans="1:23">
      <c r="B15" s="187" t="s">
        <v>543</v>
      </c>
      <c r="C15" s="137">
        <v>6</v>
      </c>
      <c r="D15" s="137">
        <v>26.5</v>
      </c>
      <c r="E15" s="199"/>
      <c r="F15" s="187" t="s">
        <v>543</v>
      </c>
      <c r="G15" s="199">
        <v>7.4</v>
      </c>
      <c r="H15" s="199">
        <v>22.6</v>
      </c>
      <c r="L15" s="29"/>
    </row>
    <row r="16" spans="1:23">
      <c r="B16" s="187" t="s">
        <v>548</v>
      </c>
      <c r="C16" s="137">
        <v>11.1</v>
      </c>
      <c r="D16" s="137">
        <v>29.5</v>
      </c>
      <c r="E16" s="137"/>
      <c r="F16" s="187" t="s">
        <v>548</v>
      </c>
      <c r="G16" s="137">
        <v>13.2</v>
      </c>
      <c r="H16" s="137">
        <v>28.3</v>
      </c>
      <c r="L16" s="29"/>
    </row>
    <row r="17" spans="2:23">
      <c r="B17" s="187" t="s">
        <v>549</v>
      </c>
      <c r="C17" s="137">
        <v>15.2</v>
      </c>
      <c r="D17" s="137">
        <v>32.9</v>
      </c>
      <c r="E17" s="137"/>
      <c r="F17" s="187" t="s">
        <v>549</v>
      </c>
      <c r="G17" s="137">
        <v>14.9</v>
      </c>
      <c r="H17" s="137">
        <v>30</v>
      </c>
      <c r="L17" s="29"/>
    </row>
    <row r="18" spans="2:23">
      <c r="B18" s="189" t="s">
        <v>555</v>
      </c>
      <c r="C18" s="137">
        <v>14.9</v>
      </c>
      <c r="D18" s="137">
        <v>24.6</v>
      </c>
      <c r="E18" s="137"/>
      <c r="F18" s="189" t="s">
        <v>555</v>
      </c>
      <c r="G18" s="137">
        <v>13.2</v>
      </c>
      <c r="H18" s="137">
        <v>27.2</v>
      </c>
    </row>
    <row r="19" spans="2:23">
      <c r="B19" s="48"/>
      <c r="C19" s="137"/>
      <c r="D19" s="137"/>
      <c r="E19" s="137"/>
      <c r="F19" s="48"/>
      <c r="G19" s="137"/>
      <c r="H19" s="137"/>
    </row>
    <row r="20" spans="2:23" ht="30">
      <c r="B20" s="198" t="s">
        <v>515</v>
      </c>
      <c r="C20" s="137">
        <v>24</v>
      </c>
      <c r="D20" s="137">
        <v>46.8</v>
      </c>
      <c r="E20" s="137"/>
      <c r="F20" s="198" t="s">
        <v>515</v>
      </c>
      <c r="G20" s="137">
        <v>26.1</v>
      </c>
      <c r="H20" s="137">
        <v>42.9</v>
      </c>
    </row>
    <row r="21" spans="2:23" ht="15">
      <c r="B21" s="200" t="s">
        <v>28</v>
      </c>
      <c r="C21" s="137">
        <v>20</v>
      </c>
      <c r="D21" s="137">
        <v>43.3</v>
      </c>
      <c r="E21" s="137"/>
      <c r="F21" s="200" t="s">
        <v>28</v>
      </c>
      <c r="G21" s="137">
        <v>17.5</v>
      </c>
      <c r="H21" s="137">
        <v>42.5</v>
      </c>
    </row>
    <row r="22" spans="2:23" ht="15">
      <c r="B22" s="198" t="s">
        <v>25</v>
      </c>
      <c r="C22" s="137">
        <v>17.5</v>
      </c>
      <c r="D22" s="137">
        <v>35.799999999999997</v>
      </c>
      <c r="E22" s="137"/>
      <c r="F22" s="198" t="s">
        <v>25</v>
      </c>
      <c r="G22" s="137">
        <v>18.3</v>
      </c>
      <c r="H22" s="137">
        <v>33.299999999999997</v>
      </c>
    </row>
    <row r="23" spans="2:23" ht="30">
      <c r="B23" s="200" t="s">
        <v>14</v>
      </c>
      <c r="C23" s="137">
        <v>5.8</v>
      </c>
      <c r="D23" s="137">
        <v>24.9</v>
      </c>
      <c r="E23" s="137"/>
      <c r="F23" s="200" t="s">
        <v>14</v>
      </c>
      <c r="G23" s="137">
        <v>7.2</v>
      </c>
      <c r="H23" s="137">
        <v>23.5</v>
      </c>
    </row>
    <row r="24" spans="2:23" ht="15">
      <c r="B24" s="200" t="s">
        <v>0</v>
      </c>
      <c r="C24" s="137">
        <v>6.9</v>
      </c>
      <c r="D24" s="137">
        <v>22.8</v>
      </c>
      <c r="E24" s="137"/>
      <c r="F24" s="200" t="s">
        <v>0</v>
      </c>
      <c r="G24" s="137">
        <v>6.9</v>
      </c>
      <c r="H24" s="137">
        <v>19.399999999999999</v>
      </c>
    </row>
    <row r="25" spans="2:23" ht="15">
      <c r="B25" s="200" t="s">
        <v>31</v>
      </c>
      <c r="C25" s="137">
        <v>5.6</v>
      </c>
      <c r="D25" s="137">
        <v>15.7</v>
      </c>
      <c r="E25" s="137"/>
      <c r="F25" s="200" t="s">
        <v>31</v>
      </c>
      <c r="G25" s="137">
        <v>6.7</v>
      </c>
      <c r="H25" s="137">
        <v>15.7</v>
      </c>
      <c r="J25" s="29" t="s">
        <v>854</v>
      </c>
      <c r="W25" s="29" t="s">
        <v>854</v>
      </c>
    </row>
    <row r="26" spans="2:23" ht="15">
      <c r="B26" s="198" t="s">
        <v>29</v>
      </c>
      <c r="C26" s="137">
        <v>0.6</v>
      </c>
      <c r="D26" s="137">
        <v>12.1</v>
      </c>
      <c r="E26" s="137"/>
      <c r="F26" s="200" t="s">
        <v>30</v>
      </c>
      <c r="G26" s="137">
        <v>9.3000000000000007</v>
      </c>
      <c r="H26" s="137">
        <v>13.9</v>
      </c>
    </row>
    <row r="27" spans="2:23" ht="15">
      <c r="B27" s="200" t="s">
        <v>30</v>
      </c>
      <c r="C27" s="137">
        <v>4.5999999999999996</v>
      </c>
      <c r="D27" s="137">
        <v>10.199999999999999</v>
      </c>
      <c r="E27" s="137"/>
      <c r="F27" s="198" t="s">
        <v>29</v>
      </c>
      <c r="G27" s="137">
        <v>0.6</v>
      </c>
      <c r="H27" s="137">
        <v>10.8</v>
      </c>
    </row>
    <row r="61" spans="1:18">
      <c r="A61" s="48"/>
      <c r="B61" s="31"/>
      <c r="C61" s="201"/>
      <c r="D61" s="31"/>
      <c r="E61" s="31"/>
      <c r="F61" s="31"/>
      <c r="G61" s="201"/>
      <c r="H61" s="201"/>
      <c r="J61" s="48"/>
      <c r="L61" s="31"/>
      <c r="M61" s="31"/>
      <c r="N61" s="31"/>
      <c r="O61" s="31"/>
      <c r="P61" s="31"/>
      <c r="Q61" s="31"/>
      <c r="R61" s="31"/>
    </row>
    <row r="62" spans="1:18">
      <c r="A62" s="48"/>
      <c r="J62" s="48"/>
      <c r="K62" s="48"/>
      <c r="L62" s="48"/>
      <c r="M62" s="48"/>
      <c r="N62" s="48"/>
      <c r="O62" s="48"/>
      <c r="P62" s="48"/>
      <c r="Q62" s="48"/>
      <c r="R62" s="48"/>
    </row>
    <row r="63" spans="1:18">
      <c r="A63" s="48"/>
      <c r="J63" s="48"/>
      <c r="K63" s="48"/>
      <c r="L63" s="48"/>
      <c r="M63" s="48"/>
      <c r="N63" s="48"/>
      <c r="O63" s="48"/>
      <c r="P63" s="48"/>
      <c r="Q63" s="48"/>
      <c r="R63" s="48"/>
    </row>
    <row r="64" spans="1:18">
      <c r="A64" s="48"/>
      <c r="B64" s="166"/>
      <c r="J64" s="48"/>
      <c r="K64" s="48"/>
      <c r="L64" s="48"/>
      <c r="M64" s="48"/>
      <c r="N64" s="48"/>
      <c r="O64" s="48"/>
      <c r="P64" s="48"/>
      <c r="Q64" s="48"/>
      <c r="R64" s="48"/>
    </row>
    <row r="65" spans="1:18">
      <c r="A65" s="48"/>
      <c r="B65" s="166"/>
      <c r="G65" s="166"/>
      <c r="J65" s="48"/>
      <c r="K65" s="48"/>
      <c r="L65" s="48"/>
      <c r="M65" s="166"/>
      <c r="N65" s="48"/>
      <c r="O65" s="166"/>
      <c r="P65" s="166"/>
      <c r="Q65" s="166"/>
      <c r="R65" s="166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topLeftCell="K15" zoomScaleNormal="100" workbookViewId="0">
      <selection activeCell="M51" sqref="M51"/>
    </sheetView>
  </sheetViews>
  <sheetFormatPr baseColWidth="10" defaultRowHeight="12.75"/>
  <cols>
    <col min="1" max="16384" width="11.42578125" style="27"/>
  </cols>
  <sheetData>
    <row r="1" spans="1:18" ht="27.75">
      <c r="C1" s="197"/>
    </row>
    <row r="3" spans="1:18">
      <c r="A3" s="48"/>
      <c r="B3" s="48"/>
      <c r="C3" s="48"/>
      <c r="D3" s="48"/>
      <c r="E3" s="48"/>
      <c r="F3" s="48"/>
    </row>
    <row r="10" spans="1:18">
      <c r="C10" s="45" t="s">
        <v>571</v>
      </c>
      <c r="K10" s="29"/>
    </row>
    <row r="11" spans="1:18">
      <c r="A11" s="48"/>
      <c r="G11" s="48"/>
      <c r="H11" s="48"/>
      <c r="I11" s="48"/>
      <c r="K11" s="29"/>
    </row>
    <row r="12" spans="1:18" ht="76.5">
      <c r="C12" s="42" t="s">
        <v>576</v>
      </c>
      <c r="D12" s="42" t="s">
        <v>577</v>
      </c>
      <c r="E12" s="42"/>
      <c r="F12" s="42"/>
      <c r="G12" s="42" t="s">
        <v>578</v>
      </c>
      <c r="K12" s="29"/>
    </row>
    <row r="13" spans="1:18" ht="15">
      <c r="B13" s="198" t="s">
        <v>26</v>
      </c>
      <c r="C13" s="137">
        <v>13.8</v>
      </c>
      <c r="D13" s="137">
        <v>24.4</v>
      </c>
      <c r="F13" s="198" t="s">
        <v>26</v>
      </c>
      <c r="G13" s="27">
        <v>28.7</v>
      </c>
      <c r="K13" s="29"/>
    </row>
    <row r="14" spans="1:18" ht="15">
      <c r="B14" s="198"/>
      <c r="C14" s="137"/>
      <c r="D14" s="137"/>
      <c r="F14" s="198"/>
      <c r="K14" s="29"/>
    </row>
    <row r="15" spans="1:18" ht="15.75">
      <c r="B15" s="187" t="s">
        <v>543</v>
      </c>
      <c r="C15" s="137">
        <v>13.4</v>
      </c>
      <c r="D15" s="137">
        <v>22.3</v>
      </c>
      <c r="E15" s="199"/>
      <c r="F15" s="187" t="s">
        <v>543</v>
      </c>
      <c r="G15" s="199">
        <v>26.9</v>
      </c>
      <c r="K15" s="29"/>
      <c r="L15" s="161" t="s">
        <v>589</v>
      </c>
      <c r="R15" s="161" t="s">
        <v>590</v>
      </c>
    </row>
    <row r="16" spans="1:18">
      <c r="B16" s="187" t="s">
        <v>548</v>
      </c>
      <c r="C16" s="137">
        <v>15.8</v>
      </c>
      <c r="D16" s="137">
        <v>25.2</v>
      </c>
      <c r="E16" s="137"/>
      <c r="F16" s="187" t="s">
        <v>548</v>
      </c>
      <c r="G16" s="137">
        <v>29.1</v>
      </c>
      <c r="K16" s="29"/>
    </row>
    <row r="17" spans="2:18">
      <c r="B17" s="187" t="s">
        <v>549</v>
      </c>
      <c r="C17" s="137">
        <v>13.1</v>
      </c>
      <c r="D17" s="137">
        <v>27.4</v>
      </c>
      <c r="E17" s="137"/>
      <c r="F17" s="187" t="s">
        <v>549</v>
      </c>
      <c r="G17" s="137">
        <v>31.2</v>
      </c>
      <c r="K17" s="29"/>
    </row>
    <row r="18" spans="2:18">
      <c r="B18" s="189" t="s">
        <v>555</v>
      </c>
      <c r="C18" s="137">
        <v>7.9</v>
      </c>
      <c r="D18" s="137">
        <v>20.2</v>
      </c>
      <c r="E18" s="137"/>
      <c r="F18" s="189" t="s">
        <v>555</v>
      </c>
      <c r="G18" s="137">
        <v>26.3</v>
      </c>
    </row>
    <row r="19" spans="2:18">
      <c r="B19" s="48"/>
      <c r="C19" s="137"/>
      <c r="D19" s="137"/>
      <c r="E19" s="137"/>
      <c r="F19" s="48"/>
      <c r="G19" s="137"/>
    </row>
    <row r="20" spans="2:18" ht="30">
      <c r="B20" s="198" t="s">
        <v>515</v>
      </c>
      <c r="C20" s="137">
        <v>27.7</v>
      </c>
      <c r="D20" s="137">
        <v>39.200000000000003</v>
      </c>
      <c r="E20" s="137"/>
      <c r="F20" s="198" t="s">
        <v>515</v>
      </c>
      <c r="G20" s="137">
        <v>35.9</v>
      </c>
    </row>
    <row r="21" spans="2:18" ht="15">
      <c r="B21" s="200" t="s">
        <v>28</v>
      </c>
      <c r="C21" s="137">
        <v>23.3</v>
      </c>
      <c r="D21" s="137">
        <v>36.700000000000003</v>
      </c>
      <c r="E21" s="137"/>
      <c r="F21" s="200" t="s">
        <v>0</v>
      </c>
      <c r="G21" s="137">
        <v>34.9</v>
      </c>
    </row>
    <row r="22" spans="2:18" ht="15">
      <c r="B22" s="198" t="s">
        <v>25</v>
      </c>
      <c r="C22" s="137">
        <v>15.8</v>
      </c>
      <c r="D22" s="137">
        <v>17.5</v>
      </c>
      <c r="E22" s="137"/>
      <c r="F22" s="198" t="s">
        <v>25</v>
      </c>
      <c r="G22" s="137">
        <v>32.5</v>
      </c>
    </row>
    <row r="23" spans="2:18" ht="15">
      <c r="B23" s="200" t="s">
        <v>0</v>
      </c>
      <c r="C23" s="137">
        <v>12.1</v>
      </c>
      <c r="D23" s="137">
        <v>25</v>
      </c>
      <c r="E23" s="137"/>
      <c r="F23" s="200" t="s">
        <v>28</v>
      </c>
      <c r="G23" s="137">
        <v>30.8</v>
      </c>
    </row>
    <row r="24" spans="2:18" ht="15">
      <c r="B24" s="200" t="s">
        <v>31</v>
      </c>
      <c r="C24" s="137">
        <v>7.9</v>
      </c>
      <c r="D24" s="137">
        <v>21.3</v>
      </c>
      <c r="E24" s="137"/>
      <c r="F24" s="200" t="s">
        <v>30</v>
      </c>
      <c r="G24" s="137">
        <v>27.8</v>
      </c>
    </row>
    <row r="25" spans="2:18" ht="30">
      <c r="B25" s="200" t="s">
        <v>14</v>
      </c>
      <c r="C25" s="137">
        <v>7.8</v>
      </c>
      <c r="D25" s="137">
        <v>19.7</v>
      </c>
      <c r="E25" s="137"/>
      <c r="F25" s="200" t="s">
        <v>14</v>
      </c>
      <c r="G25" s="137">
        <v>22.9</v>
      </c>
    </row>
    <row r="26" spans="2:18" ht="15">
      <c r="B26" s="200" t="s">
        <v>30</v>
      </c>
      <c r="C26" s="137">
        <v>2.8</v>
      </c>
      <c r="D26" s="137">
        <v>8.3000000000000007</v>
      </c>
      <c r="E26" s="137"/>
      <c r="F26" s="198" t="s">
        <v>29</v>
      </c>
      <c r="G26" s="137">
        <v>20.399999999999999</v>
      </c>
    </row>
    <row r="27" spans="2:18" ht="15">
      <c r="B27" s="198" t="s">
        <v>29</v>
      </c>
      <c r="C27" s="137">
        <v>2.5</v>
      </c>
      <c r="D27" s="137">
        <v>11.5</v>
      </c>
      <c r="E27" s="137"/>
      <c r="F27" s="200" t="s">
        <v>31</v>
      </c>
      <c r="G27" s="137">
        <v>16.899999999999999</v>
      </c>
    </row>
    <row r="32" spans="2:18">
      <c r="L32" s="29" t="s">
        <v>854</v>
      </c>
      <c r="R32" s="29" t="s">
        <v>466</v>
      </c>
    </row>
    <row r="61" spans="1:17">
      <c r="A61" s="48"/>
      <c r="B61" s="31"/>
      <c r="C61" s="201"/>
      <c r="D61" s="31"/>
      <c r="E61" s="31"/>
      <c r="F61" s="31"/>
      <c r="G61" s="201"/>
      <c r="I61" s="48"/>
      <c r="K61" s="31"/>
      <c r="L61" s="31"/>
      <c r="M61" s="31"/>
      <c r="N61" s="31"/>
      <c r="O61" s="31"/>
      <c r="P61" s="31"/>
      <c r="Q61" s="31"/>
    </row>
    <row r="62" spans="1:17">
      <c r="A62" s="48"/>
      <c r="I62" s="48"/>
      <c r="J62" s="48"/>
      <c r="K62" s="48"/>
      <c r="L62" s="48"/>
      <c r="M62" s="48"/>
      <c r="N62" s="48"/>
      <c r="O62" s="48"/>
      <c r="P62" s="48"/>
      <c r="Q62" s="48"/>
    </row>
    <row r="63" spans="1:17">
      <c r="A63" s="48"/>
      <c r="I63" s="48"/>
      <c r="J63" s="48"/>
      <c r="K63" s="48"/>
      <c r="L63" s="48"/>
      <c r="M63" s="48"/>
      <c r="N63" s="48"/>
      <c r="O63" s="48"/>
      <c r="P63" s="48"/>
      <c r="Q63" s="48"/>
    </row>
    <row r="64" spans="1:17">
      <c r="A64" s="48"/>
      <c r="B64" s="166"/>
      <c r="I64" s="48"/>
      <c r="J64" s="48"/>
      <c r="K64" s="48"/>
      <c r="L64" s="48"/>
      <c r="M64" s="48"/>
      <c r="N64" s="48"/>
      <c r="O64" s="48"/>
      <c r="P64" s="48"/>
      <c r="Q64" s="48"/>
    </row>
    <row r="65" spans="1:17">
      <c r="A65" s="48"/>
      <c r="B65" s="166"/>
      <c r="I65" s="48"/>
      <c r="J65" s="48"/>
      <c r="K65" s="48"/>
      <c r="L65" s="166"/>
      <c r="M65" s="48"/>
      <c r="N65" s="166"/>
      <c r="O65" s="166"/>
      <c r="P65" s="166"/>
      <c r="Q65" s="166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C14" workbookViewId="0">
      <selection activeCell="M51" sqref="M51"/>
    </sheetView>
  </sheetViews>
  <sheetFormatPr baseColWidth="10" defaultRowHeight="12.75"/>
  <cols>
    <col min="1" max="2" width="64.42578125" style="29" customWidth="1"/>
    <col min="3" max="16384" width="11.42578125" style="29"/>
  </cols>
  <sheetData>
    <row r="1" spans="1:8" ht="27.75">
      <c r="A1" s="185" t="s">
        <v>536</v>
      </c>
      <c r="B1" s="185"/>
      <c r="G1" s="130"/>
      <c r="H1" s="130"/>
    </row>
    <row r="2" spans="1:8" ht="27.75">
      <c r="A2" s="185"/>
      <c r="B2" s="185"/>
      <c r="G2" s="130"/>
      <c r="H2" s="130"/>
    </row>
    <row r="3" spans="1:8">
      <c r="B3" s="29" t="s">
        <v>579</v>
      </c>
      <c r="C3" s="29" t="s">
        <v>580</v>
      </c>
      <c r="D3" s="29" t="s">
        <v>581</v>
      </c>
      <c r="E3" s="29" t="s">
        <v>537</v>
      </c>
    </row>
    <row r="4" spans="1:8">
      <c r="A4" s="29" t="s">
        <v>514</v>
      </c>
      <c r="B4" s="29">
        <v>52.6</v>
      </c>
      <c r="C4" s="43">
        <v>35.6</v>
      </c>
      <c r="D4" s="29">
        <v>26.9</v>
      </c>
      <c r="E4" s="29">
        <v>31.5</v>
      </c>
    </row>
    <row r="5" spans="1:8">
      <c r="A5" s="29" t="s">
        <v>539</v>
      </c>
      <c r="B5" s="29">
        <v>33.6</v>
      </c>
      <c r="C5" s="43">
        <v>20.399999999999999</v>
      </c>
      <c r="D5" s="29">
        <v>15.1</v>
      </c>
      <c r="E5" s="29">
        <v>14.9</v>
      </c>
    </row>
    <row r="6" spans="1:8">
      <c r="A6" s="29" t="s">
        <v>540</v>
      </c>
      <c r="B6" s="29">
        <v>32.700000000000003</v>
      </c>
      <c r="C6" s="43">
        <v>13.7</v>
      </c>
      <c r="D6" s="29">
        <v>7.7</v>
      </c>
      <c r="E6" s="29">
        <v>8.1999999999999993</v>
      </c>
    </row>
    <row r="7" spans="1:8">
      <c r="A7" s="29" t="s">
        <v>538</v>
      </c>
      <c r="B7" s="29">
        <v>31.8</v>
      </c>
      <c r="C7" s="43">
        <v>21.5</v>
      </c>
      <c r="D7" s="29">
        <v>15.7</v>
      </c>
      <c r="E7" s="29">
        <v>21.6</v>
      </c>
    </row>
    <row r="8" spans="1:8">
      <c r="C8" s="43"/>
    </row>
    <row r="9" spans="1:8">
      <c r="A9" s="29" t="s">
        <v>541</v>
      </c>
      <c r="B9" s="29">
        <v>38.9</v>
      </c>
      <c r="C9" s="43">
        <v>29.4</v>
      </c>
      <c r="D9" s="29">
        <v>36</v>
      </c>
      <c r="E9" s="29">
        <v>28.1</v>
      </c>
    </row>
    <row r="10" spans="1:8">
      <c r="A10" s="186"/>
      <c r="B10" s="186"/>
    </row>
    <row r="14" spans="1:8" ht="15.75">
      <c r="D14" s="128" t="s">
        <v>591</v>
      </c>
    </row>
    <row r="36" spans="4:4">
      <c r="D36" s="29" t="s">
        <v>530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0"/>
  <sheetViews>
    <sheetView topLeftCell="C39" zoomScaleNormal="100" workbookViewId="0">
      <selection activeCell="S58" sqref="S58"/>
    </sheetView>
  </sheetViews>
  <sheetFormatPr baseColWidth="10" defaultRowHeight="12.75"/>
  <cols>
    <col min="1" max="1" width="49.42578125" style="29" customWidth="1"/>
    <col min="2" max="2" width="11.42578125" style="29" customWidth="1"/>
    <col min="3" max="16384" width="11.42578125" style="29"/>
  </cols>
  <sheetData>
    <row r="1" spans="1:17" ht="27.75">
      <c r="A1" s="185" t="s">
        <v>542</v>
      </c>
      <c r="K1" s="134"/>
    </row>
    <row r="2" spans="1:17">
      <c r="F2" s="39"/>
    </row>
    <row r="3" spans="1:17">
      <c r="E3" s="39"/>
      <c r="F3" s="39"/>
      <c r="G3" s="39"/>
      <c r="H3" s="39"/>
      <c r="I3" s="39"/>
      <c r="J3" s="39"/>
      <c r="K3" s="39"/>
      <c r="L3" s="39"/>
    </row>
    <row r="9" spans="1:17">
      <c r="N9" s="29" t="s">
        <v>582</v>
      </c>
    </row>
    <row r="11" spans="1:17" ht="15">
      <c r="A11" s="136" t="s">
        <v>583</v>
      </c>
      <c r="G11" s="39"/>
      <c r="H11" s="39"/>
      <c r="I11" s="39"/>
      <c r="O11" s="29" t="s">
        <v>584</v>
      </c>
      <c r="P11" s="29" t="s">
        <v>585</v>
      </c>
      <c r="Q11" s="29" t="s">
        <v>586</v>
      </c>
    </row>
    <row r="12" spans="1:17" ht="15">
      <c r="A12" s="136"/>
      <c r="C12" s="29" t="s">
        <v>346</v>
      </c>
      <c r="F12" s="187"/>
      <c r="N12" s="136" t="s">
        <v>26</v>
      </c>
      <c r="O12" s="29">
        <v>16.7</v>
      </c>
      <c r="P12" s="29">
        <v>17.8</v>
      </c>
      <c r="Q12" s="29">
        <v>64.7</v>
      </c>
    </row>
    <row r="13" spans="1:17" ht="15">
      <c r="A13" s="136" t="s">
        <v>26</v>
      </c>
      <c r="C13" s="29">
        <v>18.2</v>
      </c>
      <c r="F13" s="187"/>
      <c r="G13" s="188"/>
      <c r="H13" s="188"/>
      <c r="I13" s="188"/>
      <c r="N13" s="136"/>
    </row>
    <row r="14" spans="1:17" ht="15">
      <c r="A14" s="136"/>
      <c r="D14" s="188"/>
      <c r="F14" s="187"/>
      <c r="G14" s="137"/>
      <c r="H14" s="137"/>
      <c r="I14" s="137"/>
      <c r="N14" s="187" t="s">
        <v>543</v>
      </c>
      <c r="O14" s="202">
        <v>15.2</v>
      </c>
      <c r="P14" s="29">
        <v>11.9</v>
      </c>
      <c r="Q14" s="29">
        <v>72.2</v>
      </c>
    </row>
    <row r="15" spans="1:17">
      <c r="A15" s="187" t="s">
        <v>543</v>
      </c>
      <c r="B15" s="202" t="s">
        <v>543</v>
      </c>
      <c r="C15" s="29">
        <v>10.6</v>
      </c>
      <c r="D15" s="137"/>
      <c r="F15" s="189"/>
      <c r="G15" s="137"/>
      <c r="H15" s="137"/>
      <c r="I15" s="137"/>
      <c r="N15" s="187" t="s">
        <v>548</v>
      </c>
      <c r="O15" s="202">
        <v>16.2</v>
      </c>
      <c r="P15" s="29">
        <v>19</v>
      </c>
      <c r="Q15" s="29">
        <v>65.3</v>
      </c>
    </row>
    <row r="16" spans="1:17" ht="15">
      <c r="A16" s="187" t="s">
        <v>548</v>
      </c>
      <c r="B16" s="202" t="s">
        <v>544</v>
      </c>
      <c r="C16" s="188">
        <v>18.8</v>
      </c>
      <c r="D16" s="137"/>
      <c r="F16" s="139"/>
      <c r="G16" s="137"/>
      <c r="H16" s="137"/>
      <c r="I16" s="137"/>
      <c r="N16" s="187" t="s">
        <v>549</v>
      </c>
      <c r="O16" s="202">
        <v>20.5</v>
      </c>
      <c r="P16" s="29">
        <v>19.600000000000001</v>
      </c>
      <c r="Q16" s="29">
        <v>59.8</v>
      </c>
    </row>
    <row r="17" spans="1:18">
      <c r="A17" s="187" t="s">
        <v>549</v>
      </c>
      <c r="B17" s="202" t="s">
        <v>545</v>
      </c>
      <c r="C17" s="137">
        <v>21</v>
      </c>
      <c r="D17" s="137"/>
      <c r="F17" s="39"/>
      <c r="N17" s="189" t="s">
        <v>555</v>
      </c>
      <c r="O17" s="202">
        <v>13.9</v>
      </c>
      <c r="P17" s="29">
        <v>19.399999999999999</v>
      </c>
      <c r="Q17" s="29">
        <v>62.5</v>
      </c>
    </row>
    <row r="18" spans="1:18" ht="12.75" customHeight="1">
      <c r="A18" s="189" t="s">
        <v>555</v>
      </c>
      <c r="B18" s="203" t="s">
        <v>34</v>
      </c>
      <c r="C18" s="137">
        <v>26.3</v>
      </c>
      <c r="D18" s="137"/>
      <c r="F18" s="136"/>
      <c r="N18" s="139"/>
      <c r="O18" s="139"/>
    </row>
    <row r="19" spans="1:18" ht="15">
      <c r="A19" s="136"/>
      <c r="B19" s="139"/>
      <c r="C19" s="137"/>
      <c r="D19" s="137"/>
      <c r="F19" s="39"/>
      <c r="N19" s="39" t="s">
        <v>28</v>
      </c>
      <c r="O19" s="202">
        <v>27.7</v>
      </c>
      <c r="P19" s="29">
        <v>26.6</v>
      </c>
      <c r="Q19" s="29">
        <v>42.6</v>
      </c>
      <c r="R19" s="29">
        <f t="shared" ref="R19:R26" si="0">O19+P19</f>
        <v>54.3</v>
      </c>
    </row>
    <row r="20" spans="1:18" ht="30">
      <c r="A20" s="136" t="str">
        <f>B20</f>
        <v>Chemie</v>
      </c>
      <c r="B20" s="139" t="s">
        <v>28</v>
      </c>
      <c r="C20" s="137">
        <v>33.299999999999997</v>
      </c>
      <c r="D20" s="137"/>
      <c r="F20" s="39"/>
      <c r="N20" s="136" t="s">
        <v>515</v>
      </c>
      <c r="O20" s="202">
        <v>21.3</v>
      </c>
      <c r="P20" s="29">
        <v>17.2</v>
      </c>
      <c r="Q20" s="29">
        <v>61.9</v>
      </c>
      <c r="R20" s="29">
        <f t="shared" si="0"/>
        <v>38.5</v>
      </c>
    </row>
    <row r="21" spans="1:18" ht="15">
      <c r="A21" s="136" t="s">
        <v>515</v>
      </c>
      <c r="B21" s="136" t="s">
        <v>24</v>
      </c>
      <c r="C21" s="137">
        <v>22.5</v>
      </c>
      <c r="D21" s="137"/>
      <c r="F21" s="39"/>
      <c r="N21" s="39" t="s">
        <v>0</v>
      </c>
      <c r="O21" s="202">
        <v>19.7</v>
      </c>
      <c r="P21" s="29">
        <v>21.8</v>
      </c>
      <c r="Q21" s="29">
        <v>59.9</v>
      </c>
      <c r="R21" s="29">
        <f t="shared" si="0"/>
        <v>41.5</v>
      </c>
    </row>
    <row r="22" spans="1:18" ht="15">
      <c r="A22" s="136" t="str">
        <f t="shared" ref="A22:A27" si="1">B22</f>
        <v>Elektro</v>
      </c>
      <c r="B22" s="136" t="s">
        <v>25</v>
      </c>
      <c r="C22" s="137">
        <v>20.8</v>
      </c>
      <c r="D22" s="137"/>
      <c r="F22" s="39"/>
      <c r="N22" s="39" t="s">
        <v>25</v>
      </c>
      <c r="O22" s="202">
        <v>16.7</v>
      </c>
      <c r="P22" s="29">
        <v>23.8</v>
      </c>
      <c r="Q22" s="29">
        <v>60.7</v>
      </c>
      <c r="R22" s="29">
        <f t="shared" si="0"/>
        <v>40.5</v>
      </c>
    </row>
    <row r="23" spans="1:18" ht="15">
      <c r="A23" s="136" t="str">
        <f t="shared" si="1"/>
        <v>Handel</v>
      </c>
      <c r="B23" s="139" t="s">
        <v>0</v>
      </c>
      <c r="C23" s="137">
        <v>20.3</v>
      </c>
      <c r="D23" s="137"/>
      <c r="F23" s="39"/>
      <c r="N23" s="39" t="s">
        <v>29</v>
      </c>
      <c r="O23" s="202">
        <v>11.6</v>
      </c>
      <c r="P23" s="29">
        <v>14.5</v>
      </c>
      <c r="Q23" s="29">
        <v>75.400000000000006</v>
      </c>
      <c r="R23" s="29">
        <f t="shared" si="0"/>
        <v>26.1</v>
      </c>
    </row>
    <row r="24" spans="1:18" ht="15">
      <c r="A24" s="136" t="str">
        <f t="shared" si="1"/>
        <v>Ernährung</v>
      </c>
      <c r="B24" s="139" t="s">
        <v>30</v>
      </c>
      <c r="C24" s="137">
        <v>17.600000000000001</v>
      </c>
      <c r="D24" s="137"/>
      <c r="F24" s="39"/>
      <c r="N24" s="39" t="s">
        <v>30</v>
      </c>
      <c r="O24" s="202">
        <v>11.4</v>
      </c>
      <c r="P24" s="29">
        <v>12.9</v>
      </c>
      <c r="Q24" s="29">
        <v>71.400000000000006</v>
      </c>
      <c r="R24" s="29">
        <f t="shared" si="0"/>
        <v>24.3</v>
      </c>
    </row>
    <row r="25" spans="1:18" ht="30">
      <c r="A25" s="136" t="str">
        <f t="shared" si="1"/>
        <v>Dienstleistungen</v>
      </c>
      <c r="B25" s="139" t="s">
        <v>14</v>
      </c>
      <c r="C25" s="137">
        <v>13</v>
      </c>
      <c r="D25" s="137"/>
      <c r="N25" s="39" t="s">
        <v>31</v>
      </c>
      <c r="O25" s="202">
        <v>10</v>
      </c>
      <c r="P25" s="29">
        <v>4</v>
      </c>
      <c r="Q25" s="29">
        <v>80</v>
      </c>
      <c r="R25" s="29">
        <f t="shared" si="0"/>
        <v>14</v>
      </c>
    </row>
    <row r="26" spans="1:18" ht="15">
      <c r="A26" s="136" t="str">
        <f t="shared" si="1"/>
        <v>Agrar</v>
      </c>
      <c r="B26" s="139" t="s">
        <v>31</v>
      </c>
      <c r="C26" s="137">
        <v>12.4</v>
      </c>
      <c r="N26" s="39" t="s">
        <v>14</v>
      </c>
      <c r="O26" s="202">
        <v>7.4</v>
      </c>
      <c r="P26" s="29">
        <v>14.7</v>
      </c>
      <c r="Q26" s="29">
        <v>76.099999999999994</v>
      </c>
      <c r="R26" s="29">
        <f t="shared" si="0"/>
        <v>22.1</v>
      </c>
    </row>
    <row r="27" spans="1:18" ht="15">
      <c r="A27" s="136" t="str">
        <f t="shared" si="1"/>
        <v>Bau</v>
      </c>
      <c r="B27" s="136" t="s">
        <v>29</v>
      </c>
      <c r="C27" s="137">
        <v>7.6</v>
      </c>
    </row>
    <row r="29" spans="1:18" ht="15">
      <c r="A29" s="136"/>
    </row>
    <row r="30" spans="1:18" ht="15">
      <c r="A30" s="136"/>
    </row>
    <row r="31" spans="1:18" ht="15">
      <c r="A31" s="136"/>
    </row>
    <row r="32" spans="1:18" ht="15">
      <c r="A32" s="140"/>
      <c r="D32" s="137"/>
    </row>
    <row r="33" spans="1:13" ht="15">
      <c r="A33" s="136"/>
    </row>
    <row r="34" spans="1:13" ht="15">
      <c r="A34" s="141"/>
      <c r="B34" s="139"/>
      <c r="C34" s="137"/>
      <c r="E34" s="129"/>
    </row>
    <row r="35" spans="1:13" ht="15">
      <c r="A35" s="136"/>
    </row>
    <row r="36" spans="1:13" ht="15">
      <c r="A36" s="136"/>
    </row>
    <row r="37" spans="1:13" ht="15">
      <c r="A37" s="136"/>
    </row>
    <row r="38" spans="1:13" ht="15">
      <c r="A38" s="136"/>
    </row>
    <row r="39" spans="1:13" ht="15.75">
      <c r="A39" s="129"/>
      <c r="D39" s="128" t="s">
        <v>592</v>
      </c>
      <c r="M39" s="128" t="s">
        <v>593</v>
      </c>
    </row>
    <row r="40" spans="1:13" ht="13.5">
      <c r="A40" s="142"/>
    </row>
    <row r="41" spans="1:13" ht="13.5">
      <c r="A41" s="142"/>
    </row>
    <row r="60" spans="4:24">
      <c r="D60" s="29" t="s">
        <v>855</v>
      </c>
      <c r="M60" s="29" t="s">
        <v>856</v>
      </c>
    </row>
    <row r="61" spans="4:24">
      <c r="J61" s="42"/>
      <c r="K61" s="135"/>
      <c r="L61" s="42"/>
      <c r="M61" s="135"/>
      <c r="N61" s="135"/>
      <c r="P61" s="39"/>
      <c r="R61" s="42"/>
      <c r="S61" s="42"/>
      <c r="T61" s="42"/>
      <c r="U61" s="42"/>
      <c r="V61" s="42"/>
      <c r="W61" s="42"/>
      <c r="X61" s="42"/>
    </row>
    <row r="62" spans="4:24">
      <c r="P62" s="39"/>
      <c r="Q62" s="39"/>
      <c r="R62" s="39"/>
      <c r="S62" s="39"/>
      <c r="T62" s="39"/>
      <c r="U62" s="39"/>
      <c r="V62" s="39"/>
      <c r="W62" s="39"/>
      <c r="X62" s="39"/>
    </row>
    <row r="63" spans="4:24">
      <c r="P63" s="39"/>
      <c r="Q63" s="39"/>
      <c r="R63" s="39"/>
      <c r="S63" s="39"/>
      <c r="T63" s="39"/>
      <c r="U63" s="39"/>
      <c r="V63" s="39"/>
      <c r="W63" s="39"/>
      <c r="X63" s="39"/>
    </row>
    <row r="64" spans="4:24">
      <c r="J64" s="43"/>
      <c r="P64" s="39"/>
      <c r="Q64" s="39"/>
      <c r="R64" s="39"/>
      <c r="S64" s="39"/>
      <c r="T64" s="39"/>
      <c r="U64" s="39"/>
      <c r="V64" s="39"/>
      <c r="W64" s="39"/>
      <c r="X64" s="39"/>
    </row>
    <row r="65" spans="9:24">
      <c r="J65" s="43"/>
      <c r="M65" s="43"/>
      <c r="P65" s="39"/>
      <c r="Q65" s="39"/>
      <c r="R65" s="39"/>
      <c r="S65" s="43"/>
      <c r="T65" s="39"/>
      <c r="U65" s="43"/>
      <c r="V65" s="43"/>
      <c r="W65" s="43"/>
      <c r="X65" s="43"/>
    </row>
    <row r="66" spans="9:24">
      <c r="I66" s="39"/>
    </row>
    <row r="67" spans="9:24">
      <c r="I67" s="39"/>
    </row>
    <row r="68" spans="9:24">
      <c r="I68" s="39"/>
    </row>
    <row r="69" spans="9:24">
      <c r="I69" s="39"/>
    </row>
    <row r="70" spans="9:24">
      <c r="I70" s="39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topLeftCell="B21" workbookViewId="0">
      <selection activeCell="M51" sqref="M51"/>
    </sheetView>
  </sheetViews>
  <sheetFormatPr baseColWidth="10" defaultRowHeight="12.75"/>
  <cols>
    <col min="1" max="1" width="64.42578125" style="29" customWidth="1"/>
    <col min="2" max="3" width="11.42578125" style="29" customWidth="1"/>
    <col min="4" max="16384" width="11.42578125" style="29"/>
  </cols>
  <sheetData>
    <row r="1" spans="1:24" ht="27.75">
      <c r="A1" s="29" t="s">
        <v>70</v>
      </c>
      <c r="H1" s="130"/>
      <c r="I1" s="130"/>
    </row>
    <row r="2" spans="1:24">
      <c r="B2" s="29" t="s">
        <v>346</v>
      </c>
      <c r="C2" s="29" t="s">
        <v>529</v>
      </c>
      <c r="D2" s="29" t="s">
        <v>513</v>
      </c>
      <c r="E2" s="29" t="s">
        <v>500</v>
      </c>
      <c r="F2" s="29" t="s">
        <v>483</v>
      </c>
      <c r="G2" s="29" t="s">
        <v>464</v>
      </c>
      <c r="H2" s="29" t="s">
        <v>415</v>
      </c>
      <c r="I2" s="29" t="s">
        <v>406</v>
      </c>
      <c r="J2" s="29" t="s">
        <v>394</v>
      </c>
      <c r="K2" s="29" t="s">
        <v>382</v>
      </c>
      <c r="L2" s="29" t="s">
        <v>345</v>
      </c>
      <c r="M2" s="29" t="s">
        <v>336</v>
      </c>
      <c r="N2" s="29" t="s">
        <v>66</v>
      </c>
    </row>
    <row r="3" spans="1:24">
      <c r="A3" s="29" t="s">
        <v>71</v>
      </c>
      <c r="B3" s="29">
        <v>76.8</v>
      </c>
      <c r="C3" s="29">
        <v>80.5</v>
      </c>
      <c r="D3" s="29">
        <v>79.400000000000006</v>
      </c>
      <c r="E3" s="29">
        <v>77.599999999999994</v>
      </c>
      <c r="F3" s="29">
        <v>78</v>
      </c>
      <c r="G3" s="29">
        <v>71.2</v>
      </c>
      <c r="H3" s="29">
        <v>70.400000000000006</v>
      </c>
      <c r="I3" s="29">
        <v>64.3</v>
      </c>
      <c r="J3" s="29">
        <v>63.6</v>
      </c>
      <c r="K3" s="29">
        <v>60.1</v>
      </c>
      <c r="L3" s="29">
        <v>61.5</v>
      </c>
      <c r="M3" s="29">
        <v>61</v>
      </c>
      <c r="N3" s="29">
        <v>57.4</v>
      </c>
      <c r="P3" s="167"/>
      <c r="Q3" s="167"/>
      <c r="R3" s="167"/>
      <c r="S3" s="167"/>
      <c r="T3" s="167"/>
      <c r="U3" s="167"/>
      <c r="V3" s="167"/>
      <c r="W3" s="167"/>
      <c r="X3" s="167"/>
    </row>
    <row r="4" spans="1:24">
      <c r="A4" s="29" t="s">
        <v>76</v>
      </c>
      <c r="B4" s="29">
        <v>68.7</v>
      </c>
      <c r="C4" s="29">
        <v>72.2</v>
      </c>
      <c r="D4" s="29">
        <v>69.599999999999994</v>
      </c>
      <c r="E4" s="29">
        <v>71</v>
      </c>
      <c r="F4" s="29">
        <v>68.599999999999994</v>
      </c>
      <c r="G4" s="29">
        <v>68.599999999999994</v>
      </c>
      <c r="H4" s="29">
        <v>66.599999999999994</v>
      </c>
      <c r="I4" s="29">
        <v>68.2</v>
      </c>
      <c r="J4" s="29">
        <v>70.7</v>
      </c>
      <c r="K4" s="29">
        <v>71.900000000000006</v>
      </c>
      <c r="L4" s="29">
        <v>67.3</v>
      </c>
      <c r="M4" s="29">
        <v>69.3</v>
      </c>
      <c r="N4" s="29">
        <v>68.2</v>
      </c>
      <c r="P4" s="167"/>
      <c r="Q4" s="167"/>
      <c r="R4" s="167"/>
      <c r="S4" s="167"/>
      <c r="T4" s="167"/>
      <c r="U4" s="167"/>
      <c r="V4" s="167"/>
      <c r="W4" s="167"/>
      <c r="X4" s="167"/>
    </row>
    <row r="5" spans="1:24">
      <c r="A5" s="29" t="s">
        <v>74</v>
      </c>
      <c r="B5" s="29">
        <v>48.9</v>
      </c>
      <c r="C5" s="29">
        <v>50.8</v>
      </c>
      <c r="D5" s="29">
        <v>51.1</v>
      </c>
      <c r="E5" s="29">
        <v>47.5</v>
      </c>
      <c r="F5" s="29">
        <v>48.6</v>
      </c>
      <c r="G5" s="29">
        <v>47.2</v>
      </c>
      <c r="H5" s="29">
        <v>48</v>
      </c>
      <c r="I5" s="29">
        <v>48.8</v>
      </c>
      <c r="J5" s="29">
        <v>48.2</v>
      </c>
      <c r="K5" s="29">
        <v>46.6</v>
      </c>
      <c r="L5" s="29">
        <v>45.5</v>
      </c>
      <c r="M5" s="29">
        <v>45.1</v>
      </c>
      <c r="N5" s="29">
        <v>45.8</v>
      </c>
      <c r="P5" s="167"/>
      <c r="Q5" s="167"/>
      <c r="R5" s="167"/>
      <c r="S5" s="167"/>
      <c r="T5" s="167"/>
      <c r="U5" s="167"/>
      <c r="V5" s="167"/>
      <c r="W5" s="167"/>
      <c r="X5" s="167"/>
    </row>
    <row r="6" spans="1:24">
      <c r="A6" s="29" t="s">
        <v>78</v>
      </c>
      <c r="B6" s="29">
        <v>42.7</v>
      </c>
      <c r="C6" s="29">
        <v>46.4</v>
      </c>
      <c r="D6" s="29">
        <v>50</v>
      </c>
      <c r="E6" s="29">
        <v>45.5</v>
      </c>
      <c r="F6" s="29">
        <v>45.3</v>
      </c>
      <c r="G6" s="29">
        <v>46.7</v>
      </c>
      <c r="H6" s="29">
        <v>37</v>
      </c>
      <c r="I6" s="29">
        <v>33.9</v>
      </c>
      <c r="J6" s="29">
        <v>35.799999999999997</v>
      </c>
      <c r="K6" s="29">
        <v>36.1</v>
      </c>
      <c r="L6" s="29">
        <v>38.5</v>
      </c>
      <c r="M6" s="29">
        <v>43.6</v>
      </c>
      <c r="N6" s="29">
        <v>46.5</v>
      </c>
      <c r="P6" s="167"/>
      <c r="Q6" s="167"/>
      <c r="R6" s="167"/>
      <c r="S6" s="167"/>
      <c r="T6" s="167"/>
      <c r="U6" s="167"/>
      <c r="V6" s="167"/>
      <c r="W6" s="167"/>
      <c r="X6" s="167"/>
    </row>
    <row r="7" spans="1:24">
      <c r="A7" s="29" t="s">
        <v>73</v>
      </c>
      <c r="B7" s="29">
        <v>39.9</v>
      </c>
      <c r="C7" s="29">
        <v>39.299999999999997</v>
      </c>
      <c r="D7" s="29">
        <v>39.299999999999997</v>
      </c>
      <c r="E7" s="29">
        <v>34.799999999999997</v>
      </c>
      <c r="F7" s="29">
        <v>35.6</v>
      </c>
      <c r="G7" s="29">
        <v>40.9</v>
      </c>
      <c r="H7" s="29">
        <v>36.6</v>
      </c>
      <c r="I7" s="29">
        <v>31.5</v>
      </c>
      <c r="J7" s="29">
        <v>35</v>
      </c>
      <c r="K7" s="29">
        <v>38.9</v>
      </c>
      <c r="L7" s="29">
        <v>51.4</v>
      </c>
      <c r="M7" s="29">
        <v>60.1</v>
      </c>
      <c r="N7" s="29">
        <v>66.400000000000006</v>
      </c>
      <c r="P7" s="167"/>
      <c r="Q7" s="167"/>
      <c r="R7" s="167"/>
      <c r="S7" s="167"/>
      <c r="T7" s="167"/>
      <c r="U7" s="167"/>
      <c r="V7" s="167"/>
      <c r="W7" s="167"/>
      <c r="X7" s="167"/>
    </row>
    <row r="8" spans="1:24">
      <c r="A8" s="29" t="s">
        <v>79</v>
      </c>
      <c r="B8" s="29">
        <v>39.5</v>
      </c>
      <c r="C8" s="29">
        <v>39.200000000000003</v>
      </c>
      <c r="D8" s="29">
        <v>40.4</v>
      </c>
      <c r="E8" s="29">
        <v>42.9</v>
      </c>
      <c r="F8" s="29">
        <v>46.9</v>
      </c>
      <c r="G8" s="29">
        <v>49.5</v>
      </c>
      <c r="H8" s="29">
        <v>49.2</v>
      </c>
      <c r="I8" s="29">
        <v>49</v>
      </c>
      <c r="J8" s="29">
        <v>51.8</v>
      </c>
      <c r="K8" s="29">
        <v>51</v>
      </c>
      <c r="L8" s="29">
        <v>51.1</v>
      </c>
      <c r="M8" s="29">
        <v>51.5</v>
      </c>
      <c r="N8" s="29">
        <v>50.4</v>
      </c>
      <c r="P8" s="167"/>
      <c r="Q8" s="167"/>
      <c r="R8" s="167"/>
      <c r="S8" s="167"/>
      <c r="T8" s="167"/>
      <c r="U8" s="167"/>
      <c r="V8" s="167"/>
      <c r="W8" s="167"/>
      <c r="X8" s="167"/>
    </row>
    <row r="9" spans="1:24">
      <c r="A9" s="29" t="s">
        <v>75</v>
      </c>
      <c r="B9" s="29">
        <v>38</v>
      </c>
      <c r="C9" s="29">
        <v>37.6</v>
      </c>
      <c r="D9" s="29">
        <v>37.9</v>
      </c>
      <c r="E9" s="29">
        <v>39.1</v>
      </c>
      <c r="F9" s="29">
        <v>37.4</v>
      </c>
      <c r="G9" s="29">
        <v>35.6</v>
      </c>
      <c r="H9" s="29">
        <v>37.299999999999997</v>
      </c>
      <c r="I9" s="29">
        <v>37.9</v>
      </c>
      <c r="J9" s="29">
        <v>37.299999999999997</v>
      </c>
      <c r="K9" s="29">
        <v>36.299999999999997</v>
      </c>
      <c r="L9" s="29">
        <v>39.299999999999997</v>
      </c>
      <c r="M9" s="29">
        <v>40.6</v>
      </c>
      <c r="N9" s="29">
        <v>40.799999999999997</v>
      </c>
      <c r="P9" s="167"/>
      <c r="Q9" s="167"/>
      <c r="R9" s="167"/>
      <c r="S9" s="167"/>
      <c r="T9" s="167"/>
      <c r="U9" s="167"/>
      <c r="V9" s="167"/>
      <c r="W9" s="167"/>
      <c r="X9" s="167"/>
    </row>
    <row r="10" spans="1:24">
      <c r="A10" s="29" t="s">
        <v>72</v>
      </c>
      <c r="B10" s="29">
        <v>31.7</v>
      </c>
      <c r="C10" s="29">
        <v>23.4</v>
      </c>
      <c r="D10" s="29">
        <v>23.5</v>
      </c>
      <c r="E10" s="29">
        <v>24.1</v>
      </c>
      <c r="F10" s="29">
        <v>26.4</v>
      </c>
      <c r="G10" s="29">
        <v>27.8</v>
      </c>
      <c r="H10" s="29">
        <v>31.6</v>
      </c>
      <c r="I10" s="29">
        <v>33.4</v>
      </c>
      <c r="J10" s="29">
        <v>31.1</v>
      </c>
      <c r="K10" s="29">
        <v>32.1</v>
      </c>
      <c r="L10" s="29">
        <v>35.9</v>
      </c>
      <c r="M10" s="29">
        <v>36.4</v>
      </c>
      <c r="N10" s="29">
        <v>38.4</v>
      </c>
      <c r="P10" s="167"/>
      <c r="Q10" s="167"/>
      <c r="R10" s="167"/>
      <c r="S10" s="167"/>
      <c r="T10" s="167"/>
      <c r="U10" s="167"/>
      <c r="V10" s="167"/>
      <c r="W10" s="167"/>
      <c r="X10" s="167"/>
    </row>
    <row r="11" spans="1:24">
      <c r="A11" s="29" t="s">
        <v>77</v>
      </c>
      <c r="B11" s="29">
        <v>27</v>
      </c>
      <c r="C11" s="29">
        <v>21.2</v>
      </c>
      <c r="D11" s="29">
        <v>16.399999999999999</v>
      </c>
      <c r="E11" s="29">
        <v>16.7</v>
      </c>
      <c r="F11" s="29">
        <v>18.899999999999999</v>
      </c>
      <c r="G11" s="29">
        <v>21.8</v>
      </c>
      <c r="H11" s="29">
        <v>25.5</v>
      </c>
      <c r="I11" s="29">
        <v>26.7</v>
      </c>
      <c r="J11" s="29">
        <v>30.7</v>
      </c>
      <c r="K11" s="29">
        <v>28.6</v>
      </c>
      <c r="L11" s="29">
        <v>31.7</v>
      </c>
      <c r="M11" s="29">
        <v>26.9</v>
      </c>
      <c r="N11" s="29">
        <v>31.9</v>
      </c>
      <c r="P11" s="167"/>
      <c r="Q11" s="167"/>
      <c r="R11" s="167"/>
      <c r="S11" s="167"/>
      <c r="T11" s="167"/>
      <c r="U11" s="167"/>
      <c r="V11" s="167"/>
      <c r="W11" s="167"/>
      <c r="X11" s="167"/>
    </row>
    <row r="12" spans="1:24">
      <c r="A12" s="29" t="s">
        <v>81</v>
      </c>
      <c r="B12" s="29">
        <v>8.9</v>
      </c>
      <c r="C12" s="29">
        <v>9.1999999999999993</v>
      </c>
      <c r="D12" s="29">
        <v>8.8000000000000007</v>
      </c>
      <c r="E12" s="29">
        <v>9.5</v>
      </c>
      <c r="F12" s="29">
        <v>10.5</v>
      </c>
      <c r="G12" s="29">
        <v>11.5</v>
      </c>
      <c r="H12" s="29">
        <v>12.3</v>
      </c>
      <c r="I12" s="29">
        <v>13.9</v>
      </c>
      <c r="J12" s="29">
        <v>12.3</v>
      </c>
      <c r="K12" s="29">
        <v>11.4</v>
      </c>
      <c r="L12" s="29">
        <v>12.1</v>
      </c>
      <c r="M12" s="29">
        <v>14.1</v>
      </c>
      <c r="N12" s="29">
        <v>15.6</v>
      </c>
      <c r="P12" s="167"/>
      <c r="Q12" s="167"/>
      <c r="R12" s="167"/>
      <c r="S12" s="167"/>
      <c r="T12" s="167"/>
      <c r="U12" s="167"/>
      <c r="V12" s="167"/>
      <c r="W12" s="167"/>
      <c r="X12" s="167"/>
    </row>
    <row r="13" spans="1:24">
      <c r="A13" s="29" t="s">
        <v>80</v>
      </c>
      <c r="B13" s="29">
        <v>7.3</v>
      </c>
      <c r="C13" s="29">
        <v>7</v>
      </c>
      <c r="D13" s="29">
        <v>7.3</v>
      </c>
      <c r="E13" s="29">
        <v>5.5</v>
      </c>
      <c r="F13" s="29">
        <v>4.2</v>
      </c>
      <c r="G13" s="29">
        <v>6.3</v>
      </c>
      <c r="H13" s="29">
        <v>5.5</v>
      </c>
      <c r="I13" s="29">
        <v>7.9</v>
      </c>
      <c r="J13" s="29">
        <v>7.7</v>
      </c>
      <c r="K13" s="29">
        <v>9.3000000000000007</v>
      </c>
      <c r="L13" s="29">
        <v>7.5</v>
      </c>
      <c r="M13" s="29">
        <v>5.5</v>
      </c>
      <c r="N13" s="29">
        <v>5.7</v>
      </c>
      <c r="P13" s="167"/>
      <c r="Q13" s="167"/>
      <c r="R13" s="167"/>
      <c r="S13" s="167"/>
      <c r="T13" s="167"/>
      <c r="U13" s="167"/>
      <c r="V13" s="167"/>
      <c r="W13" s="167"/>
      <c r="X13" s="167"/>
    </row>
    <row r="21" spans="3:3" ht="15.75">
      <c r="C21" s="128" t="s">
        <v>465</v>
      </c>
    </row>
    <row r="44" spans="3:3">
      <c r="C44" s="29" t="s">
        <v>516</v>
      </c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07"/>
  <sheetViews>
    <sheetView showGridLines="0" topLeftCell="H1" zoomScaleNormal="100" workbookViewId="0">
      <selection activeCell="M51" sqref="M51"/>
    </sheetView>
  </sheetViews>
  <sheetFormatPr baseColWidth="10" defaultRowHeight="15"/>
  <cols>
    <col min="1" max="1" width="20" style="96" customWidth="1"/>
    <col min="2" max="2" width="9.28515625" style="83" customWidth="1"/>
    <col min="3" max="8" width="8.42578125" style="83" customWidth="1"/>
    <col min="9" max="9" width="6.7109375" style="83" customWidth="1"/>
    <col min="10" max="10" width="10.85546875" style="83" customWidth="1"/>
    <col min="11" max="11" width="9.42578125" style="83" customWidth="1"/>
    <col min="12" max="12" width="19" style="78" customWidth="1"/>
    <col min="13" max="13" width="32.42578125" style="3" customWidth="1"/>
    <col min="14" max="14" width="30.7109375" style="3" customWidth="1"/>
    <col min="15" max="15" width="32.42578125" style="4" customWidth="1"/>
    <col min="16" max="16" width="11.42578125" style="4"/>
    <col min="17" max="17" width="11.42578125" style="77"/>
    <col min="18" max="18" width="11.42578125" style="88"/>
    <col min="19" max="16384" width="11.42578125" style="78"/>
  </cols>
  <sheetData>
    <row r="1" spans="1:20" s="70" customFormat="1" ht="15.75">
      <c r="B1" s="17"/>
      <c r="C1" s="17"/>
      <c r="D1" s="17"/>
      <c r="E1" s="17"/>
      <c r="F1" s="17"/>
      <c r="G1" s="17"/>
      <c r="H1" s="17"/>
      <c r="I1" s="173" t="s">
        <v>470</v>
      </c>
      <c r="J1" s="17"/>
      <c r="K1" s="17"/>
      <c r="M1" s="74"/>
      <c r="N1" s="74"/>
      <c r="O1" s="74"/>
      <c r="P1" s="74"/>
    </row>
    <row r="2" spans="1:20" s="70" customFormat="1" ht="27.75">
      <c r="B2" s="20">
        <v>32.4</v>
      </c>
      <c r="C2" s="20">
        <v>-11.3</v>
      </c>
      <c r="D2" s="17"/>
      <c r="E2" s="17"/>
      <c r="F2" s="17"/>
      <c r="G2" s="17"/>
      <c r="H2" s="17"/>
      <c r="I2" s="17"/>
      <c r="J2" s="17"/>
      <c r="K2" s="15"/>
      <c r="L2" s="13"/>
      <c r="M2" s="74"/>
      <c r="N2" s="74"/>
      <c r="O2" s="74"/>
      <c r="P2" s="74"/>
    </row>
    <row r="3" spans="1:20" s="70" customFormat="1" ht="27.75">
      <c r="A3" s="18" t="s">
        <v>26</v>
      </c>
      <c r="B3" s="20">
        <v>35.5</v>
      </c>
      <c r="C3" s="20">
        <v>-11.4</v>
      </c>
      <c r="D3" s="17"/>
      <c r="E3" s="17"/>
      <c r="F3" s="17"/>
      <c r="G3" s="17"/>
      <c r="H3" s="17"/>
      <c r="I3" s="17"/>
      <c r="J3" s="17"/>
      <c r="K3" s="15"/>
      <c r="L3" s="13"/>
      <c r="M3" s="74"/>
      <c r="N3" s="74"/>
      <c r="O3" s="74"/>
      <c r="P3" s="74"/>
    </row>
    <row r="4" spans="1:20" s="70" customFormat="1" ht="27.75">
      <c r="A4" s="19"/>
      <c r="B4" s="20">
        <v>23.099999999999998</v>
      </c>
      <c r="C4" s="20">
        <v>-22.7</v>
      </c>
      <c r="D4" s="17"/>
      <c r="E4" s="17"/>
      <c r="F4" s="17"/>
      <c r="G4" s="17"/>
      <c r="H4" s="17"/>
      <c r="I4" s="17"/>
      <c r="J4" s="17"/>
      <c r="K4" s="15"/>
      <c r="L4" s="13"/>
      <c r="M4" s="74"/>
      <c r="N4" s="74"/>
      <c r="O4" s="74"/>
      <c r="P4" s="74"/>
    </row>
    <row r="5" spans="1:20" s="70" customFormat="1" ht="27.75">
      <c r="A5" s="19"/>
      <c r="B5" s="17"/>
      <c r="C5" s="17"/>
      <c r="D5" s="17"/>
      <c r="E5" s="17"/>
      <c r="F5" s="17"/>
      <c r="G5" s="17"/>
      <c r="H5" s="17"/>
      <c r="I5" s="17"/>
      <c r="J5" s="17"/>
      <c r="K5" s="15"/>
      <c r="L5" s="13"/>
      <c r="M5" s="74"/>
      <c r="N5" s="74"/>
      <c r="O5" s="74"/>
      <c r="P5" s="74"/>
    </row>
    <row r="6" spans="1:20" s="70" customFormat="1" ht="12.75">
      <c r="A6" s="19"/>
      <c r="B6" s="17"/>
      <c r="C6" s="17"/>
      <c r="D6" s="17"/>
      <c r="E6" s="17"/>
      <c r="F6" s="17"/>
      <c r="G6" s="17"/>
      <c r="H6" s="17"/>
      <c r="I6" s="17"/>
      <c r="J6" s="17"/>
      <c r="K6" s="17"/>
      <c r="M6" s="74"/>
      <c r="N6" s="74"/>
      <c r="O6" s="74"/>
      <c r="P6" s="74"/>
    </row>
    <row r="7" spans="1:20" s="70" customFormat="1" ht="8.25" customHeight="1">
      <c r="A7" s="24"/>
      <c r="B7" s="17"/>
      <c r="C7" s="17"/>
      <c r="D7" s="17"/>
      <c r="E7" s="17"/>
      <c r="F7" s="17"/>
      <c r="G7" s="17"/>
      <c r="H7" s="17"/>
      <c r="I7" s="17"/>
      <c r="J7" s="17"/>
      <c r="K7" s="17"/>
      <c r="M7" s="74"/>
      <c r="N7" s="74"/>
      <c r="O7" s="74"/>
      <c r="P7" s="74"/>
    </row>
    <row r="8" spans="1:20" s="70" customFormat="1" ht="8.25" customHeight="1">
      <c r="A8" s="19"/>
      <c r="B8" s="17"/>
      <c r="C8" s="17"/>
      <c r="D8" s="17"/>
      <c r="E8" s="17"/>
      <c r="F8" s="17"/>
      <c r="G8" s="17"/>
      <c r="H8" s="17"/>
      <c r="I8" s="17"/>
      <c r="J8" s="17"/>
      <c r="K8" s="17"/>
      <c r="M8" s="74"/>
      <c r="N8" s="74"/>
      <c r="O8" s="74"/>
      <c r="P8" s="74"/>
    </row>
    <row r="9" spans="1:20" ht="8.25" customHeight="1">
      <c r="A9" s="19"/>
      <c r="B9" s="17"/>
      <c r="C9" s="17"/>
      <c r="M9" s="76"/>
      <c r="N9" s="76"/>
      <c r="O9" s="76"/>
      <c r="P9" s="76"/>
      <c r="Q9" s="78"/>
      <c r="R9" s="78"/>
    </row>
    <row r="10" spans="1:20" ht="30.75" customHeight="1">
      <c r="A10" s="24"/>
      <c r="B10" s="85">
        <v>19.2</v>
      </c>
      <c r="C10" s="85">
        <v>-19.2</v>
      </c>
      <c r="M10" s="76"/>
      <c r="N10" s="80"/>
      <c r="O10" s="76"/>
      <c r="P10" s="76"/>
      <c r="Q10" s="78"/>
    </row>
    <row r="11" spans="1:20" ht="30.75" customHeight="1">
      <c r="A11" s="24" t="s">
        <v>37</v>
      </c>
      <c r="B11" s="85">
        <v>33.299999999999997</v>
      </c>
      <c r="C11" s="85">
        <v>-16.7</v>
      </c>
      <c r="M11" s="76"/>
      <c r="N11" s="76"/>
      <c r="O11" s="76"/>
      <c r="P11" s="76"/>
      <c r="Q11" s="78"/>
    </row>
    <row r="12" spans="1:20" ht="30.75" customHeight="1">
      <c r="A12" s="24"/>
      <c r="B12" s="85">
        <v>9.1</v>
      </c>
      <c r="C12" s="85">
        <v>-31.8</v>
      </c>
      <c r="M12" s="76"/>
      <c r="N12" s="76"/>
      <c r="O12" s="76"/>
      <c r="P12" s="76"/>
      <c r="Q12" s="78"/>
    </row>
    <row r="13" spans="1:20" ht="6.75" customHeight="1">
      <c r="A13" s="24"/>
      <c r="I13" s="18"/>
      <c r="J13" s="23"/>
      <c r="K13" s="23"/>
      <c r="M13" s="76"/>
      <c r="N13" s="76"/>
      <c r="O13" s="76"/>
      <c r="P13" s="76"/>
      <c r="Q13" s="78"/>
      <c r="R13" s="18"/>
      <c r="S13" s="18"/>
      <c r="T13" s="18"/>
    </row>
    <row r="14" spans="1:20" ht="30.75" customHeight="1">
      <c r="A14" s="24"/>
      <c r="B14" s="85">
        <v>32.687927107061498</v>
      </c>
      <c r="C14" s="85">
        <v>-12.072892938496583</v>
      </c>
      <c r="M14" s="76"/>
      <c r="N14" s="76"/>
      <c r="O14" s="76"/>
      <c r="P14" s="76"/>
      <c r="Q14" s="78"/>
    </row>
    <row r="15" spans="1:20" ht="30.75" customHeight="1">
      <c r="A15" s="24" t="s">
        <v>40</v>
      </c>
      <c r="B15" s="85">
        <v>34.777651083238311</v>
      </c>
      <c r="C15" s="85">
        <v>-10.604332953249715</v>
      </c>
      <c r="I15" s="19" t="s">
        <v>466</v>
      </c>
      <c r="M15" s="76"/>
      <c r="N15" s="76"/>
      <c r="O15" s="76"/>
      <c r="P15" s="76"/>
      <c r="Q15" s="78"/>
    </row>
    <row r="16" spans="1:20" ht="30.75" customHeight="1">
      <c r="A16" s="24"/>
      <c r="B16" s="85">
        <v>23.883928571428573</v>
      </c>
      <c r="C16" s="85">
        <v>-22.991071428571427</v>
      </c>
      <c r="M16" s="76"/>
      <c r="N16" s="76"/>
      <c r="O16" s="76"/>
      <c r="P16" s="76"/>
      <c r="Q16" s="78"/>
    </row>
    <row r="17" spans="1:20" ht="6.75" customHeight="1">
      <c r="A17" s="19"/>
      <c r="B17" s="17"/>
      <c r="C17" s="17"/>
      <c r="M17" s="76"/>
      <c r="N17" s="76"/>
      <c r="O17" s="76"/>
      <c r="P17" s="76"/>
      <c r="Q17" s="78"/>
      <c r="R17" s="93"/>
      <c r="S17" s="94"/>
      <c r="T17" s="94"/>
    </row>
    <row r="18" spans="1:20" ht="30.75" customHeight="1">
      <c r="A18" s="19"/>
      <c r="B18" s="85">
        <v>33</v>
      </c>
      <c r="C18" s="85">
        <v>-9.8000000000000007</v>
      </c>
      <c r="M18" s="76"/>
      <c r="N18" s="76"/>
      <c r="O18" s="76"/>
      <c r="P18" s="76"/>
      <c r="Q18" s="78"/>
    </row>
    <row r="19" spans="1:20" ht="30.75" customHeight="1">
      <c r="A19" s="24" t="s">
        <v>41</v>
      </c>
      <c r="B19" s="85">
        <v>34.700000000000003</v>
      </c>
      <c r="C19" s="85">
        <v>-12.600000000000001</v>
      </c>
      <c r="M19" s="76"/>
      <c r="N19" s="76"/>
      <c r="O19" s="76"/>
      <c r="P19" s="76"/>
      <c r="Q19" s="78"/>
    </row>
    <row r="20" spans="1:20" ht="30.75" customHeight="1">
      <c r="A20" s="19"/>
      <c r="B20" s="85">
        <v>22.400000000000002</v>
      </c>
      <c r="C20" s="85">
        <v>-23.200000000000003</v>
      </c>
      <c r="M20" s="76"/>
      <c r="N20" s="76"/>
      <c r="O20" s="76"/>
      <c r="P20" s="76"/>
      <c r="Q20" s="78"/>
    </row>
    <row r="21" spans="1:20" ht="6.75" customHeight="1">
      <c r="A21" s="19"/>
      <c r="B21" s="17"/>
      <c r="C21" s="17"/>
      <c r="I21" s="93"/>
      <c r="J21" s="21"/>
      <c r="K21" s="21"/>
      <c r="M21" s="76"/>
      <c r="N21" s="76"/>
      <c r="O21" s="76"/>
      <c r="P21" s="76"/>
      <c r="Q21" s="78"/>
      <c r="R21" s="93"/>
      <c r="S21" s="83"/>
      <c r="T21" s="83"/>
    </row>
    <row r="22" spans="1:20" ht="30.75" customHeight="1">
      <c r="A22" s="19"/>
      <c r="B22" s="85">
        <v>32</v>
      </c>
      <c r="C22" s="85">
        <v>-9.5</v>
      </c>
      <c r="O22" s="76"/>
      <c r="P22" s="76"/>
      <c r="Q22" s="78"/>
    </row>
    <row r="23" spans="1:20" ht="30.75" customHeight="1">
      <c r="A23" s="24" t="s">
        <v>42</v>
      </c>
      <c r="B23" s="85">
        <v>40.6</v>
      </c>
      <c r="C23" s="85">
        <v>-12.4</v>
      </c>
      <c r="P23" s="76"/>
      <c r="Q23" s="78"/>
    </row>
    <row r="24" spans="1:20" ht="30.75" customHeight="1">
      <c r="A24" s="19"/>
      <c r="B24" s="85">
        <v>22.7</v>
      </c>
      <c r="C24" s="85">
        <v>-19.799999999999997</v>
      </c>
      <c r="P24" s="76"/>
      <c r="Q24" s="78"/>
    </row>
    <row r="25" spans="1:20" ht="6.75" customHeight="1">
      <c r="A25" s="19"/>
      <c r="B25" s="17"/>
      <c r="C25" s="17"/>
      <c r="P25" s="76"/>
      <c r="Q25" s="78"/>
    </row>
    <row r="26" spans="1:20" ht="30.75" customHeight="1">
      <c r="B26" s="17"/>
      <c r="C26" s="17"/>
      <c r="N26" s="80"/>
      <c r="O26" s="3"/>
      <c r="Q26" s="78"/>
    </row>
    <row r="27" spans="1:20" ht="30.75" customHeight="1">
      <c r="B27" s="17"/>
      <c r="C27" s="17"/>
      <c r="N27" s="93"/>
      <c r="P27" s="76"/>
      <c r="Q27" s="78"/>
    </row>
    <row r="28" spans="1:20" ht="30.75" customHeight="1">
      <c r="B28" s="17"/>
      <c r="C28" s="17"/>
      <c r="N28" s="98"/>
      <c r="P28" s="76"/>
      <c r="Q28" s="78"/>
    </row>
    <row r="29" spans="1:20" ht="6.75" customHeight="1">
      <c r="J29" s="21"/>
      <c r="K29" s="21"/>
      <c r="L29" s="83"/>
      <c r="N29" s="98"/>
      <c r="P29" s="76"/>
      <c r="Q29" s="78"/>
      <c r="R29" s="93"/>
      <c r="S29" s="94"/>
      <c r="T29" s="94"/>
    </row>
    <row r="30" spans="1:20" ht="30.75" customHeight="1">
      <c r="A30" s="19"/>
      <c r="B30" s="20">
        <v>27.9</v>
      </c>
      <c r="C30" s="20">
        <v>-15.4</v>
      </c>
      <c r="D30" s="84"/>
      <c r="J30" s="84"/>
      <c r="P30" s="76"/>
      <c r="Q30" s="78"/>
    </row>
    <row r="31" spans="1:20" ht="30.75" customHeight="1">
      <c r="A31" s="24" t="s">
        <v>20</v>
      </c>
      <c r="B31" s="20">
        <v>45.9</v>
      </c>
      <c r="C31" s="20">
        <v>-8.1999999999999993</v>
      </c>
      <c r="D31" s="84"/>
      <c r="J31" s="84"/>
      <c r="L31" s="24"/>
      <c r="P31" s="76"/>
      <c r="Q31" s="78"/>
    </row>
    <row r="32" spans="1:20" ht="30.75" customHeight="1">
      <c r="A32" s="19"/>
      <c r="B32" s="20">
        <v>32.4</v>
      </c>
      <c r="C32" s="20">
        <v>-14.8</v>
      </c>
      <c r="D32" s="84"/>
      <c r="J32" s="84"/>
      <c r="L32" s="19"/>
      <c r="P32" s="76"/>
      <c r="Q32" s="78"/>
    </row>
    <row r="33" spans="1:20" ht="6.75" customHeight="1">
      <c r="A33" s="19"/>
      <c r="B33" s="23"/>
      <c r="C33" s="23"/>
      <c r="D33" s="84"/>
      <c r="J33" s="100"/>
      <c r="K33" s="21"/>
      <c r="L33" s="19"/>
      <c r="M33" s="76"/>
      <c r="N33" s="7"/>
      <c r="O33" s="76"/>
      <c r="P33" s="76"/>
      <c r="Q33" s="78"/>
      <c r="R33" s="93"/>
      <c r="S33" s="94"/>
      <c r="T33" s="94"/>
    </row>
    <row r="34" spans="1:20" ht="30.75" customHeight="1">
      <c r="A34" s="19"/>
      <c r="B34" s="20">
        <v>34</v>
      </c>
      <c r="C34" s="20">
        <v>-11.8</v>
      </c>
      <c r="D34" s="84"/>
      <c r="J34" s="84"/>
      <c r="L34" s="19"/>
      <c r="M34" s="4"/>
      <c r="N34" s="93"/>
      <c r="O34" s="88"/>
      <c r="P34" s="78"/>
      <c r="Q34" s="78"/>
    </row>
    <row r="35" spans="1:20" ht="30.75" customHeight="1">
      <c r="A35" s="19" t="s">
        <v>18</v>
      </c>
      <c r="B35" s="20">
        <v>32.700000000000003</v>
      </c>
      <c r="C35" s="20">
        <v>-9.8000000000000007</v>
      </c>
      <c r="D35" s="84"/>
      <c r="J35" s="84"/>
      <c r="L35" s="24"/>
      <c r="M35" s="4"/>
      <c r="N35" s="97"/>
      <c r="O35" s="88"/>
      <c r="P35" s="78"/>
      <c r="Q35" s="78"/>
    </row>
    <row r="36" spans="1:20" ht="30.75" customHeight="1">
      <c r="A36" s="19"/>
      <c r="B36" s="20">
        <v>24.3</v>
      </c>
      <c r="C36" s="20">
        <v>-17.399999999999999</v>
      </c>
      <c r="D36" s="84"/>
      <c r="J36" s="84"/>
      <c r="L36" s="19"/>
      <c r="M36" s="4"/>
      <c r="N36" s="6"/>
      <c r="O36" s="88"/>
      <c r="P36" s="78"/>
      <c r="Q36" s="78"/>
    </row>
    <row r="37" spans="1:20" ht="6.75" customHeight="1">
      <c r="A37" s="19"/>
      <c r="B37" s="21"/>
      <c r="C37" s="22"/>
      <c r="D37" s="84"/>
      <c r="J37" s="100"/>
      <c r="K37" s="21"/>
      <c r="L37" s="19"/>
      <c r="N37" s="6"/>
      <c r="R37" s="93"/>
      <c r="S37" s="83"/>
      <c r="T37" s="83"/>
    </row>
    <row r="38" spans="1:20" ht="30.75" customHeight="1">
      <c r="A38" s="19"/>
      <c r="B38" s="20">
        <v>44.1</v>
      </c>
      <c r="C38" s="20">
        <v>-4.5</v>
      </c>
      <c r="D38" s="84"/>
      <c r="J38" s="84"/>
      <c r="L38" s="19"/>
      <c r="M38" s="4"/>
      <c r="N38" s="93"/>
    </row>
    <row r="39" spans="1:20" ht="30.75" customHeight="1">
      <c r="A39" s="24" t="s">
        <v>25</v>
      </c>
      <c r="B39" s="20">
        <v>40.700000000000003</v>
      </c>
      <c r="C39" s="20">
        <v>-6.8</v>
      </c>
      <c r="D39" s="84"/>
      <c r="J39" s="84"/>
      <c r="L39" s="24"/>
      <c r="M39" s="4"/>
      <c r="N39" s="6"/>
    </row>
    <row r="40" spans="1:20" ht="30.75" customHeight="1">
      <c r="A40" s="19"/>
      <c r="B40" s="20">
        <v>31.7</v>
      </c>
      <c r="C40" s="20">
        <v>-25.8</v>
      </c>
      <c r="D40" s="84"/>
      <c r="J40" s="84"/>
      <c r="L40" s="19"/>
      <c r="N40" s="6"/>
    </row>
    <row r="41" spans="1:20" ht="12.75">
      <c r="A41" s="19"/>
      <c r="B41" s="21"/>
      <c r="C41" s="22"/>
      <c r="D41" s="84"/>
      <c r="J41" s="84"/>
      <c r="L41" s="19"/>
      <c r="N41" s="11"/>
    </row>
    <row r="42" spans="1:20" ht="12.75">
      <c r="A42" s="19"/>
      <c r="B42" s="20">
        <v>36.799999999999997</v>
      </c>
      <c r="C42" s="20">
        <v>-11</v>
      </c>
      <c r="D42" s="84"/>
      <c r="J42" s="84"/>
      <c r="L42" s="19"/>
      <c r="N42" s="11"/>
    </row>
    <row r="43" spans="1:20" ht="25.5">
      <c r="A43" s="24" t="s">
        <v>17</v>
      </c>
      <c r="B43" s="20">
        <v>34.700000000000003</v>
      </c>
      <c r="C43" s="20">
        <v>-12</v>
      </c>
      <c r="D43" s="84"/>
      <c r="J43" s="84"/>
      <c r="L43" s="24"/>
      <c r="N43" s="93"/>
    </row>
    <row r="44" spans="1:20" ht="12.75">
      <c r="A44" s="19"/>
      <c r="B44" s="20">
        <v>28.3</v>
      </c>
      <c r="C44" s="20">
        <v>-26.7</v>
      </c>
      <c r="D44" s="84"/>
      <c r="J44" s="84"/>
      <c r="L44" s="19"/>
      <c r="M44" s="4"/>
      <c r="N44" s="6"/>
    </row>
    <row r="45" spans="1:20" ht="12.75">
      <c r="A45" s="19"/>
      <c r="B45" s="21"/>
      <c r="C45" s="22"/>
      <c r="D45" s="84"/>
      <c r="J45" s="84"/>
      <c r="L45" s="19"/>
      <c r="M45" s="4"/>
      <c r="N45" s="6"/>
    </row>
    <row r="46" spans="1:20">
      <c r="A46" s="19"/>
      <c r="B46" s="20">
        <v>21.8</v>
      </c>
      <c r="C46" s="20">
        <v>-8</v>
      </c>
      <c r="D46" s="84"/>
      <c r="J46" s="84"/>
      <c r="L46" s="25"/>
      <c r="M46" s="4"/>
      <c r="N46" s="6"/>
    </row>
    <row r="47" spans="1:20" ht="12.75">
      <c r="A47" s="24" t="s">
        <v>15</v>
      </c>
      <c r="B47" s="20">
        <v>36.6</v>
      </c>
      <c r="C47" s="20">
        <v>-2.8</v>
      </c>
      <c r="D47" s="84"/>
      <c r="J47" s="84"/>
      <c r="L47" s="19"/>
      <c r="M47" s="4"/>
      <c r="N47" s="6"/>
    </row>
    <row r="48" spans="1:20" ht="12.75">
      <c r="A48" s="19"/>
      <c r="B48" s="20">
        <v>12.7</v>
      </c>
      <c r="C48" s="20">
        <v>-12.8</v>
      </c>
      <c r="D48" s="84"/>
      <c r="J48" s="84"/>
      <c r="L48" s="19"/>
      <c r="M48" s="4"/>
      <c r="N48" s="6"/>
    </row>
    <row r="49" spans="1:14" ht="12.75">
      <c r="A49" s="19"/>
      <c r="B49" s="21"/>
      <c r="C49" s="22"/>
      <c r="D49" s="84"/>
      <c r="J49" s="84"/>
      <c r="L49" s="19"/>
      <c r="M49" s="4"/>
      <c r="N49" s="6"/>
    </row>
    <row r="50" spans="1:14" ht="12.75">
      <c r="A50" s="19"/>
      <c r="B50" s="20">
        <v>34.9</v>
      </c>
      <c r="C50" s="20">
        <v>-12.6</v>
      </c>
      <c r="D50" s="84"/>
      <c r="J50" s="84"/>
      <c r="L50" s="19"/>
      <c r="M50" s="4"/>
      <c r="N50" s="6"/>
    </row>
    <row r="51" spans="1:14" ht="12.75">
      <c r="A51" s="24" t="s">
        <v>0</v>
      </c>
      <c r="B51" s="20">
        <v>42.7</v>
      </c>
      <c r="C51" s="20">
        <v>-8.9</v>
      </c>
      <c r="D51" s="84"/>
      <c r="J51" s="84"/>
      <c r="L51" s="24"/>
      <c r="M51" s="4"/>
      <c r="N51" s="6"/>
    </row>
    <row r="52" spans="1:14" ht="12.75">
      <c r="A52" s="19"/>
      <c r="B52" s="20">
        <v>26.3</v>
      </c>
      <c r="C52" s="20">
        <v>-28</v>
      </c>
      <c r="D52" s="84"/>
      <c r="J52" s="84"/>
      <c r="L52" s="19"/>
      <c r="M52" s="4"/>
      <c r="N52" s="6"/>
    </row>
    <row r="53" spans="1:14" ht="12.75">
      <c r="A53" s="19"/>
      <c r="B53" s="21"/>
      <c r="C53" s="21"/>
      <c r="D53" s="84"/>
      <c r="J53" s="84"/>
      <c r="L53" s="19"/>
      <c r="M53" s="4"/>
      <c r="N53" s="6"/>
    </row>
    <row r="54" spans="1:14" ht="12.75">
      <c r="A54" s="19"/>
      <c r="B54" s="20">
        <v>22.3</v>
      </c>
      <c r="C54" s="20">
        <v>-19.2</v>
      </c>
      <c r="D54" s="84"/>
      <c r="J54" s="84"/>
      <c r="L54" s="19"/>
      <c r="M54" s="4"/>
      <c r="N54" s="6"/>
    </row>
    <row r="55" spans="1:14" ht="25.5">
      <c r="A55" s="24" t="s">
        <v>19</v>
      </c>
      <c r="B55" s="20">
        <v>31.4</v>
      </c>
      <c r="C55" s="20">
        <v>-12.7</v>
      </c>
      <c r="D55" s="84"/>
      <c r="J55" s="84"/>
      <c r="L55" s="24"/>
      <c r="M55" s="4"/>
      <c r="N55" s="6"/>
    </row>
    <row r="56" spans="1:14" ht="12.75">
      <c r="A56" s="19"/>
      <c r="B56" s="20">
        <v>18</v>
      </c>
      <c r="C56" s="20">
        <v>-23.6</v>
      </c>
      <c r="D56" s="84"/>
      <c r="J56" s="84"/>
      <c r="L56" s="19"/>
      <c r="M56" s="4"/>
      <c r="N56" s="6"/>
    </row>
    <row r="57" spans="1:14" ht="12.75">
      <c r="A57" s="19"/>
      <c r="B57" s="21"/>
      <c r="C57" s="21"/>
      <c r="D57" s="84"/>
      <c r="J57" s="84"/>
      <c r="L57" s="19"/>
      <c r="M57" s="4"/>
      <c r="N57" s="6"/>
    </row>
    <row r="58" spans="1:14" ht="12.75">
      <c r="A58" s="19"/>
      <c r="B58" s="20">
        <v>31.8</v>
      </c>
      <c r="C58" s="20">
        <v>-9.9</v>
      </c>
      <c r="D58" s="84"/>
      <c r="J58" s="84"/>
      <c r="L58" s="19"/>
      <c r="M58" s="4"/>
      <c r="N58" s="6"/>
    </row>
    <row r="59" spans="1:14" ht="25.5">
      <c r="A59" s="24" t="s">
        <v>64</v>
      </c>
      <c r="B59" s="20">
        <v>29.4</v>
      </c>
      <c r="C59" s="20">
        <v>-20.399999999999999</v>
      </c>
      <c r="D59" s="84"/>
      <c r="J59" s="84"/>
      <c r="L59" s="24"/>
      <c r="M59" s="4"/>
      <c r="N59" s="6"/>
    </row>
    <row r="60" spans="1:14" ht="12.75">
      <c r="A60" s="19"/>
      <c r="B60" s="20">
        <v>17.899999999999999</v>
      </c>
      <c r="C60" s="20">
        <v>-29.1</v>
      </c>
      <c r="D60" s="84"/>
      <c r="J60" s="84"/>
      <c r="L60" s="19"/>
      <c r="M60" s="4"/>
      <c r="N60" s="6"/>
    </row>
    <row r="61" spans="1:14" ht="12.75">
      <c r="A61" s="19"/>
      <c r="B61" s="101"/>
      <c r="C61" s="101"/>
      <c r="L61" s="19"/>
      <c r="M61" s="4"/>
      <c r="N61" s="6"/>
    </row>
    <row r="62" spans="1:14">
      <c r="A62" s="25"/>
      <c r="B62" s="101"/>
      <c r="C62" s="101"/>
      <c r="M62" s="4"/>
      <c r="N62" s="6"/>
    </row>
    <row r="63" spans="1:14">
      <c r="A63" s="25"/>
      <c r="B63" s="101"/>
      <c r="C63" s="101"/>
      <c r="M63" s="4"/>
      <c r="N63" s="4"/>
    </row>
    <row r="64" spans="1:14">
      <c r="A64" s="25"/>
      <c r="B64" s="101"/>
      <c r="C64" s="101"/>
      <c r="M64" s="4"/>
      <c r="N64" s="4"/>
    </row>
    <row r="65" spans="1:14">
      <c r="A65" s="25"/>
      <c r="B65" s="101"/>
      <c r="C65" s="101"/>
      <c r="M65" s="4"/>
      <c r="N65" s="4"/>
    </row>
    <row r="66" spans="1:14">
      <c r="A66" s="25"/>
      <c r="B66" s="101"/>
      <c r="C66" s="101"/>
      <c r="M66" s="4"/>
      <c r="N66" s="4"/>
    </row>
    <row r="67" spans="1:14">
      <c r="A67" s="25"/>
      <c r="B67" s="101"/>
      <c r="C67" s="101"/>
      <c r="M67" s="4"/>
      <c r="N67" s="4"/>
    </row>
    <row r="68" spans="1:14">
      <c r="M68" s="4"/>
      <c r="N68" s="4"/>
    </row>
    <row r="69" spans="1:14">
      <c r="M69" s="4"/>
      <c r="N69" s="4"/>
    </row>
    <row r="70" spans="1:14">
      <c r="M70" s="4"/>
      <c r="N70" s="4"/>
    </row>
    <row r="71" spans="1:14">
      <c r="M71" s="4"/>
      <c r="N71" s="4"/>
    </row>
    <row r="72" spans="1:14">
      <c r="M72" s="4"/>
      <c r="N72" s="4"/>
    </row>
    <row r="73" spans="1:14">
      <c r="M73" s="4"/>
      <c r="N73" s="4"/>
    </row>
    <row r="74" spans="1:14">
      <c r="M74" s="4"/>
      <c r="N74" s="4"/>
    </row>
    <row r="75" spans="1:14">
      <c r="M75" s="4"/>
      <c r="N75" s="4"/>
    </row>
    <row r="76" spans="1:14">
      <c r="M76" s="4"/>
      <c r="N76" s="4"/>
    </row>
    <row r="77" spans="1:14">
      <c r="M77" s="4"/>
      <c r="N77" s="4"/>
    </row>
    <row r="78" spans="1:14">
      <c r="M78" s="4"/>
      <c r="N78" s="4"/>
    </row>
    <row r="79" spans="1:14">
      <c r="M79" s="4"/>
      <c r="N79" s="4"/>
    </row>
    <row r="80" spans="1:14">
      <c r="M80" s="4"/>
      <c r="N80" s="4"/>
    </row>
    <row r="81" spans="13:14">
      <c r="M81" s="4"/>
      <c r="N81" s="4"/>
    </row>
    <row r="82" spans="13:14">
      <c r="M82" s="4"/>
      <c r="N82" s="4"/>
    </row>
    <row r="83" spans="13:14">
      <c r="M83" s="4"/>
      <c r="N83" s="4"/>
    </row>
    <row r="84" spans="13:14">
      <c r="M84" s="4"/>
      <c r="N84" s="4"/>
    </row>
    <row r="85" spans="13:14">
      <c r="M85" s="4"/>
      <c r="N85" s="4"/>
    </row>
    <row r="86" spans="13:14">
      <c r="M86" s="4"/>
      <c r="N86" s="4"/>
    </row>
    <row r="87" spans="13:14">
      <c r="M87" s="4"/>
      <c r="N87" s="4"/>
    </row>
    <row r="88" spans="13:14">
      <c r="M88" s="4"/>
      <c r="N88" s="4"/>
    </row>
    <row r="89" spans="13:14">
      <c r="M89" s="4"/>
      <c r="N89" s="4"/>
    </row>
    <row r="90" spans="13:14">
      <c r="M90" s="4"/>
      <c r="N90" s="4"/>
    </row>
    <row r="91" spans="13:14">
      <c r="M91" s="4"/>
      <c r="N91" s="4"/>
    </row>
    <row r="92" spans="13:14">
      <c r="M92" s="4"/>
      <c r="N92" s="4"/>
    </row>
    <row r="93" spans="13:14">
      <c r="M93" s="4"/>
      <c r="N93" s="4"/>
    </row>
    <row r="94" spans="13:14">
      <c r="M94" s="4"/>
      <c r="N94" s="4"/>
    </row>
    <row r="95" spans="13:14">
      <c r="M95" s="4"/>
      <c r="N95" s="4"/>
    </row>
    <row r="96" spans="13:14">
      <c r="M96" s="4"/>
      <c r="N96" s="4"/>
    </row>
    <row r="97" spans="13:14">
      <c r="M97" s="4"/>
      <c r="N97" s="4"/>
    </row>
    <row r="98" spans="13:14">
      <c r="M98" s="4"/>
      <c r="N98" s="4"/>
    </row>
    <row r="99" spans="13:14">
      <c r="M99" s="4"/>
      <c r="N99" s="4"/>
    </row>
    <row r="100" spans="13:14">
      <c r="M100" s="4"/>
      <c r="N100" s="4"/>
    </row>
    <row r="101" spans="13:14">
      <c r="M101" s="4"/>
      <c r="N101" s="4"/>
    </row>
    <row r="102" spans="13:14">
      <c r="M102" s="4"/>
      <c r="N102" s="4"/>
    </row>
    <row r="103" spans="13:14">
      <c r="M103" s="4"/>
      <c r="N103" s="4"/>
    </row>
    <row r="104" spans="13:14">
      <c r="M104" s="4"/>
      <c r="N104" s="4"/>
    </row>
    <row r="105" spans="13:14">
      <c r="M105" s="4"/>
      <c r="N105" s="4"/>
    </row>
    <row r="106" spans="13:14">
      <c r="M106" s="4"/>
      <c r="N106" s="4"/>
    </row>
    <row r="107" spans="13:14">
      <c r="M107" s="4"/>
      <c r="N107" s="4"/>
    </row>
    <row r="108" spans="13:14">
      <c r="M108" s="4"/>
      <c r="N108" s="4"/>
    </row>
    <row r="109" spans="13:14">
      <c r="M109" s="4"/>
      <c r="N109" s="4"/>
    </row>
    <row r="110" spans="13:14">
      <c r="M110" s="4"/>
      <c r="N110" s="4"/>
    </row>
    <row r="111" spans="13:14">
      <c r="M111" s="4"/>
      <c r="N111" s="4"/>
    </row>
    <row r="112" spans="13:14">
      <c r="M112" s="4"/>
      <c r="N112" s="4"/>
    </row>
    <row r="113" spans="13:14">
      <c r="M113" s="4"/>
      <c r="N113" s="4"/>
    </row>
    <row r="114" spans="13:14">
      <c r="M114" s="4"/>
      <c r="N114" s="4"/>
    </row>
    <row r="115" spans="13:14">
      <c r="M115" s="4"/>
      <c r="N115" s="4"/>
    </row>
    <row r="116" spans="13:14">
      <c r="M116" s="4"/>
      <c r="N116" s="4"/>
    </row>
    <row r="117" spans="13:14">
      <c r="M117" s="4"/>
      <c r="N117" s="4"/>
    </row>
    <row r="118" spans="13:14">
      <c r="M118" s="4"/>
      <c r="N118" s="4"/>
    </row>
    <row r="119" spans="13:14">
      <c r="M119" s="4"/>
      <c r="N119" s="4"/>
    </row>
    <row r="120" spans="13:14">
      <c r="M120" s="4"/>
      <c r="N120" s="4"/>
    </row>
    <row r="121" spans="13:14">
      <c r="M121" s="4"/>
      <c r="N121" s="4"/>
    </row>
    <row r="122" spans="13:14">
      <c r="M122" s="4"/>
      <c r="N122" s="4"/>
    </row>
    <row r="123" spans="13:14">
      <c r="M123" s="4"/>
      <c r="N123" s="4"/>
    </row>
    <row r="124" spans="13:14">
      <c r="M124" s="4"/>
      <c r="N124" s="4"/>
    </row>
    <row r="125" spans="13:14">
      <c r="M125" s="4"/>
      <c r="N125" s="4"/>
    </row>
    <row r="126" spans="13:14">
      <c r="M126" s="4"/>
      <c r="N126" s="4"/>
    </row>
    <row r="127" spans="13:14">
      <c r="M127" s="4"/>
      <c r="N127" s="4"/>
    </row>
    <row r="128" spans="13:14">
      <c r="M128" s="4"/>
      <c r="N128" s="4"/>
    </row>
    <row r="129" spans="13:14">
      <c r="M129" s="4"/>
      <c r="N129" s="4"/>
    </row>
    <row r="130" spans="13:14">
      <c r="M130" s="4"/>
      <c r="N130" s="4"/>
    </row>
    <row r="131" spans="13:14">
      <c r="M131" s="4"/>
      <c r="N131" s="4"/>
    </row>
    <row r="132" spans="13:14">
      <c r="M132" s="4"/>
      <c r="N132" s="4"/>
    </row>
    <row r="133" spans="13:14">
      <c r="M133" s="4"/>
      <c r="N133" s="4"/>
    </row>
    <row r="134" spans="13:14">
      <c r="M134" s="4"/>
      <c r="N134" s="4"/>
    </row>
    <row r="135" spans="13:14">
      <c r="M135" s="4"/>
      <c r="N135" s="4"/>
    </row>
    <row r="136" spans="13:14">
      <c r="M136" s="4"/>
      <c r="N136" s="4"/>
    </row>
    <row r="137" spans="13:14">
      <c r="M137" s="4"/>
      <c r="N137" s="4"/>
    </row>
    <row r="138" spans="13:14">
      <c r="M138" s="4"/>
      <c r="N138" s="4"/>
    </row>
    <row r="139" spans="13:14">
      <c r="M139" s="4"/>
      <c r="N139" s="4"/>
    </row>
    <row r="140" spans="13:14">
      <c r="M140" s="4"/>
      <c r="N140" s="4"/>
    </row>
    <row r="141" spans="13:14">
      <c r="M141" s="4"/>
      <c r="N141" s="4"/>
    </row>
    <row r="142" spans="13:14">
      <c r="M142" s="4"/>
      <c r="N142" s="4"/>
    </row>
    <row r="143" spans="13:14">
      <c r="M143" s="4"/>
      <c r="N143" s="4"/>
    </row>
    <row r="144" spans="13:14">
      <c r="M144" s="4"/>
      <c r="N144" s="4"/>
    </row>
    <row r="145" spans="13:14">
      <c r="M145" s="4"/>
      <c r="N145" s="4"/>
    </row>
    <row r="146" spans="13:14">
      <c r="M146" s="4"/>
      <c r="N146" s="4"/>
    </row>
    <row r="147" spans="13:14">
      <c r="M147" s="4"/>
      <c r="N147" s="4"/>
    </row>
    <row r="148" spans="13:14">
      <c r="M148" s="4"/>
      <c r="N148" s="4"/>
    </row>
    <row r="149" spans="13:14">
      <c r="M149" s="4"/>
      <c r="N149" s="4"/>
    </row>
    <row r="150" spans="13:14">
      <c r="M150" s="4"/>
      <c r="N150" s="4"/>
    </row>
    <row r="151" spans="13:14">
      <c r="M151" s="4"/>
      <c r="N151" s="4"/>
    </row>
    <row r="152" spans="13:14">
      <c r="M152" s="4"/>
      <c r="N152" s="4"/>
    </row>
    <row r="153" spans="13:14">
      <c r="M153" s="4"/>
      <c r="N153" s="4"/>
    </row>
    <row r="154" spans="13:14">
      <c r="M154" s="4"/>
      <c r="N154" s="4"/>
    </row>
    <row r="155" spans="13:14">
      <c r="M155" s="4"/>
      <c r="N155" s="4"/>
    </row>
    <row r="156" spans="13:14">
      <c r="M156" s="4"/>
      <c r="N156" s="4"/>
    </row>
    <row r="157" spans="13:14">
      <c r="M157" s="4"/>
      <c r="N157" s="4"/>
    </row>
    <row r="158" spans="13:14">
      <c r="M158" s="4"/>
      <c r="N158" s="4"/>
    </row>
    <row r="159" spans="13:14">
      <c r="M159" s="4"/>
      <c r="N159" s="4"/>
    </row>
    <row r="160" spans="13:14">
      <c r="M160" s="4"/>
      <c r="N160" s="4"/>
    </row>
    <row r="161" spans="13:14">
      <c r="M161" s="4"/>
      <c r="N161" s="4"/>
    </row>
    <row r="162" spans="13:14">
      <c r="M162" s="4"/>
      <c r="N162" s="4"/>
    </row>
    <row r="163" spans="13:14">
      <c r="M163" s="4"/>
      <c r="N163" s="4"/>
    </row>
    <row r="164" spans="13:14">
      <c r="M164" s="4"/>
      <c r="N164" s="4"/>
    </row>
    <row r="165" spans="13:14">
      <c r="M165" s="4"/>
      <c r="N165" s="4"/>
    </row>
    <row r="166" spans="13:14">
      <c r="M166" s="4"/>
      <c r="N166" s="4"/>
    </row>
    <row r="167" spans="13:14">
      <c r="M167" s="4"/>
      <c r="N167" s="4"/>
    </row>
    <row r="168" spans="13:14">
      <c r="M168" s="4"/>
      <c r="N168" s="4"/>
    </row>
    <row r="169" spans="13:14">
      <c r="M169" s="4"/>
      <c r="N169" s="4"/>
    </row>
    <row r="170" spans="13:14">
      <c r="M170" s="4"/>
      <c r="N170" s="4"/>
    </row>
    <row r="171" spans="13:14">
      <c r="M171" s="4"/>
      <c r="N171" s="4"/>
    </row>
    <row r="172" spans="13:14">
      <c r="M172" s="4"/>
      <c r="N172" s="4"/>
    </row>
    <row r="173" spans="13:14">
      <c r="M173" s="4"/>
      <c r="N173" s="4"/>
    </row>
    <row r="174" spans="13:14">
      <c r="M174" s="4"/>
      <c r="N174" s="4"/>
    </row>
    <row r="175" spans="13:14">
      <c r="M175" s="4"/>
      <c r="N175" s="4"/>
    </row>
    <row r="176" spans="13:14">
      <c r="M176" s="4"/>
      <c r="N176" s="4"/>
    </row>
    <row r="177" spans="13:14">
      <c r="M177" s="4"/>
      <c r="N177" s="4"/>
    </row>
    <row r="178" spans="13:14">
      <c r="M178" s="4"/>
      <c r="N178" s="4"/>
    </row>
    <row r="179" spans="13:14">
      <c r="M179" s="4"/>
      <c r="N179" s="4"/>
    </row>
    <row r="180" spans="13:14">
      <c r="M180" s="4"/>
      <c r="N180" s="4"/>
    </row>
    <row r="181" spans="13:14">
      <c r="M181" s="4"/>
      <c r="N181" s="4"/>
    </row>
    <row r="182" spans="13:14">
      <c r="M182" s="4"/>
      <c r="N182" s="4"/>
    </row>
    <row r="183" spans="13:14">
      <c r="M183" s="4"/>
      <c r="N183" s="4"/>
    </row>
    <row r="184" spans="13:14">
      <c r="M184" s="4"/>
      <c r="N184" s="4"/>
    </row>
    <row r="185" spans="13:14">
      <c r="M185" s="4"/>
      <c r="N185" s="4"/>
    </row>
    <row r="186" spans="13:14">
      <c r="M186" s="4"/>
      <c r="N186" s="4"/>
    </row>
    <row r="187" spans="13:14">
      <c r="M187" s="4"/>
      <c r="N187" s="4"/>
    </row>
    <row r="188" spans="13:14">
      <c r="M188" s="4"/>
      <c r="N188" s="4"/>
    </row>
    <row r="189" spans="13:14">
      <c r="M189" s="4"/>
      <c r="N189" s="4"/>
    </row>
    <row r="190" spans="13:14">
      <c r="M190" s="4"/>
      <c r="N190" s="4"/>
    </row>
    <row r="191" spans="13:14">
      <c r="M191" s="4"/>
      <c r="N191" s="4"/>
    </row>
    <row r="192" spans="13:14">
      <c r="M192" s="4"/>
      <c r="N192" s="4"/>
    </row>
    <row r="193" spans="13:14">
      <c r="M193" s="4"/>
      <c r="N193" s="4"/>
    </row>
    <row r="194" spans="13:14">
      <c r="M194" s="4"/>
      <c r="N194" s="4"/>
    </row>
    <row r="195" spans="13:14">
      <c r="M195" s="4"/>
      <c r="N195" s="4"/>
    </row>
    <row r="196" spans="13:14">
      <c r="M196" s="4"/>
      <c r="N196" s="4"/>
    </row>
    <row r="197" spans="13:14">
      <c r="M197" s="4"/>
      <c r="N197" s="4"/>
    </row>
    <row r="198" spans="13:14">
      <c r="M198" s="4"/>
      <c r="N198" s="4"/>
    </row>
    <row r="199" spans="13:14">
      <c r="M199" s="4"/>
      <c r="N199" s="4"/>
    </row>
    <row r="200" spans="13:14">
      <c r="M200" s="4"/>
      <c r="N200" s="4"/>
    </row>
    <row r="201" spans="13:14">
      <c r="M201" s="4"/>
      <c r="N201" s="4"/>
    </row>
    <row r="202" spans="13:14">
      <c r="M202" s="4"/>
      <c r="N202" s="4"/>
    </row>
    <row r="203" spans="13:14">
      <c r="M203" s="4"/>
      <c r="N203" s="4"/>
    </row>
    <row r="204" spans="13:14">
      <c r="M204" s="4"/>
      <c r="N204" s="4"/>
    </row>
    <row r="205" spans="13:14">
      <c r="M205" s="4"/>
      <c r="N205" s="4"/>
    </row>
    <row r="206" spans="13:14">
      <c r="M206" s="4"/>
      <c r="N206" s="4"/>
    </row>
    <row r="207" spans="13:14">
      <c r="M207" s="4"/>
      <c r="N207" s="4"/>
    </row>
    <row r="208" spans="13:14">
      <c r="M208" s="4"/>
      <c r="N208" s="4"/>
    </row>
    <row r="209" spans="13:14">
      <c r="M209" s="4"/>
      <c r="N209" s="4"/>
    </row>
    <row r="210" spans="13:14">
      <c r="M210" s="4"/>
      <c r="N210" s="4"/>
    </row>
    <row r="211" spans="13:14">
      <c r="M211" s="4"/>
      <c r="N211" s="4"/>
    </row>
    <row r="212" spans="13:14">
      <c r="M212" s="4"/>
      <c r="N212" s="4"/>
    </row>
    <row r="213" spans="13:14">
      <c r="M213" s="4"/>
      <c r="N213" s="4"/>
    </row>
    <row r="214" spans="13:14">
      <c r="M214" s="4"/>
      <c r="N214" s="4"/>
    </row>
    <row r="215" spans="13:14">
      <c r="M215" s="4"/>
      <c r="N215" s="4"/>
    </row>
    <row r="216" spans="13:14">
      <c r="M216" s="4"/>
      <c r="N216" s="4"/>
    </row>
    <row r="217" spans="13:14">
      <c r="M217" s="4"/>
      <c r="N217" s="4"/>
    </row>
    <row r="218" spans="13:14">
      <c r="M218" s="4"/>
      <c r="N218" s="4"/>
    </row>
    <row r="219" spans="13:14">
      <c r="M219" s="4"/>
      <c r="N219" s="4"/>
    </row>
    <row r="220" spans="13:14">
      <c r="M220" s="4"/>
      <c r="N220" s="4"/>
    </row>
    <row r="221" spans="13:14">
      <c r="M221" s="4"/>
      <c r="N221" s="4"/>
    </row>
    <row r="222" spans="13:14">
      <c r="M222" s="4"/>
      <c r="N222" s="4"/>
    </row>
    <row r="223" spans="13:14">
      <c r="M223" s="4"/>
      <c r="N223" s="4"/>
    </row>
    <row r="224" spans="13:14">
      <c r="M224" s="4"/>
      <c r="N224" s="4"/>
    </row>
    <row r="225" spans="13:14">
      <c r="M225" s="4"/>
      <c r="N225" s="4"/>
    </row>
    <row r="226" spans="13:14">
      <c r="M226" s="4"/>
      <c r="N226" s="4"/>
    </row>
    <row r="227" spans="13:14">
      <c r="M227" s="4"/>
      <c r="N227" s="4"/>
    </row>
    <row r="228" spans="13:14">
      <c r="M228" s="4"/>
      <c r="N228" s="4"/>
    </row>
    <row r="229" spans="13:14">
      <c r="M229" s="4"/>
      <c r="N229" s="4"/>
    </row>
    <row r="230" spans="13:14">
      <c r="M230" s="4"/>
      <c r="N230" s="4"/>
    </row>
    <row r="231" spans="13:14">
      <c r="M231" s="4"/>
      <c r="N231" s="4"/>
    </row>
    <row r="232" spans="13:14">
      <c r="M232" s="4"/>
      <c r="N232" s="4"/>
    </row>
    <row r="233" spans="13:14">
      <c r="M233" s="4"/>
      <c r="N233" s="4"/>
    </row>
    <row r="234" spans="13:14">
      <c r="M234" s="4"/>
      <c r="N234" s="4"/>
    </row>
    <row r="235" spans="13:14">
      <c r="M235" s="4"/>
      <c r="N235" s="4"/>
    </row>
    <row r="236" spans="13:14">
      <c r="M236" s="4"/>
      <c r="N236" s="4"/>
    </row>
    <row r="237" spans="13:14">
      <c r="M237" s="4"/>
      <c r="N237" s="4"/>
    </row>
    <row r="238" spans="13:14">
      <c r="M238" s="4"/>
      <c r="N238" s="4"/>
    </row>
    <row r="239" spans="13:14">
      <c r="M239" s="4"/>
      <c r="N239" s="4"/>
    </row>
    <row r="240" spans="13:14">
      <c r="M240" s="4"/>
      <c r="N240" s="4"/>
    </row>
    <row r="241" spans="13:14">
      <c r="M241" s="4"/>
      <c r="N241" s="4"/>
    </row>
    <row r="242" spans="13:14">
      <c r="M242" s="4"/>
      <c r="N242" s="4"/>
    </row>
    <row r="243" spans="13:14">
      <c r="M243" s="4"/>
      <c r="N243" s="4"/>
    </row>
    <row r="244" spans="13:14">
      <c r="M244" s="4"/>
      <c r="N244" s="4"/>
    </row>
    <row r="245" spans="13:14">
      <c r="M245" s="4"/>
      <c r="N245" s="4"/>
    </row>
    <row r="246" spans="13:14">
      <c r="M246" s="4"/>
      <c r="N246" s="4"/>
    </row>
    <row r="247" spans="13:14">
      <c r="M247" s="4"/>
      <c r="N247" s="4"/>
    </row>
    <row r="248" spans="13:14">
      <c r="M248" s="4"/>
      <c r="N248" s="4"/>
    </row>
    <row r="249" spans="13:14">
      <c r="M249" s="4"/>
      <c r="N249" s="4"/>
    </row>
    <row r="250" spans="13:14">
      <c r="M250" s="4"/>
      <c r="N250" s="4"/>
    </row>
    <row r="251" spans="13:14">
      <c r="M251" s="4"/>
      <c r="N251" s="4"/>
    </row>
    <row r="252" spans="13:14">
      <c r="M252" s="4"/>
      <c r="N252" s="4"/>
    </row>
    <row r="253" spans="13:14">
      <c r="M253" s="4"/>
      <c r="N253" s="4"/>
    </row>
    <row r="254" spans="13:14">
      <c r="M254" s="4"/>
      <c r="N254" s="4"/>
    </row>
    <row r="255" spans="13:14">
      <c r="M255" s="4"/>
      <c r="N255" s="4"/>
    </row>
    <row r="256" spans="13:14">
      <c r="M256" s="4"/>
      <c r="N256" s="4"/>
    </row>
    <row r="257" spans="13:14">
      <c r="M257" s="4"/>
      <c r="N257" s="4"/>
    </row>
    <row r="258" spans="13:14">
      <c r="M258" s="4"/>
      <c r="N258" s="4"/>
    </row>
    <row r="259" spans="13:14">
      <c r="M259" s="4"/>
      <c r="N259" s="4"/>
    </row>
    <row r="260" spans="13:14">
      <c r="M260" s="4"/>
      <c r="N260" s="4"/>
    </row>
    <row r="261" spans="13:14">
      <c r="M261" s="4"/>
      <c r="N261" s="4"/>
    </row>
    <row r="262" spans="13:14">
      <c r="M262" s="4"/>
      <c r="N262" s="4"/>
    </row>
    <row r="263" spans="13:14">
      <c r="M263" s="4"/>
      <c r="N263" s="4"/>
    </row>
    <row r="264" spans="13:14">
      <c r="M264" s="4"/>
      <c r="N264" s="4"/>
    </row>
    <row r="265" spans="13:14">
      <c r="M265" s="4"/>
      <c r="N265" s="4"/>
    </row>
    <row r="266" spans="13:14">
      <c r="M266" s="4"/>
      <c r="N266" s="4"/>
    </row>
    <row r="267" spans="13:14">
      <c r="M267" s="4"/>
      <c r="N267" s="4"/>
    </row>
    <row r="268" spans="13:14">
      <c r="M268" s="4"/>
      <c r="N268" s="4"/>
    </row>
    <row r="269" spans="13:14">
      <c r="M269" s="4"/>
      <c r="N269" s="4"/>
    </row>
    <row r="270" spans="13:14">
      <c r="M270" s="4"/>
      <c r="N270" s="4"/>
    </row>
    <row r="271" spans="13:14">
      <c r="M271" s="4"/>
      <c r="N271" s="4"/>
    </row>
    <row r="272" spans="13:14">
      <c r="M272" s="4"/>
      <c r="N272" s="4"/>
    </row>
    <row r="273" spans="13:14">
      <c r="M273" s="4"/>
      <c r="N273" s="4"/>
    </row>
    <row r="274" spans="13:14">
      <c r="M274" s="4"/>
      <c r="N274" s="4"/>
    </row>
    <row r="275" spans="13:14">
      <c r="M275" s="4"/>
      <c r="N275" s="4"/>
    </row>
    <row r="276" spans="13:14">
      <c r="M276" s="4"/>
      <c r="N276" s="4"/>
    </row>
    <row r="277" spans="13:14">
      <c r="M277" s="4"/>
      <c r="N277" s="4"/>
    </row>
    <row r="278" spans="13:14">
      <c r="M278" s="4"/>
      <c r="N278" s="4"/>
    </row>
    <row r="279" spans="13:14">
      <c r="M279" s="4"/>
      <c r="N279" s="4"/>
    </row>
    <row r="280" spans="13:14">
      <c r="M280" s="4"/>
      <c r="N280" s="4"/>
    </row>
    <row r="281" spans="13:14">
      <c r="M281" s="4"/>
      <c r="N281" s="4"/>
    </row>
    <row r="282" spans="13:14">
      <c r="M282" s="4"/>
      <c r="N282" s="4"/>
    </row>
    <row r="283" spans="13:14">
      <c r="M283" s="4"/>
      <c r="N283" s="4"/>
    </row>
    <row r="284" spans="13:14">
      <c r="M284" s="4"/>
      <c r="N284" s="4"/>
    </row>
    <row r="285" spans="13:14">
      <c r="M285" s="4"/>
      <c r="N285" s="4"/>
    </row>
    <row r="286" spans="13:14">
      <c r="M286" s="4"/>
      <c r="N286" s="4"/>
    </row>
    <row r="287" spans="13:14">
      <c r="M287" s="4"/>
      <c r="N287" s="4"/>
    </row>
    <row r="288" spans="13:14">
      <c r="M288" s="4"/>
      <c r="N288" s="4"/>
    </row>
    <row r="289" spans="13:14">
      <c r="M289" s="4"/>
      <c r="N289" s="4"/>
    </row>
    <row r="290" spans="13:14">
      <c r="M290" s="4"/>
      <c r="N290" s="4"/>
    </row>
    <row r="291" spans="13:14">
      <c r="M291" s="4"/>
      <c r="N291" s="4"/>
    </row>
    <row r="292" spans="13:14">
      <c r="M292" s="4"/>
      <c r="N292" s="4"/>
    </row>
    <row r="293" spans="13:14">
      <c r="M293" s="4"/>
      <c r="N293" s="4"/>
    </row>
    <row r="294" spans="13:14">
      <c r="M294" s="4"/>
      <c r="N294" s="4"/>
    </row>
    <row r="295" spans="13:14">
      <c r="M295" s="4"/>
      <c r="N295" s="4"/>
    </row>
    <row r="296" spans="13:14">
      <c r="M296" s="4"/>
      <c r="N296" s="4"/>
    </row>
    <row r="297" spans="13:14">
      <c r="M297" s="4"/>
      <c r="N297" s="4"/>
    </row>
    <row r="298" spans="13:14">
      <c r="M298" s="4"/>
      <c r="N298" s="4"/>
    </row>
    <row r="299" spans="13:14">
      <c r="M299" s="4"/>
      <c r="N299" s="4"/>
    </row>
    <row r="300" spans="13:14">
      <c r="M300" s="4"/>
      <c r="N300" s="4"/>
    </row>
    <row r="301" spans="13:14">
      <c r="M301" s="4"/>
      <c r="N301" s="4"/>
    </row>
    <row r="302" spans="13:14">
      <c r="M302" s="4"/>
      <c r="N302" s="4"/>
    </row>
    <row r="303" spans="13:14">
      <c r="M303" s="4"/>
      <c r="N303" s="4"/>
    </row>
    <row r="304" spans="13:14">
      <c r="M304" s="4"/>
      <c r="N304" s="4"/>
    </row>
    <row r="305" spans="13:14">
      <c r="M305" s="4"/>
      <c r="N305" s="4"/>
    </row>
    <row r="306" spans="13:14">
      <c r="M306" s="4"/>
      <c r="N306" s="4"/>
    </row>
    <row r="307" spans="13:14">
      <c r="M307" s="4"/>
      <c r="N307" s="4"/>
    </row>
    <row r="308" spans="13:14">
      <c r="M308" s="4"/>
      <c r="N308" s="4"/>
    </row>
    <row r="309" spans="13:14">
      <c r="M309" s="4"/>
      <c r="N309" s="4"/>
    </row>
    <row r="310" spans="13:14">
      <c r="M310" s="4"/>
      <c r="N310" s="4"/>
    </row>
    <row r="311" spans="13:14">
      <c r="M311" s="4"/>
      <c r="N311" s="4"/>
    </row>
    <row r="312" spans="13:14">
      <c r="M312" s="4"/>
      <c r="N312" s="4"/>
    </row>
    <row r="313" spans="13:14">
      <c r="M313" s="4"/>
      <c r="N313" s="4"/>
    </row>
    <row r="314" spans="13:14">
      <c r="M314" s="4"/>
      <c r="N314" s="4"/>
    </row>
    <row r="315" spans="13:14">
      <c r="M315" s="4"/>
      <c r="N315" s="4"/>
    </row>
    <row r="316" spans="13:14">
      <c r="M316" s="4"/>
      <c r="N316" s="4"/>
    </row>
    <row r="317" spans="13:14">
      <c r="M317" s="4"/>
      <c r="N317" s="4"/>
    </row>
    <row r="318" spans="13:14">
      <c r="M318" s="4"/>
      <c r="N318" s="4"/>
    </row>
    <row r="319" spans="13:14">
      <c r="M319" s="4"/>
      <c r="N319" s="4"/>
    </row>
    <row r="320" spans="13:14">
      <c r="M320" s="4"/>
      <c r="N320" s="4"/>
    </row>
    <row r="321" spans="13:14">
      <c r="M321" s="4"/>
      <c r="N321" s="4"/>
    </row>
    <row r="322" spans="13:14">
      <c r="M322" s="4"/>
      <c r="N322" s="4"/>
    </row>
    <row r="323" spans="13:14">
      <c r="M323" s="4"/>
      <c r="N323" s="4"/>
    </row>
    <row r="324" spans="13:14">
      <c r="M324" s="4"/>
      <c r="N324" s="4"/>
    </row>
    <row r="325" spans="13:14">
      <c r="M325" s="4"/>
      <c r="N325" s="4"/>
    </row>
    <row r="326" spans="13:14">
      <c r="M326" s="4"/>
      <c r="N326" s="4"/>
    </row>
    <row r="327" spans="13:14">
      <c r="M327" s="4"/>
      <c r="N327" s="4"/>
    </row>
    <row r="328" spans="13:14">
      <c r="M328" s="4"/>
      <c r="N328" s="4"/>
    </row>
    <row r="329" spans="13:14">
      <c r="M329" s="4"/>
      <c r="N329" s="4"/>
    </row>
    <row r="330" spans="13:14">
      <c r="M330" s="4"/>
      <c r="N330" s="4"/>
    </row>
    <row r="331" spans="13:14">
      <c r="M331" s="4"/>
      <c r="N331" s="4"/>
    </row>
    <row r="332" spans="13:14">
      <c r="M332" s="4"/>
      <c r="N332" s="4"/>
    </row>
    <row r="333" spans="13:14">
      <c r="M333" s="4"/>
      <c r="N333" s="4"/>
    </row>
    <row r="334" spans="13:14">
      <c r="M334" s="4"/>
      <c r="N334" s="4"/>
    </row>
    <row r="335" spans="13:14">
      <c r="M335" s="4"/>
      <c r="N335" s="4"/>
    </row>
    <row r="336" spans="13:14">
      <c r="M336" s="4"/>
      <c r="N336" s="4"/>
    </row>
    <row r="337" spans="13:14">
      <c r="M337" s="4"/>
      <c r="N337" s="4"/>
    </row>
    <row r="338" spans="13:14">
      <c r="M338" s="4"/>
      <c r="N338" s="4"/>
    </row>
    <row r="339" spans="13:14">
      <c r="M339" s="4"/>
      <c r="N339" s="4"/>
    </row>
    <row r="340" spans="13:14">
      <c r="M340" s="4"/>
      <c r="N340" s="4"/>
    </row>
    <row r="341" spans="13:14">
      <c r="M341" s="4"/>
      <c r="N341" s="4"/>
    </row>
    <row r="342" spans="13:14">
      <c r="M342" s="4"/>
      <c r="N342" s="4"/>
    </row>
    <row r="343" spans="13:14">
      <c r="M343" s="4"/>
      <c r="N343" s="4"/>
    </row>
    <row r="344" spans="13:14">
      <c r="M344" s="4"/>
      <c r="N344" s="4"/>
    </row>
    <row r="345" spans="13:14">
      <c r="M345" s="4"/>
      <c r="N345" s="4"/>
    </row>
    <row r="346" spans="13:14">
      <c r="M346" s="4"/>
      <c r="N346" s="4"/>
    </row>
    <row r="347" spans="13:14">
      <c r="M347" s="4"/>
      <c r="N347" s="4"/>
    </row>
    <row r="348" spans="13:14">
      <c r="M348" s="4"/>
      <c r="N348" s="4"/>
    </row>
    <row r="349" spans="13:14">
      <c r="M349" s="4"/>
      <c r="N349" s="4"/>
    </row>
    <row r="350" spans="13:14">
      <c r="M350" s="4"/>
      <c r="N350" s="4"/>
    </row>
    <row r="351" spans="13:14">
      <c r="M351" s="4"/>
      <c r="N351" s="4"/>
    </row>
    <row r="352" spans="13:14">
      <c r="M352" s="4"/>
      <c r="N352" s="4"/>
    </row>
    <row r="353" spans="13:14">
      <c r="M353" s="4"/>
      <c r="N353" s="4"/>
    </row>
    <row r="354" spans="13:14">
      <c r="M354" s="4"/>
      <c r="N354" s="4"/>
    </row>
    <row r="355" spans="13:14">
      <c r="M355" s="4"/>
      <c r="N355" s="4"/>
    </row>
    <row r="356" spans="13:14">
      <c r="M356" s="4"/>
      <c r="N356" s="4"/>
    </row>
    <row r="357" spans="13:14">
      <c r="M357" s="4"/>
      <c r="N357" s="4"/>
    </row>
    <row r="358" spans="13:14">
      <c r="M358" s="4"/>
      <c r="N358" s="4"/>
    </row>
    <row r="359" spans="13:14">
      <c r="M359" s="4"/>
      <c r="N359" s="4"/>
    </row>
    <row r="360" spans="13:14">
      <c r="M360" s="4"/>
      <c r="N360" s="4"/>
    </row>
    <row r="361" spans="13:14">
      <c r="M361" s="4"/>
      <c r="N361" s="4"/>
    </row>
    <row r="362" spans="13:14">
      <c r="M362" s="4"/>
      <c r="N362" s="4"/>
    </row>
    <row r="363" spans="13:14">
      <c r="M363" s="4"/>
      <c r="N363" s="4"/>
    </row>
    <row r="364" spans="13:14">
      <c r="M364" s="4"/>
      <c r="N364" s="4"/>
    </row>
    <row r="365" spans="13:14">
      <c r="M365" s="4"/>
      <c r="N365" s="4"/>
    </row>
    <row r="366" spans="13:14">
      <c r="M366" s="4"/>
      <c r="N366" s="4"/>
    </row>
    <row r="367" spans="13:14">
      <c r="M367" s="4"/>
      <c r="N367" s="4"/>
    </row>
    <row r="368" spans="13:14">
      <c r="M368" s="4"/>
      <c r="N368" s="4"/>
    </row>
    <row r="369" spans="13:14">
      <c r="M369" s="4"/>
      <c r="N369" s="4"/>
    </row>
    <row r="370" spans="13:14">
      <c r="M370" s="4"/>
      <c r="N370" s="4"/>
    </row>
    <row r="371" spans="13:14">
      <c r="M371" s="4"/>
      <c r="N371" s="4"/>
    </row>
    <row r="372" spans="13:14">
      <c r="M372" s="4"/>
      <c r="N372" s="4"/>
    </row>
    <row r="373" spans="13:14">
      <c r="M373" s="4"/>
      <c r="N373" s="4"/>
    </row>
    <row r="374" spans="13:14">
      <c r="M374" s="4"/>
      <c r="N374" s="4"/>
    </row>
    <row r="375" spans="13:14">
      <c r="M375" s="4"/>
      <c r="N375" s="4"/>
    </row>
    <row r="376" spans="13:14">
      <c r="M376" s="4"/>
      <c r="N376" s="4"/>
    </row>
    <row r="377" spans="13:14">
      <c r="M377" s="4"/>
      <c r="N377" s="4"/>
    </row>
    <row r="378" spans="13:14">
      <c r="M378" s="4"/>
      <c r="N378" s="4"/>
    </row>
    <row r="379" spans="13:14">
      <c r="M379" s="4"/>
      <c r="N379" s="4"/>
    </row>
    <row r="380" spans="13:14">
      <c r="M380" s="4"/>
      <c r="N380" s="4"/>
    </row>
    <row r="381" spans="13:14">
      <c r="M381" s="4"/>
      <c r="N381" s="4"/>
    </row>
    <row r="382" spans="13:14">
      <c r="M382" s="4"/>
      <c r="N382" s="4"/>
    </row>
    <row r="383" spans="13:14">
      <c r="M383" s="4"/>
      <c r="N383" s="4"/>
    </row>
    <row r="384" spans="13:14">
      <c r="M384" s="4"/>
      <c r="N384" s="4"/>
    </row>
    <row r="385" spans="13:14">
      <c r="M385" s="4"/>
      <c r="N385" s="4"/>
    </row>
    <row r="386" spans="13:14">
      <c r="M386" s="4"/>
      <c r="N386" s="4"/>
    </row>
    <row r="387" spans="13:14">
      <c r="M387" s="4"/>
      <c r="N387" s="4"/>
    </row>
    <row r="388" spans="13:14">
      <c r="M388" s="4"/>
      <c r="N388" s="4"/>
    </row>
    <row r="389" spans="13:14">
      <c r="M389" s="4"/>
      <c r="N389" s="4"/>
    </row>
    <row r="390" spans="13:14">
      <c r="M390" s="4"/>
      <c r="N390" s="4"/>
    </row>
    <row r="391" spans="13:14">
      <c r="M391" s="4"/>
      <c r="N391" s="4"/>
    </row>
    <row r="392" spans="13:14">
      <c r="M392" s="4"/>
      <c r="N392" s="4"/>
    </row>
    <row r="393" spans="13:14">
      <c r="M393" s="4"/>
      <c r="N393" s="4"/>
    </row>
    <row r="394" spans="13:14">
      <c r="M394" s="4"/>
      <c r="N394" s="4"/>
    </row>
    <row r="395" spans="13:14">
      <c r="M395" s="4"/>
      <c r="N395" s="4"/>
    </row>
    <row r="396" spans="13:14">
      <c r="M396" s="4"/>
      <c r="N396" s="4"/>
    </row>
    <row r="397" spans="13:14">
      <c r="M397" s="4"/>
      <c r="N397" s="4"/>
    </row>
    <row r="398" spans="13:14">
      <c r="M398" s="4"/>
      <c r="N398" s="4"/>
    </row>
    <row r="399" spans="13:14">
      <c r="M399" s="4"/>
      <c r="N399" s="4"/>
    </row>
    <row r="400" spans="13:14">
      <c r="M400" s="4"/>
      <c r="N400" s="4"/>
    </row>
    <row r="401" spans="13:14">
      <c r="M401" s="4"/>
      <c r="N401" s="4"/>
    </row>
    <row r="402" spans="13:14">
      <c r="M402" s="4"/>
      <c r="N402" s="4"/>
    </row>
    <row r="403" spans="13:14">
      <c r="M403" s="4"/>
      <c r="N403" s="4"/>
    </row>
    <row r="404" spans="13:14">
      <c r="M404" s="4"/>
      <c r="N404" s="4"/>
    </row>
    <row r="405" spans="13:14">
      <c r="M405" s="4"/>
      <c r="N405" s="4"/>
    </row>
    <row r="406" spans="13:14">
      <c r="M406" s="4"/>
      <c r="N406" s="4"/>
    </row>
    <row r="407" spans="13:14">
      <c r="M407" s="4"/>
      <c r="N407" s="4"/>
    </row>
    <row r="408" spans="13:14">
      <c r="M408" s="4"/>
      <c r="N408" s="4"/>
    </row>
    <row r="409" spans="13:14">
      <c r="M409" s="4"/>
      <c r="N409" s="4"/>
    </row>
    <row r="410" spans="13:14">
      <c r="M410" s="4"/>
      <c r="N410" s="4"/>
    </row>
    <row r="411" spans="13:14">
      <c r="M411" s="4"/>
      <c r="N411" s="4"/>
    </row>
    <row r="412" spans="13:14">
      <c r="M412" s="4"/>
      <c r="N412" s="4"/>
    </row>
    <row r="413" spans="13:14">
      <c r="M413" s="4"/>
      <c r="N413" s="4"/>
    </row>
    <row r="414" spans="13:14">
      <c r="M414" s="4"/>
      <c r="N414" s="4"/>
    </row>
    <row r="415" spans="13:14">
      <c r="M415" s="4"/>
      <c r="N415" s="4"/>
    </row>
    <row r="416" spans="13:14">
      <c r="M416" s="4"/>
      <c r="N416" s="4"/>
    </row>
    <row r="417" spans="13:14">
      <c r="M417" s="4"/>
      <c r="N417" s="4"/>
    </row>
    <row r="418" spans="13:14">
      <c r="M418" s="4"/>
      <c r="N418" s="4"/>
    </row>
    <row r="419" spans="13:14">
      <c r="M419" s="4"/>
      <c r="N419" s="4"/>
    </row>
    <row r="420" spans="13:14">
      <c r="M420" s="4"/>
      <c r="N420" s="4"/>
    </row>
    <row r="421" spans="13:14">
      <c r="M421" s="4"/>
      <c r="N421" s="4"/>
    </row>
    <row r="422" spans="13:14">
      <c r="M422" s="4"/>
      <c r="N422" s="4"/>
    </row>
    <row r="423" spans="13:14">
      <c r="M423" s="4"/>
      <c r="N423" s="4"/>
    </row>
    <row r="424" spans="13:14">
      <c r="M424" s="4"/>
      <c r="N424" s="4"/>
    </row>
    <row r="425" spans="13:14">
      <c r="M425" s="4"/>
      <c r="N425" s="4"/>
    </row>
    <row r="426" spans="13:14">
      <c r="M426" s="4"/>
      <c r="N426" s="4"/>
    </row>
    <row r="427" spans="13:14">
      <c r="M427" s="4"/>
      <c r="N427" s="4"/>
    </row>
    <row r="428" spans="13:14">
      <c r="M428" s="4"/>
      <c r="N428" s="4"/>
    </row>
    <row r="429" spans="13:14">
      <c r="M429" s="4"/>
      <c r="N429" s="4"/>
    </row>
    <row r="430" spans="13:14">
      <c r="M430" s="4"/>
      <c r="N430" s="4"/>
    </row>
    <row r="431" spans="13:14">
      <c r="M431" s="4"/>
      <c r="N431" s="4"/>
    </row>
    <row r="432" spans="13:14">
      <c r="M432" s="4"/>
      <c r="N432" s="4"/>
    </row>
    <row r="433" spans="13:14">
      <c r="M433" s="4"/>
      <c r="N433" s="4"/>
    </row>
    <row r="434" spans="13:14">
      <c r="M434" s="4"/>
      <c r="N434" s="4"/>
    </row>
    <row r="435" spans="13:14">
      <c r="M435" s="4"/>
      <c r="N435" s="4"/>
    </row>
    <row r="436" spans="13:14">
      <c r="M436" s="4"/>
      <c r="N436" s="4"/>
    </row>
    <row r="437" spans="13:14">
      <c r="M437" s="4"/>
      <c r="N437" s="4"/>
    </row>
    <row r="438" spans="13:14">
      <c r="M438" s="4"/>
      <c r="N438" s="4"/>
    </row>
    <row r="439" spans="13:14">
      <c r="M439" s="4"/>
      <c r="N439" s="4"/>
    </row>
    <row r="440" spans="13:14">
      <c r="M440" s="4"/>
      <c r="N440" s="4"/>
    </row>
    <row r="441" spans="13:14">
      <c r="M441" s="4"/>
      <c r="N441" s="4"/>
    </row>
    <row r="442" spans="13:14">
      <c r="M442" s="4"/>
      <c r="N442" s="4"/>
    </row>
    <row r="443" spans="13:14">
      <c r="M443" s="4"/>
      <c r="N443" s="4"/>
    </row>
    <row r="444" spans="13:14">
      <c r="M444" s="4"/>
      <c r="N444" s="4"/>
    </row>
    <row r="445" spans="13:14">
      <c r="M445" s="4"/>
      <c r="N445" s="4"/>
    </row>
    <row r="446" spans="13:14">
      <c r="M446" s="4"/>
      <c r="N446" s="4"/>
    </row>
    <row r="447" spans="13:14">
      <c r="M447" s="4"/>
      <c r="N447" s="4"/>
    </row>
    <row r="448" spans="13:14">
      <c r="M448" s="4"/>
      <c r="N448" s="4"/>
    </row>
    <row r="449" spans="13:14">
      <c r="M449" s="4"/>
      <c r="N449" s="4"/>
    </row>
    <row r="450" spans="13:14">
      <c r="M450" s="4"/>
      <c r="N450" s="4"/>
    </row>
    <row r="451" spans="13:14">
      <c r="M451" s="4"/>
      <c r="N451" s="4"/>
    </row>
    <row r="452" spans="13:14">
      <c r="M452" s="4"/>
      <c r="N452" s="4"/>
    </row>
    <row r="453" spans="13:14">
      <c r="M453" s="4"/>
      <c r="N453" s="4"/>
    </row>
    <row r="454" spans="13:14">
      <c r="M454" s="4"/>
      <c r="N454" s="4"/>
    </row>
    <row r="455" spans="13:14">
      <c r="M455" s="4"/>
      <c r="N455" s="4"/>
    </row>
    <row r="456" spans="13:14">
      <c r="M456" s="4"/>
      <c r="N456" s="4"/>
    </row>
    <row r="457" spans="13:14">
      <c r="M457" s="4"/>
      <c r="N457" s="4"/>
    </row>
    <row r="458" spans="13:14">
      <c r="M458" s="4"/>
      <c r="N458" s="4"/>
    </row>
    <row r="459" spans="13:14">
      <c r="M459" s="4"/>
      <c r="N459" s="4"/>
    </row>
    <row r="460" spans="13:14">
      <c r="M460" s="4"/>
      <c r="N460" s="4"/>
    </row>
    <row r="461" spans="13:14">
      <c r="M461" s="4"/>
      <c r="N461" s="4"/>
    </row>
    <row r="462" spans="13:14">
      <c r="M462" s="4"/>
      <c r="N462" s="4"/>
    </row>
    <row r="463" spans="13:14">
      <c r="M463" s="4"/>
      <c r="N463" s="4"/>
    </row>
    <row r="464" spans="13:14">
      <c r="M464" s="4"/>
      <c r="N464" s="4"/>
    </row>
    <row r="465" spans="13:14">
      <c r="M465" s="4"/>
      <c r="N465" s="4"/>
    </row>
    <row r="466" spans="13:14">
      <c r="M466" s="4"/>
      <c r="N466" s="4"/>
    </row>
    <row r="467" spans="13:14">
      <c r="M467" s="4"/>
      <c r="N467" s="4"/>
    </row>
    <row r="468" spans="13:14">
      <c r="M468" s="4"/>
      <c r="N468" s="4"/>
    </row>
    <row r="469" spans="13:14">
      <c r="M469" s="4"/>
      <c r="N469" s="4"/>
    </row>
    <row r="470" spans="13:14">
      <c r="M470" s="4"/>
      <c r="N470" s="4"/>
    </row>
    <row r="471" spans="13:14">
      <c r="M471" s="4"/>
      <c r="N471" s="4"/>
    </row>
    <row r="472" spans="13:14">
      <c r="M472" s="4"/>
      <c r="N472" s="4"/>
    </row>
    <row r="473" spans="13:14">
      <c r="M473" s="4"/>
      <c r="N473" s="4"/>
    </row>
    <row r="474" spans="13:14">
      <c r="M474" s="4"/>
      <c r="N474" s="4"/>
    </row>
    <row r="475" spans="13:14">
      <c r="M475" s="4"/>
      <c r="N475" s="4"/>
    </row>
    <row r="476" spans="13:14">
      <c r="M476" s="4"/>
      <c r="N476" s="4"/>
    </row>
    <row r="477" spans="13:14">
      <c r="M477" s="4"/>
      <c r="N477" s="4"/>
    </row>
    <row r="478" spans="13:14">
      <c r="M478" s="4"/>
      <c r="N478" s="4"/>
    </row>
    <row r="479" spans="13:14">
      <c r="M479" s="4"/>
      <c r="N479" s="4"/>
    </row>
    <row r="480" spans="13:14">
      <c r="M480" s="4"/>
      <c r="N480" s="4"/>
    </row>
    <row r="481" spans="13:14">
      <c r="M481" s="4"/>
      <c r="N481" s="4"/>
    </row>
    <row r="482" spans="13:14">
      <c r="M482" s="4"/>
      <c r="N482" s="4"/>
    </row>
    <row r="483" spans="13:14">
      <c r="M483" s="4"/>
      <c r="N483" s="4"/>
    </row>
    <row r="484" spans="13:14">
      <c r="M484" s="4"/>
      <c r="N484" s="4"/>
    </row>
    <row r="485" spans="13:14">
      <c r="M485" s="4"/>
      <c r="N485" s="4"/>
    </row>
    <row r="486" spans="13:14">
      <c r="M486" s="4"/>
      <c r="N486" s="4"/>
    </row>
    <row r="487" spans="13:14">
      <c r="M487" s="4"/>
      <c r="N487" s="4"/>
    </row>
    <row r="488" spans="13:14">
      <c r="M488" s="4"/>
      <c r="N488" s="4"/>
    </row>
    <row r="489" spans="13:14">
      <c r="M489" s="4"/>
      <c r="N489" s="4"/>
    </row>
    <row r="490" spans="13:14">
      <c r="M490" s="4"/>
      <c r="N490" s="4"/>
    </row>
    <row r="491" spans="13:14">
      <c r="M491" s="4"/>
      <c r="N491" s="4"/>
    </row>
    <row r="492" spans="13:14">
      <c r="M492" s="4"/>
      <c r="N492" s="4"/>
    </row>
    <row r="493" spans="13:14">
      <c r="M493" s="4"/>
      <c r="N493" s="4"/>
    </row>
    <row r="494" spans="13:14">
      <c r="M494" s="4"/>
      <c r="N494" s="4"/>
    </row>
    <row r="495" spans="13:14">
      <c r="M495" s="4"/>
      <c r="N495" s="4"/>
    </row>
    <row r="496" spans="13:14">
      <c r="M496" s="4"/>
      <c r="N496" s="4"/>
    </row>
    <row r="497" spans="13:14">
      <c r="M497" s="4"/>
      <c r="N497" s="4"/>
    </row>
    <row r="498" spans="13:14">
      <c r="M498" s="4"/>
      <c r="N498" s="4"/>
    </row>
    <row r="499" spans="13:14">
      <c r="M499" s="4"/>
      <c r="N499" s="4"/>
    </row>
    <row r="500" spans="13:14">
      <c r="M500" s="4"/>
      <c r="N500" s="4"/>
    </row>
    <row r="501" spans="13:14">
      <c r="M501" s="4"/>
      <c r="N501" s="4"/>
    </row>
    <row r="502" spans="13:14">
      <c r="M502" s="4"/>
      <c r="N502" s="4"/>
    </row>
    <row r="503" spans="13:14">
      <c r="M503" s="4"/>
      <c r="N503" s="4"/>
    </row>
    <row r="504" spans="13:14">
      <c r="M504" s="4"/>
      <c r="N504" s="4"/>
    </row>
    <row r="505" spans="13:14">
      <c r="M505" s="4"/>
      <c r="N505" s="4"/>
    </row>
    <row r="506" spans="13:14">
      <c r="M506" s="4"/>
      <c r="N506" s="4"/>
    </row>
    <row r="507" spans="13:14">
      <c r="M507" s="4"/>
      <c r="N507" s="4"/>
    </row>
    <row r="508" spans="13:14">
      <c r="M508" s="4"/>
      <c r="N508" s="4"/>
    </row>
    <row r="509" spans="13:14">
      <c r="M509" s="4"/>
      <c r="N509" s="4"/>
    </row>
    <row r="510" spans="13:14">
      <c r="M510" s="4"/>
      <c r="N510" s="4"/>
    </row>
    <row r="511" spans="13:14">
      <c r="M511" s="4"/>
      <c r="N511" s="4"/>
    </row>
    <row r="512" spans="13:14">
      <c r="M512" s="4"/>
      <c r="N512" s="4"/>
    </row>
    <row r="513" spans="13:14">
      <c r="M513" s="4"/>
      <c r="N513" s="4"/>
    </row>
    <row r="514" spans="13:14">
      <c r="M514" s="4"/>
      <c r="N514" s="4"/>
    </row>
    <row r="515" spans="13:14">
      <c r="M515" s="4"/>
      <c r="N515" s="4"/>
    </row>
    <row r="516" spans="13:14">
      <c r="M516" s="4"/>
      <c r="N516" s="4"/>
    </row>
    <row r="517" spans="13:14">
      <c r="M517" s="4"/>
      <c r="N517" s="4"/>
    </row>
    <row r="518" spans="13:14">
      <c r="M518" s="4"/>
      <c r="N518" s="4"/>
    </row>
    <row r="519" spans="13:14">
      <c r="M519" s="4"/>
      <c r="N519" s="4"/>
    </row>
    <row r="520" spans="13:14">
      <c r="M520" s="4"/>
      <c r="N520" s="4"/>
    </row>
    <row r="521" spans="13:14">
      <c r="M521" s="4"/>
      <c r="N521" s="4"/>
    </row>
    <row r="522" spans="13:14">
      <c r="M522" s="4"/>
      <c r="N522" s="4"/>
    </row>
    <row r="523" spans="13:14">
      <c r="M523" s="4"/>
      <c r="N523" s="4"/>
    </row>
    <row r="524" spans="13:14">
      <c r="M524" s="4"/>
      <c r="N524" s="4"/>
    </row>
    <row r="525" spans="13:14">
      <c r="M525" s="4"/>
      <c r="N525" s="4"/>
    </row>
    <row r="526" spans="13:14">
      <c r="M526" s="4"/>
      <c r="N526" s="4"/>
    </row>
    <row r="527" spans="13:14">
      <c r="M527" s="4"/>
      <c r="N527" s="4"/>
    </row>
    <row r="528" spans="13:14">
      <c r="M528" s="4"/>
      <c r="N528" s="4"/>
    </row>
    <row r="529" spans="13:14">
      <c r="M529" s="4"/>
      <c r="N529" s="4"/>
    </row>
    <row r="530" spans="13:14">
      <c r="M530" s="4"/>
      <c r="N530" s="4"/>
    </row>
    <row r="531" spans="13:14">
      <c r="M531" s="4"/>
      <c r="N531" s="4"/>
    </row>
    <row r="532" spans="13:14">
      <c r="M532" s="4"/>
      <c r="N532" s="4"/>
    </row>
    <row r="533" spans="13:14">
      <c r="M533" s="4"/>
      <c r="N533" s="4"/>
    </row>
    <row r="534" spans="13:14">
      <c r="M534" s="4"/>
      <c r="N534" s="4"/>
    </row>
    <row r="535" spans="13:14">
      <c r="M535" s="4"/>
      <c r="N535" s="4"/>
    </row>
    <row r="536" spans="13:14">
      <c r="M536" s="4"/>
      <c r="N536" s="4"/>
    </row>
    <row r="537" spans="13:14">
      <c r="M537" s="4"/>
      <c r="N537" s="4"/>
    </row>
    <row r="538" spans="13:14">
      <c r="M538" s="4"/>
      <c r="N538" s="4"/>
    </row>
    <row r="539" spans="13:14">
      <c r="M539" s="4"/>
      <c r="N539" s="4"/>
    </row>
    <row r="540" spans="13:14">
      <c r="M540" s="4"/>
      <c r="N540" s="4"/>
    </row>
    <row r="541" spans="13:14">
      <c r="M541" s="4"/>
      <c r="N541" s="4"/>
    </row>
    <row r="542" spans="13:14">
      <c r="M542" s="4"/>
      <c r="N542" s="4"/>
    </row>
    <row r="543" spans="13:14">
      <c r="M543" s="4"/>
      <c r="N543" s="4"/>
    </row>
    <row r="544" spans="13:14">
      <c r="M544" s="4"/>
      <c r="N544" s="4"/>
    </row>
    <row r="545" spans="13:14">
      <c r="M545" s="4"/>
      <c r="N545" s="4"/>
    </row>
    <row r="546" spans="13:14">
      <c r="M546" s="4"/>
      <c r="N546" s="4"/>
    </row>
    <row r="547" spans="13:14">
      <c r="M547" s="4"/>
      <c r="N547" s="4"/>
    </row>
    <row r="548" spans="13:14">
      <c r="M548" s="4"/>
      <c r="N548" s="4"/>
    </row>
    <row r="549" spans="13:14">
      <c r="M549" s="4"/>
      <c r="N549" s="4"/>
    </row>
    <row r="550" spans="13:14">
      <c r="M550" s="4"/>
      <c r="N550" s="4"/>
    </row>
    <row r="551" spans="13:14">
      <c r="M551" s="4"/>
      <c r="N551" s="4"/>
    </row>
    <row r="552" spans="13:14">
      <c r="M552" s="4"/>
      <c r="N552" s="4"/>
    </row>
    <row r="553" spans="13:14">
      <c r="M553" s="4"/>
      <c r="N553" s="4"/>
    </row>
    <row r="554" spans="13:14">
      <c r="M554" s="4"/>
      <c r="N554" s="4"/>
    </row>
    <row r="555" spans="13:14">
      <c r="M555" s="4"/>
      <c r="N555" s="4"/>
    </row>
    <row r="556" spans="13:14">
      <c r="M556" s="4"/>
      <c r="N556" s="4"/>
    </row>
    <row r="557" spans="13:14">
      <c r="M557" s="4"/>
      <c r="N557" s="4"/>
    </row>
    <row r="558" spans="13:14">
      <c r="M558" s="4"/>
      <c r="N558" s="4"/>
    </row>
    <row r="559" spans="13:14">
      <c r="M559" s="4"/>
      <c r="N559" s="4"/>
    </row>
    <row r="560" spans="13:14">
      <c r="M560" s="4"/>
      <c r="N560" s="4"/>
    </row>
    <row r="561" spans="13:14">
      <c r="M561" s="4"/>
      <c r="N561" s="4"/>
    </row>
    <row r="562" spans="13:14">
      <c r="M562" s="4"/>
      <c r="N562" s="4"/>
    </row>
    <row r="563" spans="13:14">
      <c r="M563" s="4"/>
      <c r="N563" s="4"/>
    </row>
    <row r="564" spans="13:14">
      <c r="M564" s="4"/>
      <c r="N564" s="4"/>
    </row>
    <row r="565" spans="13:14">
      <c r="M565" s="4"/>
      <c r="N565" s="4"/>
    </row>
    <row r="566" spans="13:14">
      <c r="M566" s="4"/>
      <c r="N566" s="4"/>
    </row>
    <row r="567" spans="13:14">
      <c r="M567" s="4"/>
      <c r="N567" s="4"/>
    </row>
    <row r="568" spans="13:14">
      <c r="M568" s="4"/>
      <c r="N568" s="4"/>
    </row>
    <row r="569" spans="13:14">
      <c r="M569" s="4"/>
      <c r="N569" s="4"/>
    </row>
    <row r="570" spans="13:14">
      <c r="M570" s="4"/>
      <c r="N570" s="4"/>
    </row>
    <row r="571" spans="13:14">
      <c r="M571" s="4"/>
      <c r="N571" s="4"/>
    </row>
    <row r="572" spans="13:14">
      <c r="M572" s="4"/>
      <c r="N572" s="4"/>
    </row>
    <row r="573" spans="13:14">
      <c r="M573" s="4"/>
      <c r="N573" s="4"/>
    </row>
    <row r="574" spans="13:14">
      <c r="M574" s="4"/>
      <c r="N574" s="4"/>
    </row>
    <row r="575" spans="13:14">
      <c r="M575" s="4"/>
      <c r="N575" s="4"/>
    </row>
    <row r="576" spans="13:14">
      <c r="M576" s="4"/>
      <c r="N576" s="4"/>
    </row>
    <row r="577" spans="13:14">
      <c r="M577" s="4"/>
      <c r="N577" s="4"/>
    </row>
    <row r="578" spans="13:14">
      <c r="M578" s="4"/>
      <c r="N578" s="4"/>
    </row>
    <row r="579" spans="13:14">
      <c r="M579" s="4"/>
      <c r="N579" s="4"/>
    </row>
    <row r="580" spans="13:14">
      <c r="M580" s="4"/>
      <c r="N580" s="4"/>
    </row>
    <row r="581" spans="13:14">
      <c r="M581" s="4"/>
      <c r="N581" s="4"/>
    </row>
    <row r="582" spans="13:14">
      <c r="M582" s="4"/>
      <c r="N582" s="4"/>
    </row>
    <row r="583" spans="13:14">
      <c r="M583" s="4"/>
      <c r="N583" s="4"/>
    </row>
    <row r="584" spans="13:14">
      <c r="M584" s="4"/>
      <c r="N584" s="4"/>
    </row>
    <row r="585" spans="13:14">
      <c r="M585" s="4"/>
      <c r="N585" s="4"/>
    </row>
    <row r="586" spans="13:14">
      <c r="M586" s="4"/>
      <c r="N586" s="4"/>
    </row>
    <row r="587" spans="13:14">
      <c r="M587" s="4"/>
      <c r="N587" s="4"/>
    </row>
    <row r="588" spans="13:14">
      <c r="M588" s="4"/>
      <c r="N588" s="4"/>
    </row>
    <row r="589" spans="13:14">
      <c r="M589" s="4"/>
      <c r="N589" s="4"/>
    </row>
    <row r="590" spans="13:14">
      <c r="M590" s="4"/>
      <c r="N590" s="4"/>
    </row>
    <row r="591" spans="13:14">
      <c r="M591" s="4"/>
      <c r="N591" s="4"/>
    </row>
    <row r="592" spans="13:14">
      <c r="M592" s="4"/>
      <c r="N592" s="4"/>
    </row>
    <row r="593" spans="13:14">
      <c r="M593" s="4"/>
      <c r="N593" s="4"/>
    </row>
    <row r="594" spans="13:14">
      <c r="M594" s="4"/>
      <c r="N594" s="4"/>
    </row>
    <row r="595" spans="13:14">
      <c r="M595" s="4"/>
      <c r="N595" s="4"/>
    </row>
    <row r="596" spans="13:14">
      <c r="M596" s="4"/>
      <c r="N596" s="4"/>
    </row>
    <row r="597" spans="13:14">
      <c r="M597" s="4"/>
      <c r="N597" s="4"/>
    </row>
    <row r="598" spans="13:14">
      <c r="M598" s="4"/>
      <c r="N598" s="4"/>
    </row>
    <row r="599" spans="13:14">
      <c r="M599" s="4"/>
      <c r="N599" s="4"/>
    </row>
    <row r="600" spans="13:14">
      <c r="M600" s="4"/>
      <c r="N600" s="4"/>
    </row>
    <row r="601" spans="13:14">
      <c r="M601" s="4"/>
      <c r="N601" s="4"/>
    </row>
    <row r="602" spans="13:14">
      <c r="M602" s="4"/>
      <c r="N602" s="4"/>
    </row>
    <row r="603" spans="13:14">
      <c r="M603" s="4"/>
      <c r="N603" s="4"/>
    </row>
    <row r="604" spans="13:14">
      <c r="M604" s="4"/>
      <c r="N604" s="4"/>
    </row>
    <row r="605" spans="13:14">
      <c r="M605" s="4"/>
      <c r="N605" s="4"/>
    </row>
    <row r="606" spans="13:14">
      <c r="M606" s="4"/>
      <c r="N606" s="4"/>
    </row>
    <row r="607" spans="13:14">
      <c r="M607" s="4"/>
      <c r="N607" s="4"/>
    </row>
    <row r="608" spans="13:14">
      <c r="M608" s="4"/>
      <c r="N608" s="4"/>
    </row>
    <row r="609" spans="13:14">
      <c r="M609" s="4"/>
      <c r="N609" s="4"/>
    </row>
    <row r="610" spans="13:14">
      <c r="M610" s="4"/>
      <c r="N610" s="4"/>
    </row>
    <row r="611" spans="13:14">
      <c r="M611" s="4"/>
      <c r="N611" s="4"/>
    </row>
    <row r="612" spans="13:14">
      <c r="M612" s="4"/>
      <c r="N612" s="4"/>
    </row>
    <row r="613" spans="13:14">
      <c r="M613" s="4"/>
      <c r="N613" s="4"/>
    </row>
    <row r="614" spans="13:14">
      <c r="M614" s="4"/>
      <c r="N614" s="4"/>
    </row>
    <row r="615" spans="13:14">
      <c r="M615" s="4"/>
      <c r="N615" s="4"/>
    </row>
    <row r="616" spans="13:14">
      <c r="M616" s="4"/>
      <c r="N616" s="4"/>
    </row>
    <row r="617" spans="13:14">
      <c r="M617" s="4"/>
      <c r="N617" s="4"/>
    </row>
    <row r="618" spans="13:14">
      <c r="M618" s="4"/>
      <c r="N618" s="4"/>
    </row>
    <row r="619" spans="13:14">
      <c r="M619" s="4"/>
      <c r="N619" s="4"/>
    </row>
    <row r="620" spans="13:14">
      <c r="M620" s="4"/>
      <c r="N620" s="4"/>
    </row>
    <row r="621" spans="13:14">
      <c r="M621" s="4"/>
      <c r="N621" s="4"/>
    </row>
    <row r="622" spans="13:14">
      <c r="M622" s="4"/>
      <c r="N622" s="4"/>
    </row>
    <row r="623" spans="13:14">
      <c r="M623" s="4"/>
      <c r="N623" s="4"/>
    </row>
    <row r="624" spans="13:14">
      <c r="M624" s="4"/>
      <c r="N624" s="4"/>
    </row>
    <row r="625" spans="13:14">
      <c r="M625" s="4"/>
      <c r="N625" s="4"/>
    </row>
    <row r="626" spans="13:14">
      <c r="M626" s="4"/>
      <c r="N626" s="4"/>
    </row>
    <row r="627" spans="13:14">
      <c r="M627" s="4"/>
      <c r="N627" s="4"/>
    </row>
    <row r="628" spans="13:14">
      <c r="M628" s="4"/>
      <c r="N628" s="4"/>
    </row>
    <row r="629" spans="13:14">
      <c r="M629" s="4"/>
      <c r="N629" s="4"/>
    </row>
    <row r="630" spans="13:14">
      <c r="M630" s="4"/>
      <c r="N630" s="4"/>
    </row>
    <row r="631" spans="13:14">
      <c r="M631" s="4"/>
      <c r="N631" s="4"/>
    </row>
    <row r="632" spans="13:14">
      <c r="M632" s="4"/>
      <c r="N632" s="4"/>
    </row>
    <row r="633" spans="13:14">
      <c r="M633" s="4"/>
      <c r="N633" s="4"/>
    </row>
    <row r="634" spans="13:14">
      <c r="M634" s="4"/>
      <c r="N634" s="4"/>
    </row>
    <row r="635" spans="13:14">
      <c r="M635" s="4"/>
      <c r="N635" s="4"/>
    </row>
    <row r="636" spans="13:14">
      <c r="M636" s="4"/>
      <c r="N636" s="4"/>
    </row>
    <row r="637" spans="13:14">
      <c r="M637" s="4"/>
      <c r="N637" s="4"/>
    </row>
    <row r="638" spans="13:14">
      <c r="M638" s="4"/>
      <c r="N638" s="4"/>
    </row>
    <row r="639" spans="13:14">
      <c r="M639" s="4"/>
      <c r="N639" s="4"/>
    </row>
    <row r="640" spans="13:14">
      <c r="M640" s="4"/>
      <c r="N640" s="4"/>
    </row>
    <row r="641" spans="13:14">
      <c r="M641" s="4"/>
      <c r="N641" s="4"/>
    </row>
    <row r="642" spans="13:14">
      <c r="M642" s="4"/>
      <c r="N642" s="4"/>
    </row>
    <row r="643" spans="13:14">
      <c r="M643" s="4"/>
      <c r="N643" s="4"/>
    </row>
    <row r="644" spans="13:14">
      <c r="M644" s="4"/>
      <c r="N644" s="4"/>
    </row>
    <row r="645" spans="13:14">
      <c r="M645" s="4"/>
      <c r="N645" s="4"/>
    </row>
    <row r="646" spans="13:14">
      <c r="M646" s="4"/>
      <c r="N646" s="4"/>
    </row>
    <row r="647" spans="13:14">
      <c r="M647" s="4"/>
      <c r="N647" s="4"/>
    </row>
    <row r="648" spans="13:14">
      <c r="M648" s="4"/>
      <c r="N648" s="4"/>
    </row>
    <row r="649" spans="13:14">
      <c r="M649" s="4"/>
      <c r="N649" s="4"/>
    </row>
    <row r="650" spans="13:14">
      <c r="M650" s="4"/>
      <c r="N650" s="4"/>
    </row>
    <row r="651" spans="13:14">
      <c r="M651" s="4"/>
      <c r="N651" s="4"/>
    </row>
    <row r="652" spans="13:14">
      <c r="M652" s="4"/>
      <c r="N652" s="4"/>
    </row>
    <row r="653" spans="13:14">
      <c r="M653" s="4"/>
      <c r="N653" s="4"/>
    </row>
    <row r="654" spans="13:14">
      <c r="M654" s="4"/>
      <c r="N654" s="4"/>
    </row>
    <row r="655" spans="13:14">
      <c r="M655" s="4"/>
      <c r="N655" s="4"/>
    </row>
    <row r="656" spans="13:14">
      <c r="M656" s="4"/>
      <c r="N656" s="4"/>
    </row>
    <row r="657" spans="13:14">
      <c r="M657" s="4"/>
      <c r="N657" s="4"/>
    </row>
    <row r="658" spans="13:14">
      <c r="M658" s="4"/>
      <c r="N658" s="4"/>
    </row>
    <row r="659" spans="13:14">
      <c r="M659" s="4"/>
      <c r="N659" s="4"/>
    </row>
    <row r="660" spans="13:14">
      <c r="M660" s="4"/>
      <c r="N660" s="4"/>
    </row>
    <row r="661" spans="13:14">
      <c r="M661" s="4"/>
      <c r="N661" s="4"/>
    </row>
    <row r="662" spans="13:14">
      <c r="M662" s="4"/>
      <c r="N662" s="4"/>
    </row>
    <row r="663" spans="13:14">
      <c r="M663" s="4"/>
      <c r="N663" s="4"/>
    </row>
    <row r="664" spans="13:14">
      <c r="M664" s="4"/>
      <c r="N664" s="4"/>
    </row>
    <row r="665" spans="13:14">
      <c r="M665" s="4"/>
      <c r="N665" s="4"/>
    </row>
    <row r="666" spans="13:14">
      <c r="M666" s="4"/>
      <c r="N666" s="4"/>
    </row>
    <row r="667" spans="13:14">
      <c r="M667" s="4"/>
      <c r="N667" s="4"/>
    </row>
    <row r="668" spans="13:14">
      <c r="M668" s="4"/>
      <c r="N668" s="4"/>
    </row>
    <row r="669" spans="13:14">
      <c r="M669" s="4"/>
      <c r="N669" s="4"/>
    </row>
    <row r="670" spans="13:14">
      <c r="M670" s="4"/>
      <c r="N670" s="4"/>
    </row>
    <row r="671" spans="13:14">
      <c r="M671" s="4"/>
      <c r="N671" s="4"/>
    </row>
    <row r="672" spans="13:14">
      <c r="M672" s="4"/>
      <c r="N672" s="4"/>
    </row>
    <row r="673" spans="13:14">
      <c r="M673" s="4"/>
      <c r="N673" s="4"/>
    </row>
    <row r="674" spans="13:14">
      <c r="M674" s="4"/>
      <c r="N674" s="4"/>
    </row>
    <row r="675" spans="13:14">
      <c r="M675" s="4"/>
      <c r="N675" s="4"/>
    </row>
    <row r="676" spans="13:14">
      <c r="M676" s="4"/>
      <c r="N676" s="4"/>
    </row>
    <row r="677" spans="13:14">
      <c r="M677" s="4"/>
      <c r="N677" s="4"/>
    </row>
    <row r="678" spans="13:14">
      <c r="M678" s="4"/>
      <c r="N678" s="4"/>
    </row>
    <row r="679" spans="13:14">
      <c r="M679" s="4"/>
      <c r="N679" s="4"/>
    </row>
    <row r="680" spans="13:14">
      <c r="M680" s="4"/>
      <c r="N680" s="4"/>
    </row>
    <row r="681" spans="13:14">
      <c r="M681" s="4"/>
      <c r="N681" s="4"/>
    </row>
    <row r="682" spans="13:14">
      <c r="M682" s="4"/>
      <c r="N682" s="4"/>
    </row>
    <row r="683" spans="13:14">
      <c r="M683" s="4"/>
      <c r="N683" s="4"/>
    </row>
    <row r="684" spans="13:14">
      <c r="M684" s="4"/>
      <c r="N684" s="4"/>
    </row>
    <row r="685" spans="13:14">
      <c r="M685" s="4"/>
      <c r="N685" s="4"/>
    </row>
    <row r="686" spans="13:14">
      <c r="M686" s="4"/>
      <c r="N686" s="4"/>
    </row>
    <row r="687" spans="13:14">
      <c r="M687" s="4"/>
      <c r="N687" s="4"/>
    </row>
    <row r="688" spans="13:14">
      <c r="M688" s="4"/>
      <c r="N688" s="4"/>
    </row>
    <row r="689" spans="13:14">
      <c r="M689" s="4"/>
      <c r="N689" s="4"/>
    </row>
    <row r="690" spans="13:14">
      <c r="M690" s="4"/>
      <c r="N690" s="4"/>
    </row>
    <row r="691" spans="13:14">
      <c r="M691" s="4"/>
      <c r="N691" s="4"/>
    </row>
    <row r="692" spans="13:14">
      <c r="M692" s="4"/>
      <c r="N692" s="4"/>
    </row>
    <row r="693" spans="13:14">
      <c r="M693" s="4"/>
      <c r="N693" s="4"/>
    </row>
    <row r="694" spans="13:14">
      <c r="M694" s="4"/>
      <c r="N694" s="4"/>
    </row>
    <row r="695" spans="13:14">
      <c r="M695" s="4"/>
      <c r="N695" s="4"/>
    </row>
    <row r="696" spans="13:14">
      <c r="M696" s="4"/>
      <c r="N696" s="4"/>
    </row>
    <row r="697" spans="13:14">
      <c r="M697" s="4"/>
      <c r="N697" s="4"/>
    </row>
    <row r="698" spans="13:14">
      <c r="M698" s="4"/>
      <c r="N698" s="4"/>
    </row>
    <row r="699" spans="13:14">
      <c r="M699" s="4"/>
      <c r="N699" s="4"/>
    </row>
    <row r="700" spans="13:14">
      <c r="M700" s="4"/>
      <c r="N700" s="4"/>
    </row>
    <row r="701" spans="13:14">
      <c r="M701" s="4"/>
      <c r="N701" s="4"/>
    </row>
    <row r="702" spans="13:14">
      <c r="M702" s="4"/>
      <c r="N702" s="4"/>
    </row>
    <row r="703" spans="13:14">
      <c r="M703" s="4"/>
      <c r="N703" s="4"/>
    </row>
    <row r="704" spans="13:14">
      <c r="M704" s="4"/>
      <c r="N704" s="4"/>
    </row>
    <row r="705" spans="13:14">
      <c r="M705" s="4"/>
      <c r="N705" s="4"/>
    </row>
    <row r="706" spans="13:14">
      <c r="M706" s="4"/>
      <c r="N706" s="4"/>
    </row>
    <row r="707" spans="13:14">
      <c r="M707" s="4"/>
      <c r="N707" s="4"/>
    </row>
    <row r="708" spans="13:14">
      <c r="M708" s="4"/>
      <c r="N708" s="4"/>
    </row>
    <row r="709" spans="13:14">
      <c r="M709" s="4"/>
      <c r="N709" s="4"/>
    </row>
    <row r="710" spans="13:14">
      <c r="M710" s="4"/>
      <c r="N710" s="4"/>
    </row>
    <row r="711" spans="13:14">
      <c r="M711" s="4"/>
      <c r="N711" s="4"/>
    </row>
    <row r="712" spans="13:14">
      <c r="M712" s="4"/>
      <c r="N712" s="4"/>
    </row>
    <row r="713" spans="13:14">
      <c r="M713" s="4"/>
      <c r="N713" s="4"/>
    </row>
    <row r="714" spans="13:14">
      <c r="M714" s="4"/>
      <c r="N714" s="4"/>
    </row>
    <row r="715" spans="13:14">
      <c r="M715" s="4"/>
      <c r="N715" s="4"/>
    </row>
    <row r="716" spans="13:14">
      <c r="M716" s="4"/>
      <c r="N716" s="4"/>
    </row>
    <row r="717" spans="13:14">
      <c r="M717" s="4"/>
      <c r="N717" s="4"/>
    </row>
    <row r="718" spans="13:14">
      <c r="M718" s="4"/>
      <c r="N718" s="4"/>
    </row>
    <row r="719" spans="13:14">
      <c r="M719" s="4"/>
      <c r="N719" s="4"/>
    </row>
    <row r="720" spans="13:14">
      <c r="M720" s="4"/>
      <c r="N720" s="4"/>
    </row>
    <row r="721" spans="13:14">
      <c r="M721" s="4"/>
      <c r="N721" s="4"/>
    </row>
    <row r="722" spans="13:14">
      <c r="M722" s="4"/>
      <c r="N722" s="4"/>
    </row>
    <row r="723" spans="13:14">
      <c r="M723" s="4"/>
      <c r="N723" s="4"/>
    </row>
    <row r="724" spans="13:14">
      <c r="M724" s="4"/>
      <c r="N724" s="4"/>
    </row>
    <row r="725" spans="13:14">
      <c r="M725" s="4"/>
      <c r="N725" s="4"/>
    </row>
    <row r="726" spans="13:14">
      <c r="M726" s="4"/>
      <c r="N726" s="4"/>
    </row>
    <row r="727" spans="13:14">
      <c r="M727" s="4"/>
      <c r="N727" s="4"/>
    </row>
    <row r="728" spans="13:14">
      <c r="M728" s="4"/>
      <c r="N728" s="4"/>
    </row>
    <row r="729" spans="13:14">
      <c r="M729" s="4"/>
      <c r="N729" s="4"/>
    </row>
    <row r="730" spans="13:14">
      <c r="M730" s="4"/>
      <c r="N730" s="4"/>
    </row>
    <row r="731" spans="13:14">
      <c r="M731" s="4"/>
      <c r="N731" s="4"/>
    </row>
    <row r="732" spans="13:14">
      <c r="M732" s="4"/>
      <c r="N732" s="4"/>
    </row>
    <row r="733" spans="13:14">
      <c r="M733" s="4"/>
      <c r="N733" s="4"/>
    </row>
    <row r="734" spans="13:14">
      <c r="M734" s="4"/>
      <c r="N734" s="4"/>
    </row>
    <row r="735" spans="13:14">
      <c r="M735" s="4"/>
      <c r="N735" s="4"/>
    </row>
    <row r="736" spans="13:14">
      <c r="M736" s="4"/>
      <c r="N736" s="4"/>
    </row>
    <row r="737" spans="13:14">
      <c r="M737" s="4"/>
      <c r="N737" s="4"/>
    </row>
    <row r="738" spans="13:14">
      <c r="M738" s="4"/>
      <c r="N738" s="4"/>
    </row>
    <row r="739" spans="13:14">
      <c r="M739" s="4"/>
      <c r="N739" s="4"/>
    </row>
    <row r="740" spans="13:14">
      <c r="M740" s="4"/>
      <c r="N740" s="4"/>
    </row>
    <row r="741" spans="13:14">
      <c r="M741" s="4"/>
      <c r="N741" s="4"/>
    </row>
    <row r="742" spans="13:14">
      <c r="M742" s="4"/>
      <c r="N742" s="4"/>
    </row>
    <row r="743" spans="13:14">
      <c r="M743" s="4"/>
      <c r="N743" s="4"/>
    </row>
    <row r="744" spans="13:14">
      <c r="M744" s="4"/>
      <c r="N744" s="4"/>
    </row>
    <row r="745" spans="13:14">
      <c r="M745" s="4"/>
      <c r="N745" s="4"/>
    </row>
    <row r="746" spans="13:14">
      <c r="M746" s="4"/>
      <c r="N746" s="4"/>
    </row>
    <row r="747" spans="13:14">
      <c r="M747" s="4"/>
      <c r="N747" s="4"/>
    </row>
    <row r="748" spans="13:14">
      <c r="M748" s="4"/>
      <c r="N748" s="4"/>
    </row>
    <row r="749" spans="13:14">
      <c r="M749" s="4"/>
      <c r="N749" s="4"/>
    </row>
    <row r="750" spans="13:14">
      <c r="M750" s="4"/>
      <c r="N750" s="4"/>
    </row>
    <row r="751" spans="13:14">
      <c r="M751" s="4"/>
      <c r="N751" s="4"/>
    </row>
    <row r="752" spans="13:14">
      <c r="M752" s="4"/>
      <c r="N752" s="4"/>
    </row>
    <row r="753" spans="13:14">
      <c r="M753" s="4"/>
      <c r="N753" s="4"/>
    </row>
    <row r="754" spans="13:14">
      <c r="M754" s="4"/>
      <c r="N754" s="4"/>
    </row>
    <row r="755" spans="13:14">
      <c r="M755" s="4"/>
      <c r="N755" s="4"/>
    </row>
    <row r="756" spans="13:14">
      <c r="M756" s="4"/>
      <c r="N756" s="4"/>
    </row>
    <row r="757" spans="13:14">
      <c r="M757" s="4"/>
      <c r="N757" s="4"/>
    </row>
    <row r="758" spans="13:14">
      <c r="M758" s="4"/>
      <c r="N758" s="4"/>
    </row>
    <row r="759" spans="13:14">
      <c r="M759" s="4"/>
      <c r="N759" s="4"/>
    </row>
    <row r="760" spans="13:14">
      <c r="M760" s="4"/>
      <c r="N760" s="4"/>
    </row>
    <row r="761" spans="13:14">
      <c r="M761" s="4"/>
      <c r="N761" s="4"/>
    </row>
    <row r="762" spans="13:14">
      <c r="M762" s="4"/>
      <c r="N762" s="4"/>
    </row>
    <row r="763" spans="13:14">
      <c r="M763" s="4"/>
      <c r="N763" s="4"/>
    </row>
    <row r="764" spans="13:14">
      <c r="M764" s="4"/>
      <c r="N764" s="4"/>
    </row>
    <row r="765" spans="13:14">
      <c r="M765" s="4"/>
      <c r="N765" s="4"/>
    </row>
    <row r="766" spans="13:14">
      <c r="M766" s="4"/>
      <c r="N766" s="4"/>
    </row>
    <row r="767" spans="13:14">
      <c r="M767" s="4"/>
      <c r="N767" s="4"/>
    </row>
    <row r="768" spans="13:14">
      <c r="M768" s="4"/>
      <c r="N768" s="4"/>
    </row>
    <row r="769" spans="13:14">
      <c r="M769" s="4"/>
      <c r="N769" s="4"/>
    </row>
    <row r="770" spans="13:14">
      <c r="M770" s="4"/>
      <c r="N770" s="4"/>
    </row>
    <row r="771" spans="13:14">
      <c r="M771" s="4"/>
      <c r="N771" s="4"/>
    </row>
    <row r="772" spans="13:14">
      <c r="M772" s="4"/>
      <c r="N772" s="4"/>
    </row>
    <row r="773" spans="13:14">
      <c r="M773" s="4"/>
      <c r="N773" s="4"/>
    </row>
    <row r="774" spans="13:14">
      <c r="M774" s="4"/>
      <c r="N774" s="4"/>
    </row>
    <row r="775" spans="13:14">
      <c r="M775" s="4"/>
      <c r="N775" s="4"/>
    </row>
    <row r="776" spans="13:14">
      <c r="M776" s="4"/>
      <c r="N776" s="4"/>
    </row>
    <row r="777" spans="13:14">
      <c r="M777" s="4"/>
      <c r="N777" s="4"/>
    </row>
    <row r="778" spans="13:14">
      <c r="M778" s="4"/>
      <c r="N778" s="4"/>
    </row>
    <row r="779" spans="13:14">
      <c r="M779" s="4"/>
      <c r="N779" s="4"/>
    </row>
    <row r="780" spans="13:14">
      <c r="M780" s="4"/>
      <c r="N780" s="4"/>
    </row>
    <row r="781" spans="13:14">
      <c r="M781" s="4"/>
      <c r="N781" s="4"/>
    </row>
    <row r="782" spans="13:14">
      <c r="M782" s="4"/>
      <c r="N782" s="4"/>
    </row>
    <row r="783" spans="13:14">
      <c r="M783" s="4"/>
      <c r="N783" s="4"/>
    </row>
    <row r="784" spans="13:14">
      <c r="M784" s="4"/>
      <c r="N784" s="4"/>
    </row>
    <row r="785" spans="13:14">
      <c r="M785" s="4"/>
      <c r="N785" s="4"/>
    </row>
    <row r="786" spans="13:14">
      <c r="M786" s="4"/>
      <c r="N786" s="4"/>
    </row>
    <row r="787" spans="13:14">
      <c r="M787" s="4"/>
      <c r="N787" s="4"/>
    </row>
    <row r="788" spans="13:14">
      <c r="M788" s="4"/>
      <c r="N788" s="4"/>
    </row>
    <row r="789" spans="13:14">
      <c r="M789" s="4"/>
      <c r="N789" s="4"/>
    </row>
    <row r="790" spans="13:14">
      <c r="M790" s="4"/>
      <c r="N790" s="4"/>
    </row>
    <row r="791" spans="13:14">
      <c r="M791" s="4"/>
      <c r="N791" s="4"/>
    </row>
    <row r="792" spans="13:14">
      <c r="M792" s="4"/>
      <c r="N792" s="4"/>
    </row>
    <row r="793" spans="13:14">
      <c r="M793" s="4"/>
      <c r="N793" s="4"/>
    </row>
    <row r="794" spans="13:14">
      <c r="M794" s="4"/>
      <c r="N794" s="4"/>
    </row>
    <row r="795" spans="13:14">
      <c r="M795" s="4"/>
      <c r="N795" s="4"/>
    </row>
    <row r="796" spans="13:14">
      <c r="M796" s="4"/>
      <c r="N796" s="4"/>
    </row>
    <row r="797" spans="13:14">
      <c r="M797" s="4"/>
      <c r="N797" s="4"/>
    </row>
    <row r="798" spans="13:14">
      <c r="M798" s="4"/>
      <c r="N798" s="4"/>
    </row>
    <row r="799" spans="13:14">
      <c r="M799" s="4"/>
      <c r="N799" s="4"/>
    </row>
    <row r="800" spans="13:14">
      <c r="M800" s="4"/>
      <c r="N800" s="4"/>
    </row>
    <row r="801" spans="13:14">
      <c r="M801" s="4"/>
      <c r="N801" s="4"/>
    </row>
    <row r="802" spans="13:14">
      <c r="M802" s="4"/>
      <c r="N802" s="4"/>
    </row>
    <row r="803" spans="13:14">
      <c r="M803" s="4"/>
      <c r="N803" s="4"/>
    </row>
    <row r="804" spans="13:14">
      <c r="M804" s="4"/>
      <c r="N804" s="4"/>
    </row>
    <row r="805" spans="13:14">
      <c r="M805" s="4"/>
      <c r="N805" s="4"/>
    </row>
    <row r="806" spans="13:14">
      <c r="M806" s="4"/>
      <c r="N806" s="4"/>
    </row>
    <row r="807" spans="13:14">
      <c r="M807" s="4"/>
      <c r="N807" s="4"/>
    </row>
    <row r="808" spans="13:14">
      <c r="M808" s="4"/>
      <c r="N808" s="4"/>
    </row>
    <row r="809" spans="13:14">
      <c r="M809" s="4"/>
      <c r="N809" s="4"/>
    </row>
    <row r="810" spans="13:14">
      <c r="M810" s="4"/>
      <c r="N810" s="4"/>
    </row>
    <row r="811" spans="13:14">
      <c r="M811" s="4"/>
      <c r="N811" s="4"/>
    </row>
    <row r="812" spans="13:14">
      <c r="M812" s="4"/>
      <c r="N812" s="4"/>
    </row>
    <row r="813" spans="13:14">
      <c r="M813" s="4"/>
      <c r="N813" s="4"/>
    </row>
    <row r="814" spans="13:14">
      <c r="M814" s="4"/>
      <c r="N814" s="4"/>
    </row>
    <row r="815" spans="13:14">
      <c r="M815" s="4"/>
      <c r="N815" s="4"/>
    </row>
    <row r="816" spans="13:14">
      <c r="M816" s="4"/>
      <c r="N816" s="4"/>
    </row>
    <row r="817" spans="13:14">
      <c r="M817" s="4"/>
      <c r="N817" s="4"/>
    </row>
    <row r="818" spans="13:14">
      <c r="M818" s="4"/>
      <c r="N818" s="4"/>
    </row>
    <row r="819" spans="13:14">
      <c r="M819" s="4"/>
      <c r="N819" s="4"/>
    </row>
    <row r="820" spans="13:14">
      <c r="M820" s="4"/>
      <c r="N820" s="4"/>
    </row>
    <row r="821" spans="13:14">
      <c r="M821" s="4"/>
      <c r="N821" s="4"/>
    </row>
    <row r="822" spans="13:14">
      <c r="M822" s="4"/>
      <c r="N822" s="4"/>
    </row>
    <row r="823" spans="13:14">
      <c r="M823" s="4"/>
      <c r="N823" s="4"/>
    </row>
    <row r="824" spans="13:14">
      <c r="M824" s="4"/>
      <c r="N824" s="4"/>
    </row>
    <row r="825" spans="13:14">
      <c r="M825" s="4"/>
      <c r="N825" s="4"/>
    </row>
    <row r="826" spans="13:14">
      <c r="M826" s="4"/>
      <c r="N826" s="4"/>
    </row>
    <row r="827" spans="13:14">
      <c r="M827" s="4"/>
      <c r="N827" s="4"/>
    </row>
    <row r="828" spans="13:14">
      <c r="M828" s="4"/>
      <c r="N828" s="4"/>
    </row>
    <row r="829" spans="13:14">
      <c r="M829" s="4"/>
      <c r="N829" s="4"/>
    </row>
    <row r="830" spans="13:14">
      <c r="M830" s="4"/>
      <c r="N830" s="4"/>
    </row>
    <row r="831" spans="13:14">
      <c r="M831" s="4"/>
      <c r="N831" s="4"/>
    </row>
    <row r="832" spans="13:14">
      <c r="M832" s="4"/>
      <c r="N832" s="4"/>
    </row>
    <row r="833" spans="13:14">
      <c r="M833" s="4"/>
      <c r="N833" s="4"/>
    </row>
    <row r="834" spans="13:14">
      <c r="M834" s="4"/>
      <c r="N834" s="4"/>
    </row>
    <row r="835" spans="13:14">
      <c r="M835" s="4"/>
      <c r="N835" s="4"/>
    </row>
    <row r="836" spans="13:14">
      <c r="M836" s="4"/>
      <c r="N836" s="4"/>
    </row>
    <row r="837" spans="13:14">
      <c r="M837" s="4"/>
      <c r="N837" s="4"/>
    </row>
    <row r="838" spans="13:14">
      <c r="M838" s="4"/>
      <c r="N838" s="4"/>
    </row>
    <row r="839" spans="13:14">
      <c r="M839" s="4"/>
      <c r="N839" s="4"/>
    </row>
    <row r="840" spans="13:14">
      <c r="M840" s="4"/>
      <c r="N840" s="4"/>
    </row>
    <row r="841" spans="13:14">
      <c r="M841" s="4"/>
      <c r="N841" s="4"/>
    </row>
    <row r="842" spans="13:14">
      <c r="M842" s="4"/>
      <c r="N842" s="4"/>
    </row>
    <row r="843" spans="13:14">
      <c r="M843" s="4"/>
      <c r="N843" s="4"/>
    </row>
    <row r="844" spans="13:14">
      <c r="M844" s="4"/>
      <c r="N844" s="4"/>
    </row>
    <row r="845" spans="13:14">
      <c r="M845" s="4"/>
      <c r="N845" s="4"/>
    </row>
    <row r="846" spans="13:14">
      <c r="M846" s="4"/>
      <c r="N846" s="4"/>
    </row>
    <row r="847" spans="13:14">
      <c r="M847" s="4"/>
      <c r="N847" s="4"/>
    </row>
    <row r="848" spans="13:14">
      <c r="M848" s="4"/>
      <c r="N848" s="4"/>
    </row>
    <row r="849" spans="13:14">
      <c r="M849" s="4"/>
      <c r="N849" s="4"/>
    </row>
    <row r="850" spans="13:14">
      <c r="M850" s="4"/>
      <c r="N850" s="4"/>
    </row>
    <row r="851" spans="13:14">
      <c r="M851" s="4"/>
      <c r="N851" s="4"/>
    </row>
    <row r="852" spans="13:14">
      <c r="M852" s="4"/>
      <c r="N852" s="4"/>
    </row>
    <row r="853" spans="13:14">
      <c r="M853" s="4"/>
      <c r="N853" s="4"/>
    </row>
    <row r="854" spans="13:14">
      <c r="M854" s="4"/>
      <c r="N854" s="4"/>
    </row>
    <row r="855" spans="13:14">
      <c r="M855" s="4"/>
      <c r="N855" s="4"/>
    </row>
    <row r="856" spans="13:14">
      <c r="M856" s="4"/>
      <c r="N856" s="4"/>
    </row>
    <row r="857" spans="13:14">
      <c r="M857" s="4"/>
      <c r="N857" s="4"/>
    </row>
    <row r="858" spans="13:14">
      <c r="M858" s="4"/>
      <c r="N858" s="4"/>
    </row>
    <row r="859" spans="13:14">
      <c r="M859" s="4"/>
      <c r="N859" s="4"/>
    </row>
    <row r="860" spans="13:14">
      <c r="M860" s="4"/>
      <c r="N860" s="4"/>
    </row>
    <row r="861" spans="13:14">
      <c r="M861" s="4"/>
      <c r="N861" s="4"/>
    </row>
    <row r="862" spans="13:14">
      <c r="M862" s="4"/>
      <c r="N862" s="4"/>
    </row>
    <row r="863" spans="13:14">
      <c r="M863" s="4"/>
      <c r="N863" s="4"/>
    </row>
    <row r="864" spans="13:14">
      <c r="M864" s="4"/>
      <c r="N864" s="4"/>
    </row>
    <row r="865" spans="13:14">
      <c r="M865" s="4"/>
      <c r="N865" s="4"/>
    </row>
    <row r="866" spans="13:14">
      <c r="M866" s="4"/>
      <c r="N866" s="4"/>
    </row>
    <row r="867" spans="13:14">
      <c r="M867" s="4"/>
      <c r="N867" s="4"/>
    </row>
    <row r="868" spans="13:14">
      <c r="M868" s="4"/>
      <c r="N868" s="4"/>
    </row>
    <row r="869" spans="13:14">
      <c r="M869" s="4"/>
      <c r="N869" s="4"/>
    </row>
    <row r="870" spans="13:14">
      <c r="M870" s="4"/>
      <c r="N870" s="4"/>
    </row>
    <row r="871" spans="13:14">
      <c r="M871" s="4"/>
      <c r="N871" s="4"/>
    </row>
    <row r="872" spans="13:14">
      <c r="M872" s="4"/>
      <c r="N872" s="4"/>
    </row>
    <row r="873" spans="13:14">
      <c r="M873" s="4"/>
      <c r="N873" s="4"/>
    </row>
    <row r="874" spans="13:14">
      <c r="M874" s="4"/>
      <c r="N874" s="4"/>
    </row>
    <row r="875" spans="13:14">
      <c r="M875" s="4"/>
      <c r="N875" s="4"/>
    </row>
    <row r="876" spans="13:14">
      <c r="M876" s="4"/>
      <c r="N876" s="4"/>
    </row>
    <row r="877" spans="13:14">
      <c r="M877" s="4"/>
      <c r="N877" s="4"/>
    </row>
    <row r="878" spans="13:14">
      <c r="M878" s="4"/>
      <c r="N878" s="4"/>
    </row>
    <row r="879" spans="13:14">
      <c r="M879" s="4"/>
      <c r="N879" s="4"/>
    </row>
    <row r="880" spans="13:14">
      <c r="M880" s="4"/>
      <c r="N880" s="4"/>
    </row>
    <row r="881" spans="13:14">
      <c r="M881" s="4"/>
      <c r="N881" s="4"/>
    </row>
    <row r="882" spans="13:14">
      <c r="M882" s="4"/>
      <c r="N882" s="4"/>
    </row>
    <row r="883" spans="13:14">
      <c r="M883" s="4"/>
      <c r="N883" s="4"/>
    </row>
    <row r="884" spans="13:14">
      <c r="M884" s="4"/>
      <c r="N884" s="4"/>
    </row>
    <row r="885" spans="13:14">
      <c r="M885" s="4"/>
      <c r="N885" s="4"/>
    </row>
    <row r="886" spans="13:14">
      <c r="M886" s="4"/>
      <c r="N886" s="4"/>
    </row>
    <row r="887" spans="13:14">
      <c r="M887" s="4"/>
      <c r="N887" s="4"/>
    </row>
    <row r="888" spans="13:14">
      <c r="M888" s="4"/>
      <c r="N888" s="4"/>
    </row>
    <row r="889" spans="13:14">
      <c r="M889" s="4"/>
      <c r="N889" s="4"/>
    </row>
    <row r="890" spans="13:14">
      <c r="M890" s="4"/>
      <c r="N890" s="4"/>
    </row>
    <row r="891" spans="13:14">
      <c r="M891" s="4"/>
      <c r="N891" s="4"/>
    </row>
    <row r="892" spans="13:14">
      <c r="M892" s="4"/>
      <c r="N892" s="4"/>
    </row>
    <row r="893" spans="13:14">
      <c r="M893" s="4"/>
      <c r="N893" s="4"/>
    </row>
    <row r="894" spans="13:14">
      <c r="M894" s="4"/>
      <c r="N894" s="4"/>
    </row>
    <row r="895" spans="13:14">
      <c r="M895" s="4"/>
      <c r="N895" s="4"/>
    </row>
    <row r="896" spans="13:14">
      <c r="M896" s="4"/>
      <c r="N896" s="4"/>
    </row>
    <row r="897" spans="13:14">
      <c r="M897" s="4"/>
      <c r="N897" s="4"/>
    </row>
    <row r="898" spans="13:14">
      <c r="M898" s="4"/>
      <c r="N898" s="4"/>
    </row>
    <row r="899" spans="13:14">
      <c r="M899" s="4"/>
      <c r="N899" s="4"/>
    </row>
    <row r="900" spans="13:14">
      <c r="M900" s="4"/>
      <c r="N900" s="4"/>
    </row>
    <row r="901" spans="13:14">
      <c r="M901" s="4"/>
      <c r="N901" s="4"/>
    </row>
    <row r="902" spans="13:14">
      <c r="M902" s="4"/>
      <c r="N902" s="4"/>
    </row>
    <row r="903" spans="13:14">
      <c r="M903" s="4"/>
      <c r="N903" s="4"/>
    </row>
    <row r="904" spans="13:14">
      <c r="M904" s="4"/>
      <c r="N904" s="4"/>
    </row>
    <row r="905" spans="13:14">
      <c r="M905" s="4"/>
      <c r="N905" s="4"/>
    </row>
    <row r="906" spans="13:14">
      <c r="M906" s="4"/>
      <c r="N906" s="4"/>
    </row>
    <row r="907" spans="13:14">
      <c r="M907" s="4"/>
      <c r="N907" s="4"/>
    </row>
    <row r="908" spans="13:14">
      <c r="M908" s="4"/>
      <c r="N908" s="4"/>
    </row>
    <row r="909" spans="13:14">
      <c r="M909" s="4"/>
      <c r="N909" s="4"/>
    </row>
    <row r="910" spans="13:14">
      <c r="M910" s="4"/>
      <c r="N910" s="4"/>
    </row>
    <row r="911" spans="13:14">
      <c r="M911" s="4"/>
      <c r="N911" s="4"/>
    </row>
    <row r="912" spans="13:14">
      <c r="M912" s="4"/>
      <c r="N912" s="4"/>
    </row>
    <row r="913" spans="13:14">
      <c r="M913" s="4"/>
      <c r="N913" s="4"/>
    </row>
    <row r="914" spans="13:14">
      <c r="M914" s="4"/>
      <c r="N914" s="4"/>
    </row>
    <row r="915" spans="13:14">
      <c r="M915" s="4"/>
      <c r="N915" s="4"/>
    </row>
    <row r="916" spans="13:14">
      <c r="M916" s="4"/>
      <c r="N916" s="4"/>
    </row>
    <row r="917" spans="13:14">
      <c r="M917" s="4"/>
      <c r="N917" s="4"/>
    </row>
    <row r="918" spans="13:14">
      <c r="M918" s="4"/>
      <c r="N918" s="4"/>
    </row>
    <row r="919" spans="13:14">
      <c r="M919" s="4"/>
      <c r="N919" s="4"/>
    </row>
    <row r="920" spans="13:14">
      <c r="M920" s="4"/>
      <c r="N920" s="4"/>
    </row>
    <row r="921" spans="13:14">
      <c r="M921" s="4"/>
      <c r="N921" s="4"/>
    </row>
    <row r="922" spans="13:14">
      <c r="M922" s="4"/>
      <c r="N922" s="4"/>
    </row>
    <row r="923" spans="13:14">
      <c r="M923" s="4"/>
      <c r="N923" s="4"/>
    </row>
    <row r="924" spans="13:14">
      <c r="M924" s="4"/>
      <c r="N924" s="4"/>
    </row>
    <row r="925" spans="13:14">
      <c r="M925" s="4"/>
      <c r="N925" s="4"/>
    </row>
    <row r="926" spans="13:14">
      <c r="M926" s="4"/>
      <c r="N926" s="4"/>
    </row>
    <row r="927" spans="13:14">
      <c r="M927" s="4"/>
      <c r="N927" s="4"/>
    </row>
    <row r="928" spans="13:14">
      <c r="M928" s="4"/>
      <c r="N928" s="4"/>
    </row>
    <row r="929" spans="13:14">
      <c r="M929" s="4"/>
      <c r="N929" s="4"/>
    </row>
    <row r="930" spans="13:14">
      <c r="M930" s="4"/>
      <c r="N930" s="4"/>
    </row>
    <row r="931" spans="13:14">
      <c r="M931" s="4"/>
      <c r="N931" s="4"/>
    </row>
    <row r="932" spans="13:14">
      <c r="M932" s="4"/>
      <c r="N932" s="4"/>
    </row>
    <row r="933" spans="13:14">
      <c r="M933" s="4"/>
      <c r="N933" s="4"/>
    </row>
    <row r="934" spans="13:14">
      <c r="M934" s="4"/>
      <c r="N934" s="4"/>
    </row>
    <row r="935" spans="13:14">
      <c r="M935" s="4"/>
      <c r="N935" s="4"/>
    </row>
    <row r="936" spans="13:14">
      <c r="M936" s="4"/>
      <c r="N936" s="4"/>
    </row>
    <row r="937" spans="13:14">
      <c r="M937" s="4"/>
      <c r="N937" s="4"/>
    </row>
    <row r="938" spans="13:14">
      <c r="M938" s="4"/>
      <c r="N938" s="4"/>
    </row>
    <row r="939" spans="13:14">
      <c r="M939" s="4"/>
      <c r="N939" s="4"/>
    </row>
    <row r="940" spans="13:14">
      <c r="M940" s="4"/>
      <c r="N940" s="4"/>
    </row>
    <row r="941" spans="13:14">
      <c r="M941" s="4"/>
      <c r="N941" s="4"/>
    </row>
    <row r="942" spans="13:14">
      <c r="M942" s="4"/>
      <c r="N942" s="4"/>
    </row>
    <row r="943" spans="13:14">
      <c r="M943" s="4"/>
      <c r="N943" s="4"/>
    </row>
    <row r="944" spans="13:14">
      <c r="M944" s="4"/>
      <c r="N944" s="4"/>
    </row>
    <row r="945" spans="13:14">
      <c r="M945" s="4"/>
      <c r="N945" s="4"/>
    </row>
    <row r="946" spans="13:14">
      <c r="M946" s="4"/>
      <c r="N946" s="4"/>
    </row>
    <row r="947" spans="13:14">
      <c r="M947" s="4"/>
      <c r="N947" s="4"/>
    </row>
    <row r="948" spans="13:14">
      <c r="M948" s="4"/>
      <c r="N948" s="4"/>
    </row>
    <row r="949" spans="13:14">
      <c r="M949" s="4"/>
      <c r="N949" s="4"/>
    </row>
    <row r="950" spans="13:14">
      <c r="M950" s="4"/>
      <c r="N950" s="4"/>
    </row>
    <row r="951" spans="13:14">
      <c r="M951" s="4"/>
      <c r="N951" s="4"/>
    </row>
    <row r="952" spans="13:14">
      <c r="M952" s="4"/>
      <c r="N952" s="4"/>
    </row>
    <row r="953" spans="13:14">
      <c r="M953" s="4"/>
      <c r="N953" s="4"/>
    </row>
    <row r="954" spans="13:14">
      <c r="M954" s="4"/>
      <c r="N954" s="4"/>
    </row>
    <row r="955" spans="13:14">
      <c r="M955" s="4"/>
      <c r="N955" s="4"/>
    </row>
    <row r="956" spans="13:14">
      <c r="M956" s="4"/>
      <c r="N956" s="4"/>
    </row>
    <row r="957" spans="13:14">
      <c r="M957" s="4"/>
      <c r="N957" s="4"/>
    </row>
    <row r="958" spans="13:14">
      <c r="M958" s="4"/>
      <c r="N958" s="4"/>
    </row>
    <row r="959" spans="13:14">
      <c r="M959" s="4"/>
      <c r="N959" s="4"/>
    </row>
    <row r="960" spans="13:14">
      <c r="M960" s="4"/>
      <c r="N960" s="4"/>
    </row>
    <row r="961" spans="13:14">
      <c r="M961" s="4"/>
      <c r="N961" s="4"/>
    </row>
    <row r="962" spans="13:14">
      <c r="M962" s="4"/>
      <c r="N962" s="4"/>
    </row>
    <row r="963" spans="13:14">
      <c r="M963" s="4"/>
      <c r="N963" s="4"/>
    </row>
    <row r="964" spans="13:14">
      <c r="M964" s="4"/>
      <c r="N964" s="4"/>
    </row>
    <row r="965" spans="13:14">
      <c r="M965" s="4"/>
      <c r="N965" s="4"/>
    </row>
    <row r="966" spans="13:14">
      <c r="M966" s="4"/>
      <c r="N966" s="4"/>
    </row>
    <row r="967" spans="13:14">
      <c r="M967" s="4"/>
      <c r="N967" s="4"/>
    </row>
    <row r="968" spans="13:14">
      <c r="M968" s="4"/>
      <c r="N968" s="4"/>
    </row>
    <row r="969" spans="13:14">
      <c r="M969" s="4"/>
      <c r="N969" s="4"/>
    </row>
    <row r="970" spans="13:14">
      <c r="M970" s="4"/>
      <c r="N970" s="4"/>
    </row>
    <row r="971" spans="13:14">
      <c r="M971" s="4"/>
      <c r="N971" s="4"/>
    </row>
    <row r="972" spans="13:14">
      <c r="M972" s="4"/>
      <c r="N972" s="4"/>
    </row>
    <row r="973" spans="13:14">
      <c r="M973" s="4"/>
      <c r="N973" s="4"/>
    </row>
    <row r="974" spans="13:14">
      <c r="M974" s="4"/>
      <c r="N974" s="4"/>
    </row>
    <row r="975" spans="13:14">
      <c r="M975" s="4"/>
      <c r="N975" s="4"/>
    </row>
    <row r="976" spans="13:14">
      <c r="M976" s="4"/>
      <c r="N976" s="4"/>
    </row>
    <row r="977" spans="13:14">
      <c r="M977" s="4"/>
      <c r="N977" s="4"/>
    </row>
    <row r="978" spans="13:14">
      <c r="M978" s="4"/>
      <c r="N978" s="4"/>
    </row>
    <row r="979" spans="13:14">
      <c r="M979" s="4"/>
      <c r="N979" s="4"/>
    </row>
    <row r="980" spans="13:14">
      <c r="M980" s="4"/>
      <c r="N980" s="4"/>
    </row>
    <row r="981" spans="13:14">
      <c r="M981" s="4"/>
      <c r="N981" s="4"/>
    </row>
    <row r="982" spans="13:14">
      <c r="M982" s="4"/>
      <c r="N982" s="4"/>
    </row>
    <row r="983" spans="13:14">
      <c r="M983" s="4"/>
      <c r="N983" s="4"/>
    </row>
    <row r="984" spans="13:14">
      <c r="M984" s="4"/>
      <c r="N984" s="4"/>
    </row>
    <row r="985" spans="13:14">
      <c r="M985" s="4"/>
      <c r="N985" s="4"/>
    </row>
    <row r="986" spans="13:14">
      <c r="M986" s="4"/>
      <c r="N986" s="4"/>
    </row>
    <row r="987" spans="13:14">
      <c r="M987" s="4"/>
      <c r="N987" s="4"/>
    </row>
    <row r="988" spans="13:14">
      <c r="M988" s="4"/>
      <c r="N988" s="4"/>
    </row>
    <row r="989" spans="13:14">
      <c r="M989" s="4"/>
      <c r="N989" s="4"/>
    </row>
    <row r="990" spans="13:14">
      <c r="M990" s="4"/>
      <c r="N990" s="4"/>
    </row>
    <row r="991" spans="13:14">
      <c r="M991" s="4"/>
      <c r="N991" s="4"/>
    </row>
    <row r="992" spans="13:14">
      <c r="M992" s="4"/>
      <c r="N992" s="4"/>
    </row>
    <row r="993" spans="13:14">
      <c r="M993" s="4"/>
      <c r="N993" s="4"/>
    </row>
    <row r="994" spans="13:14">
      <c r="M994" s="4"/>
      <c r="N994" s="4"/>
    </row>
    <row r="995" spans="13:14">
      <c r="M995" s="4"/>
      <c r="N995" s="4"/>
    </row>
    <row r="996" spans="13:14">
      <c r="M996" s="4"/>
      <c r="N996" s="4"/>
    </row>
    <row r="997" spans="13:14">
      <c r="M997" s="4"/>
      <c r="N997" s="4"/>
    </row>
    <row r="998" spans="13:14">
      <c r="M998" s="4"/>
      <c r="N998" s="4"/>
    </row>
    <row r="999" spans="13:14">
      <c r="M999" s="4"/>
      <c r="N999" s="4"/>
    </row>
    <row r="1000" spans="13:14">
      <c r="M1000" s="4"/>
      <c r="N1000" s="4"/>
    </row>
    <row r="1001" spans="13:14">
      <c r="M1001" s="4"/>
      <c r="N1001" s="4"/>
    </row>
    <row r="1002" spans="13:14">
      <c r="M1002" s="4"/>
      <c r="N1002" s="4"/>
    </row>
    <row r="1003" spans="13:14">
      <c r="M1003" s="4"/>
      <c r="N1003" s="4"/>
    </row>
    <row r="1004" spans="13:14">
      <c r="M1004" s="4"/>
      <c r="N1004" s="4"/>
    </row>
    <row r="1005" spans="13:14">
      <c r="M1005" s="4"/>
      <c r="N1005" s="4"/>
    </row>
    <row r="1006" spans="13:14">
      <c r="M1006" s="4"/>
      <c r="N1006" s="4"/>
    </row>
    <row r="1007" spans="13:14">
      <c r="M1007" s="4"/>
      <c r="N1007" s="4"/>
    </row>
    <row r="1008" spans="13:14">
      <c r="M1008" s="4"/>
      <c r="N1008" s="4"/>
    </row>
    <row r="1009" spans="13:14">
      <c r="M1009" s="4"/>
      <c r="N1009" s="4"/>
    </row>
    <row r="1010" spans="13:14">
      <c r="M1010" s="4"/>
      <c r="N1010" s="4"/>
    </row>
    <row r="1011" spans="13:14">
      <c r="M1011" s="4"/>
      <c r="N1011" s="4"/>
    </row>
    <row r="1012" spans="13:14">
      <c r="M1012" s="4"/>
      <c r="N1012" s="4"/>
    </row>
    <row r="1013" spans="13:14">
      <c r="M1013" s="4"/>
      <c r="N1013" s="4"/>
    </row>
    <row r="1014" spans="13:14">
      <c r="M1014" s="4"/>
      <c r="N1014" s="4"/>
    </row>
    <row r="1015" spans="13:14">
      <c r="M1015" s="4"/>
      <c r="N1015" s="4"/>
    </row>
    <row r="1016" spans="13:14">
      <c r="M1016" s="4"/>
      <c r="N1016" s="4"/>
    </row>
    <row r="1017" spans="13:14">
      <c r="M1017" s="4"/>
      <c r="N1017" s="4"/>
    </row>
    <row r="1018" spans="13:14">
      <c r="M1018" s="4"/>
      <c r="N1018" s="4"/>
    </row>
    <row r="1019" spans="13:14">
      <c r="M1019" s="4"/>
      <c r="N1019" s="4"/>
    </row>
    <row r="1020" spans="13:14">
      <c r="M1020" s="4"/>
      <c r="N1020" s="4"/>
    </row>
    <row r="1021" spans="13:14">
      <c r="M1021" s="4"/>
      <c r="N1021" s="4"/>
    </row>
    <row r="1022" spans="13:14">
      <c r="M1022" s="4"/>
      <c r="N1022" s="4"/>
    </row>
    <row r="1023" spans="13:14">
      <c r="M1023" s="4"/>
      <c r="N1023" s="4"/>
    </row>
    <row r="1024" spans="13:14">
      <c r="M1024" s="4"/>
      <c r="N1024" s="4"/>
    </row>
    <row r="1025" spans="13:14">
      <c r="M1025" s="4"/>
      <c r="N1025" s="4"/>
    </row>
    <row r="1026" spans="13:14">
      <c r="M1026" s="4"/>
      <c r="N1026" s="4"/>
    </row>
    <row r="1027" spans="13:14">
      <c r="M1027" s="4"/>
      <c r="N1027" s="4"/>
    </row>
    <row r="1028" spans="13:14">
      <c r="M1028" s="4"/>
      <c r="N1028" s="4"/>
    </row>
    <row r="1029" spans="13:14">
      <c r="M1029" s="4"/>
      <c r="N1029" s="4"/>
    </row>
    <row r="1030" spans="13:14">
      <c r="M1030" s="4"/>
      <c r="N1030" s="4"/>
    </row>
    <row r="1031" spans="13:14">
      <c r="M1031" s="4"/>
      <c r="N1031" s="4"/>
    </row>
    <row r="1032" spans="13:14">
      <c r="M1032" s="4"/>
      <c r="N1032" s="4"/>
    </row>
    <row r="1033" spans="13:14">
      <c r="M1033" s="4"/>
      <c r="N1033" s="4"/>
    </row>
    <row r="1034" spans="13:14">
      <c r="M1034" s="4"/>
      <c r="N1034" s="4"/>
    </row>
    <row r="1035" spans="13:14">
      <c r="M1035" s="4"/>
      <c r="N1035" s="4"/>
    </row>
    <row r="1036" spans="13:14">
      <c r="M1036" s="4"/>
      <c r="N1036" s="4"/>
    </row>
    <row r="1037" spans="13:14">
      <c r="M1037" s="4"/>
      <c r="N1037" s="4"/>
    </row>
    <row r="1038" spans="13:14">
      <c r="M1038" s="4"/>
      <c r="N1038" s="4"/>
    </row>
    <row r="1039" spans="13:14">
      <c r="M1039" s="4"/>
      <c r="N1039" s="4"/>
    </row>
    <row r="1040" spans="13:14">
      <c r="M1040" s="4"/>
      <c r="N1040" s="4"/>
    </row>
    <row r="1041" spans="13:14">
      <c r="M1041" s="4"/>
      <c r="N1041" s="4"/>
    </row>
    <row r="1042" spans="13:14">
      <c r="M1042" s="4"/>
      <c r="N1042" s="4"/>
    </row>
    <row r="1043" spans="13:14">
      <c r="M1043" s="4"/>
      <c r="N1043" s="4"/>
    </row>
    <row r="1044" spans="13:14">
      <c r="M1044" s="4"/>
      <c r="N1044" s="4"/>
    </row>
    <row r="1045" spans="13:14">
      <c r="M1045" s="4"/>
      <c r="N1045" s="4"/>
    </row>
    <row r="1046" spans="13:14">
      <c r="M1046" s="4"/>
      <c r="N1046" s="4"/>
    </row>
    <row r="1047" spans="13:14">
      <c r="M1047" s="4"/>
      <c r="N1047" s="4"/>
    </row>
    <row r="1048" spans="13:14">
      <c r="M1048" s="4"/>
      <c r="N1048" s="4"/>
    </row>
    <row r="1049" spans="13:14">
      <c r="M1049" s="4"/>
      <c r="N1049" s="4"/>
    </row>
    <row r="1050" spans="13:14">
      <c r="M1050" s="4"/>
      <c r="N1050" s="4"/>
    </row>
    <row r="1051" spans="13:14">
      <c r="M1051" s="4"/>
      <c r="N1051" s="4"/>
    </row>
    <row r="1052" spans="13:14">
      <c r="M1052" s="4"/>
      <c r="N1052" s="4"/>
    </row>
    <row r="1053" spans="13:14">
      <c r="M1053" s="4"/>
      <c r="N1053" s="4"/>
    </row>
    <row r="1054" spans="13:14">
      <c r="M1054" s="4"/>
      <c r="N1054" s="4"/>
    </row>
    <row r="1055" spans="13:14">
      <c r="M1055" s="4"/>
      <c r="N1055" s="4"/>
    </row>
    <row r="1056" spans="13:14">
      <c r="M1056" s="4"/>
      <c r="N1056" s="4"/>
    </row>
    <row r="1057" spans="13:14">
      <c r="M1057" s="4"/>
      <c r="N1057" s="4"/>
    </row>
    <row r="1058" spans="13:14">
      <c r="M1058" s="4"/>
      <c r="N1058" s="4"/>
    </row>
    <row r="1059" spans="13:14">
      <c r="M1059" s="4"/>
      <c r="N1059" s="4"/>
    </row>
    <row r="1060" spans="13:14">
      <c r="M1060" s="4"/>
      <c r="N1060" s="4"/>
    </row>
    <row r="1061" spans="13:14">
      <c r="M1061" s="4"/>
      <c r="N1061" s="4"/>
    </row>
    <row r="1062" spans="13:14">
      <c r="M1062" s="4"/>
      <c r="N1062" s="4"/>
    </row>
    <row r="1063" spans="13:14">
      <c r="M1063" s="4"/>
      <c r="N1063" s="4"/>
    </row>
    <row r="1064" spans="13:14">
      <c r="M1064" s="4"/>
      <c r="N1064" s="4"/>
    </row>
    <row r="1065" spans="13:14">
      <c r="M1065" s="4"/>
      <c r="N1065" s="4"/>
    </row>
    <row r="1066" spans="13:14">
      <c r="M1066" s="4"/>
      <c r="N1066" s="4"/>
    </row>
    <row r="1067" spans="13:14">
      <c r="M1067" s="4"/>
      <c r="N1067" s="4"/>
    </row>
    <row r="1068" spans="13:14">
      <c r="M1068" s="4"/>
      <c r="N1068" s="4"/>
    </row>
    <row r="1069" spans="13:14">
      <c r="M1069" s="4"/>
      <c r="N1069" s="4"/>
    </row>
    <row r="1070" spans="13:14">
      <c r="M1070" s="4"/>
      <c r="N1070" s="4"/>
    </row>
    <row r="1071" spans="13:14">
      <c r="M1071" s="4"/>
      <c r="N1071" s="4"/>
    </row>
    <row r="1072" spans="13:14">
      <c r="M1072" s="4"/>
      <c r="N1072" s="4"/>
    </row>
    <row r="1073" spans="13:14">
      <c r="M1073" s="4"/>
      <c r="N1073" s="4"/>
    </row>
    <row r="1074" spans="13:14">
      <c r="M1074" s="4"/>
      <c r="N1074" s="4"/>
    </row>
    <row r="1075" spans="13:14">
      <c r="M1075" s="4"/>
      <c r="N1075" s="4"/>
    </row>
    <row r="1076" spans="13:14">
      <c r="M1076" s="4"/>
      <c r="N1076" s="4"/>
    </row>
    <row r="1077" spans="13:14">
      <c r="M1077" s="4"/>
      <c r="N1077" s="4"/>
    </row>
    <row r="1078" spans="13:14">
      <c r="M1078" s="4"/>
      <c r="N1078" s="4"/>
    </row>
    <row r="1079" spans="13:14">
      <c r="M1079" s="4"/>
      <c r="N1079" s="4"/>
    </row>
    <row r="1080" spans="13:14">
      <c r="M1080" s="4"/>
      <c r="N1080" s="4"/>
    </row>
    <row r="1081" spans="13:14">
      <c r="M1081" s="4"/>
      <c r="N1081" s="4"/>
    </row>
    <row r="1082" spans="13:14">
      <c r="M1082" s="4"/>
      <c r="N1082" s="4"/>
    </row>
    <row r="1083" spans="13:14">
      <c r="M1083" s="4"/>
      <c r="N1083" s="4"/>
    </row>
    <row r="1084" spans="13:14">
      <c r="M1084" s="4"/>
      <c r="N1084" s="4"/>
    </row>
    <row r="1085" spans="13:14">
      <c r="M1085" s="4"/>
      <c r="N1085" s="4"/>
    </row>
    <row r="1086" spans="13:14">
      <c r="M1086" s="4"/>
      <c r="N1086" s="4"/>
    </row>
    <row r="1087" spans="13:14">
      <c r="M1087" s="4"/>
      <c r="N1087" s="4"/>
    </row>
    <row r="1088" spans="13:14">
      <c r="M1088" s="4"/>
      <c r="N1088" s="4"/>
    </row>
    <row r="1089" spans="13:14">
      <c r="M1089" s="4"/>
      <c r="N1089" s="4"/>
    </row>
    <row r="1090" spans="13:14">
      <c r="M1090" s="4"/>
      <c r="N1090" s="4"/>
    </row>
    <row r="1091" spans="13:14">
      <c r="M1091" s="4"/>
      <c r="N1091" s="4"/>
    </row>
    <row r="1092" spans="13:14">
      <c r="M1092" s="4"/>
      <c r="N1092" s="4"/>
    </row>
    <row r="1093" spans="13:14">
      <c r="M1093" s="4"/>
      <c r="N1093" s="4"/>
    </row>
    <row r="1094" spans="13:14">
      <c r="M1094" s="4"/>
      <c r="N1094" s="4"/>
    </row>
    <row r="1095" spans="13:14">
      <c r="M1095" s="4"/>
      <c r="N1095" s="4"/>
    </row>
    <row r="1096" spans="13:14">
      <c r="M1096" s="4"/>
      <c r="N1096" s="4"/>
    </row>
    <row r="1097" spans="13:14">
      <c r="M1097" s="4"/>
      <c r="N1097" s="4"/>
    </row>
    <row r="1098" spans="13:14">
      <c r="M1098" s="4"/>
      <c r="N1098" s="4"/>
    </row>
    <row r="1099" spans="13:14">
      <c r="M1099" s="4"/>
      <c r="N1099" s="4"/>
    </row>
    <row r="1100" spans="13:14">
      <c r="M1100" s="4"/>
      <c r="N1100" s="4"/>
    </row>
    <row r="1101" spans="13:14">
      <c r="M1101" s="4"/>
      <c r="N1101" s="4"/>
    </row>
    <row r="1102" spans="13:14">
      <c r="M1102" s="4"/>
      <c r="N1102" s="4"/>
    </row>
    <row r="1103" spans="13:14">
      <c r="M1103" s="4"/>
      <c r="N1103" s="4"/>
    </row>
    <row r="1104" spans="13:14">
      <c r="M1104" s="4"/>
      <c r="N1104" s="4"/>
    </row>
    <row r="1105" spans="13:14">
      <c r="M1105" s="4"/>
      <c r="N1105" s="4"/>
    </row>
    <row r="1106" spans="13:14">
      <c r="M1106" s="4"/>
      <c r="N1106" s="4"/>
    </row>
    <row r="1107" spans="13:14">
      <c r="M1107" s="4"/>
      <c r="N1107" s="4"/>
    </row>
    <row r="1108" spans="13:14">
      <c r="M1108" s="4"/>
      <c r="N1108" s="4"/>
    </row>
    <row r="1109" spans="13:14">
      <c r="M1109" s="4"/>
      <c r="N1109" s="4"/>
    </row>
    <row r="1110" spans="13:14">
      <c r="M1110" s="4"/>
      <c r="N1110" s="4"/>
    </row>
    <row r="1111" spans="13:14">
      <c r="M1111" s="4"/>
      <c r="N1111" s="4"/>
    </row>
    <row r="1112" spans="13:14">
      <c r="M1112" s="4"/>
      <c r="N1112" s="4"/>
    </row>
    <row r="1113" spans="13:14">
      <c r="M1113" s="4"/>
      <c r="N1113" s="4"/>
    </row>
    <row r="1114" spans="13:14">
      <c r="M1114" s="4"/>
      <c r="N1114" s="4"/>
    </row>
    <row r="1115" spans="13:14">
      <c r="M1115" s="4"/>
      <c r="N1115" s="4"/>
    </row>
    <row r="1116" spans="13:14">
      <c r="M1116" s="4"/>
      <c r="N1116" s="4"/>
    </row>
    <row r="1117" spans="13:14">
      <c r="M1117" s="4"/>
      <c r="N1117" s="4"/>
    </row>
    <row r="1118" spans="13:14">
      <c r="M1118" s="4"/>
      <c r="N1118" s="4"/>
    </row>
    <row r="1119" spans="13:14">
      <c r="M1119" s="4"/>
      <c r="N1119" s="4"/>
    </row>
    <row r="1120" spans="13:14">
      <c r="M1120" s="4"/>
      <c r="N1120" s="4"/>
    </row>
    <row r="1121" spans="13:14">
      <c r="M1121" s="4"/>
      <c r="N1121" s="4"/>
    </row>
    <row r="1122" spans="13:14">
      <c r="M1122" s="4"/>
      <c r="N1122" s="4"/>
    </row>
    <row r="1123" spans="13:14">
      <c r="M1123" s="4"/>
      <c r="N1123" s="4"/>
    </row>
    <row r="1124" spans="13:14">
      <c r="M1124" s="4"/>
      <c r="N1124" s="4"/>
    </row>
    <row r="1125" spans="13:14">
      <c r="M1125" s="4"/>
      <c r="N1125" s="4"/>
    </row>
    <row r="1126" spans="13:14">
      <c r="M1126" s="4"/>
      <c r="N1126" s="4"/>
    </row>
    <row r="1127" spans="13:14">
      <c r="M1127" s="4"/>
      <c r="N1127" s="4"/>
    </row>
    <row r="1128" spans="13:14">
      <c r="M1128" s="4"/>
      <c r="N1128" s="4"/>
    </row>
    <row r="1129" spans="13:14">
      <c r="M1129" s="4"/>
      <c r="N1129" s="4"/>
    </row>
    <row r="1130" spans="13:14">
      <c r="M1130" s="4"/>
      <c r="N1130" s="4"/>
    </row>
    <row r="1131" spans="13:14">
      <c r="M1131" s="4"/>
      <c r="N1131" s="4"/>
    </row>
    <row r="1132" spans="13:14">
      <c r="M1132" s="4"/>
      <c r="N1132" s="4"/>
    </row>
    <row r="1133" spans="13:14">
      <c r="M1133" s="4"/>
      <c r="N1133" s="4"/>
    </row>
    <row r="1134" spans="13:14">
      <c r="M1134" s="4"/>
      <c r="N1134" s="4"/>
    </row>
    <row r="1135" spans="13:14">
      <c r="M1135" s="4"/>
      <c r="N1135" s="4"/>
    </row>
    <row r="1136" spans="13:14">
      <c r="M1136" s="4"/>
      <c r="N1136" s="4"/>
    </row>
    <row r="1137" spans="13:14">
      <c r="M1137" s="4"/>
      <c r="N1137" s="4"/>
    </row>
    <row r="1138" spans="13:14">
      <c r="M1138" s="4"/>
      <c r="N1138" s="4"/>
    </row>
    <row r="1139" spans="13:14">
      <c r="M1139" s="4"/>
      <c r="N1139" s="4"/>
    </row>
    <row r="1140" spans="13:14">
      <c r="M1140" s="4"/>
      <c r="N1140" s="4"/>
    </row>
    <row r="1141" spans="13:14">
      <c r="M1141" s="4"/>
      <c r="N1141" s="4"/>
    </row>
    <row r="1142" spans="13:14">
      <c r="M1142" s="4"/>
      <c r="N1142" s="4"/>
    </row>
    <row r="1143" spans="13:14">
      <c r="M1143" s="4"/>
      <c r="N1143" s="4"/>
    </row>
    <row r="1144" spans="13:14">
      <c r="M1144" s="4"/>
      <c r="N1144" s="4"/>
    </row>
    <row r="1145" spans="13:14">
      <c r="M1145" s="4"/>
      <c r="N1145" s="4"/>
    </row>
    <row r="1146" spans="13:14">
      <c r="M1146" s="4"/>
      <c r="N1146" s="4"/>
    </row>
    <row r="1147" spans="13:14">
      <c r="M1147" s="4"/>
      <c r="N1147" s="4"/>
    </row>
    <row r="1148" spans="13:14">
      <c r="M1148" s="4"/>
      <c r="N1148" s="4"/>
    </row>
    <row r="1149" spans="13:14">
      <c r="M1149" s="4"/>
      <c r="N1149" s="4"/>
    </row>
    <row r="1150" spans="13:14">
      <c r="M1150" s="4"/>
      <c r="N1150" s="4"/>
    </row>
    <row r="1151" spans="13:14">
      <c r="M1151" s="4"/>
      <c r="N1151" s="4"/>
    </row>
    <row r="1152" spans="13:14">
      <c r="M1152" s="4"/>
      <c r="N1152" s="4"/>
    </row>
    <row r="1153" spans="13:14">
      <c r="M1153" s="4"/>
      <c r="N1153" s="4"/>
    </row>
    <row r="1154" spans="13:14">
      <c r="M1154" s="4"/>
      <c r="N1154" s="4"/>
    </row>
    <row r="1155" spans="13:14">
      <c r="M1155" s="4"/>
      <c r="N1155" s="4"/>
    </row>
    <row r="1156" spans="13:14">
      <c r="M1156" s="4"/>
      <c r="N1156" s="4"/>
    </row>
    <row r="1157" spans="13:14">
      <c r="M1157" s="4"/>
      <c r="N1157" s="4"/>
    </row>
    <row r="1158" spans="13:14">
      <c r="M1158" s="4"/>
      <c r="N1158" s="4"/>
    </row>
    <row r="1159" spans="13:14">
      <c r="M1159" s="4"/>
      <c r="N1159" s="4"/>
    </row>
    <row r="1160" spans="13:14">
      <c r="M1160" s="4"/>
      <c r="N1160" s="4"/>
    </row>
    <row r="1161" spans="13:14">
      <c r="M1161" s="4"/>
      <c r="N1161" s="4"/>
    </row>
    <row r="1162" spans="13:14">
      <c r="M1162" s="4"/>
      <c r="N1162" s="4"/>
    </row>
    <row r="1163" spans="13:14">
      <c r="M1163" s="4"/>
      <c r="N1163" s="4"/>
    </row>
    <row r="1164" spans="13:14">
      <c r="M1164" s="4"/>
      <c r="N1164" s="4"/>
    </row>
    <row r="1165" spans="13:14">
      <c r="M1165" s="4"/>
      <c r="N1165" s="4"/>
    </row>
    <row r="1166" spans="13:14">
      <c r="M1166" s="4"/>
      <c r="N1166" s="4"/>
    </row>
    <row r="1167" spans="13:14">
      <c r="M1167" s="4"/>
      <c r="N1167" s="4"/>
    </row>
    <row r="1168" spans="13:14">
      <c r="M1168" s="4"/>
      <c r="N1168" s="4"/>
    </row>
    <row r="1169" spans="13:14">
      <c r="M1169" s="4"/>
      <c r="N1169" s="4"/>
    </row>
    <row r="1170" spans="13:14">
      <c r="M1170" s="4"/>
      <c r="N1170" s="4"/>
    </row>
    <row r="1171" spans="13:14">
      <c r="M1171" s="4"/>
      <c r="N1171" s="4"/>
    </row>
    <row r="1172" spans="13:14">
      <c r="M1172" s="4"/>
      <c r="N1172" s="4"/>
    </row>
    <row r="1173" spans="13:14">
      <c r="M1173" s="4"/>
      <c r="N1173" s="4"/>
    </row>
    <row r="1174" spans="13:14">
      <c r="M1174" s="4"/>
      <c r="N1174" s="4"/>
    </row>
    <row r="1175" spans="13:14">
      <c r="M1175" s="4"/>
      <c r="N1175" s="4"/>
    </row>
    <row r="1176" spans="13:14">
      <c r="M1176" s="4"/>
      <c r="N1176" s="4"/>
    </row>
    <row r="1177" spans="13:14">
      <c r="M1177" s="4"/>
      <c r="N1177" s="4"/>
    </row>
    <row r="1178" spans="13:14">
      <c r="M1178" s="4"/>
      <c r="N1178" s="4"/>
    </row>
    <row r="1179" spans="13:14">
      <c r="M1179" s="4"/>
      <c r="N1179" s="4"/>
    </row>
    <row r="1180" spans="13:14">
      <c r="M1180" s="4"/>
      <c r="N1180" s="4"/>
    </row>
    <row r="1181" spans="13:14">
      <c r="M1181" s="4"/>
      <c r="N1181" s="4"/>
    </row>
    <row r="1182" spans="13:14">
      <c r="M1182" s="4"/>
      <c r="N1182" s="4"/>
    </row>
    <row r="1183" spans="13:14">
      <c r="M1183" s="4"/>
      <c r="N1183" s="4"/>
    </row>
    <row r="1184" spans="13:14">
      <c r="M1184" s="4"/>
      <c r="N1184" s="4"/>
    </row>
    <row r="1185" spans="13:14">
      <c r="M1185" s="4"/>
      <c r="N1185" s="4"/>
    </row>
    <row r="1186" spans="13:14">
      <c r="M1186" s="4"/>
      <c r="N1186" s="4"/>
    </row>
    <row r="1187" spans="13:14">
      <c r="M1187" s="4"/>
      <c r="N1187" s="4"/>
    </row>
    <row r="1188" spans="13:14">
      <c r="M1188" s="4"/>
      <c r="N1188" s="4"/>
    </row>
    <row r="1189" spans="13:14">
      <c r="M1189" s="4"/>
      <c r="N1189" s="4"/>
    </row>
    <row r="1190" spans="13:14">
      <c r="M1190" s="4"/>
      <c r="N1190" s="4"/>
    </row>
    <row r="1191" spans="13:14">
      <c r="M1191" s="4"/>
      <c r="N1191" s="4"/>
    </row>
    <row r="1192" spans="13:14">
      <c r="M1192" s="4"/>
      <c r="N1192" s="4"/>
    </row>
    <row r="1193" spans="13:14">
      <c r="M1193" s="4"/>
      <c r="N1193" s="4"/>
    </row>
    <row r="1194" spans="13:14">
      <c r="M1194" s="4"/>
      <c r="N1194" s="4"/>
    </row>
    <row r="1195" spans="13:14">
      <c r="M1195" s="4"/>
      <c r="N1195" s="4"/>
    </row>
    <row r="1196" spans="13:14">
      <c r="M1196" s="4"/>
      <c r="N1196" s="4"/>
    </row>
    <row r="1197" spans="13:14">
      <c r="M1197" s="4"/>
      <c r="N1197" s="4"/>
    </row>
    <row r="1198" spans="13:14">
      <c r="M1198" s="4"/>
      <c r="N1198" s="4"/>
    </row>
    <row r="1199" spans="13:14">
      <c r="M1199" s="4"/>
      <c r="N1199" s="4"/>
    </row>
    <row r="1200" spans="13:14">
      <c r="M1200" s="4"/>
      <c r="N1200" s="4"/>
    </row>
    <row r="1201" spans="13:14">
      <c r="M1201" s="4"/>
      <c r="N1201" s="4"/>
    </row>
    <row r="1202" spans="13:14">
      <c r="M1202" s="4"/>
      <c r="N1202" s="4"/>
    </row>
    <row r="1203" spans="13:14">
      <c r="M1203" s="4"/>
      <c r="N1203" s="4"/>
    </row>
    <row r="1204" spans="13:14">
      <c r="M1204" s="4"/>
      <c r="N1204" s="4"/>
    </row>
    <row r="1205" spans="13:14">
      <c r="M1205" s="4"/>
      <c r="N1205" s="4"/>
    </row>
    <row r="1206" spans="13:14">
      <c r="M1206" s="4"/>
      <c r="N1206" s="4"/>
    </row>
    <row r="1207" spans="13:14">
      <c r="M1207" s="4"/>
      <c r="N1207" s="4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topLeftCell="A25" zoomScaleNormal="100" workbookViewId="0">
      <selection activeCell="M51" sqref="M51"/>
    </sheetView>
  </sheetViews>
  <sheetFormatPr baseColWidth="10" defaultRowHeight="12.75"/>
  <cols>
    <col min="1" max="1" width="25.140625" style="29" bestFit="1" customWidth="1"/>
    <col min="2" max="16384" width="11.42578125" style="29"/>
  </cols>
  <sheetData>
    <row r="1" spans="1:8" ht="27.75">
      <c r="A1" s="29" t="s">
        <v>70</v>
      </c>
      <c r="F1" s="130"/>
      <c r="G1" s="130"/>
    </row>
    <row r="2" spans="1:8">
      <c r="B2" s="29" t="s">
        <v>82</v>
      </c>
      <c r="C2" s="29" t="s">
        <v>22</v>
      </c>
      <c r="D2" s="29" t="s">
        <v>23</v>
      </c>
      <c r="F2" s="29" t="s">
        <v>383</v>
      </c>
      <c r="G2" s="29" t="s">
        <v>381</v>
      </c>
      <c r="H2" s="29" t="s">
        <v>384</v>
      </c>
    </row>
    <row r="3" spans="1:8">
      <c r="A3" s="29" t="s">
        <v>71</v>
      </c>
      <c r="B3" s="29">
        <v>76.8</v>
      </c>
      <c r="C3" s="29">
        <v>75.5</v>
      </c>
      <c r="D3" s="29">
        <v>80.3</v>
      </c>
      <c r="F3" s="29">
        <v>78.2</v>
      </c>
      <c r="G3" s="29">
        <v>77.2</v>
      </c>
      <c r="H3" s="29">
        <v>73.599999999999994</v>
      </c>
    </row>
    <row r="4" spans="1:8">
      <c r="A4" s="29" t="s">
        <v>76</v>
      </c>
      <c r="B4" s="29">
        <v>68.7</v>
      </c>
      <c r="C4" s="29">
        <v>67</v>
      </c>
      <c r="D4" s="29">
        <v>73.5</v>
      </c>
      <c r="F4" s="29">
        <v>70.2</v>
      </c>
      <c r="G4" s="29">
        <v>70.5</v>
      </c>
      <c r="H4" s="29">
        <v>58.5</v>
      </c>
    </row>
    <row r="5" spans="1:8">
      <c r="A5" s="29" t="s">
        <v>74</v>
      </c>
      <c r="B5" s="29">
        <v>48.9</v>
      </c>
      <c r="C5" s="29">
        <v>49.6</v>
      </c>
      <c r="D5" s="29">
        <v>47</v>
      </c>
      <c r="F5" s="29">
        <v>56.4</v>
      </c>
      <c r="G5" s="29">
        <v>51.1</v>
      </c>
      <c r="H5" s="29">
        <v>45.8</v>
      </c>
    </row>
    <row r="6" spans="1:8">
      <c r="A6" s="29" t="s">
        <v>78</v>
      </c>
      <c r="B6" s="29">
        <v>42.7</v>
      </c>
      <c r="C6" s="29">
        <v>40.9</v>
      </c>
      <c r="D6" s="29">
        <v>47.8</v>
      </c>
      <c r="F6" s="29">
        <v>44.4</v>
      </c>
      <c r="G6" s="29">
        <v>44.3</v>
      </c>
      <c r="H6" s="29">
        <v>38.4</v>
      </c>
    </row>
    <row r="7" spans="1:8">
      <c r="A7" s="29" t="s">
        <v>73</v>
      </c>
      <c r="B7" s="29">
        <v>39.9</v>
      </c>
      <c r="C7" s="29">
        <v>42</v>
      </c>
      <c r="D7" s="29">
        <v>34.299999999999997</v>
      </c>
      <c r="F7" s="29">
        <v>48</v>
      </c>
      <c r="G7" s="29">
        <v>41.4</v>
      </c>
      <c r="H7" s="29">
        <v>39.1</v>
      </c>
    </row>
    <row r="8" spans="1:8">
      <c r="A8" s="29" t="s">
        <v>79</v>
      </c>
      <c r="B8" s="29">
        <v>39.5</v>
      </c>
      <c r="C8" s="29">
        <v>37.4</v>
      </c>
      <c r="D8" s="29">
        <v>45.5</v>
      </c>
      <c r="F8" s="29">
        <v>39.6</v>
      </c>
      <c r="G8" s="29">
        <v>37.6</v>
      </c>
      <c r="H8" s="29">
        <v>34.5</v>
      </c>
    </row>
    <row r="9" spans="1:8">
      <c r="A9" s="29" t="s">
        <v>75</v>
      </c>
      <c r="B9" s="29">
        <v>38</v>
      </c>
      <c r="C9" s="29">
        <v>36.200000000000003</v>
      </c>
      <c r="D9" s="29">
        <v>43</v>
      </c>
      <c r="F9" s="29">
        <v>40.4</v>
      </c>
      <c r="G9" s="29">
        <v>36.299999999999997</v>
      </c>
      <c r="H9" s="29">
        <v>34.9</v>
      </c>
    </row>
    <row r="10" spans="1:8">
      <c r="A10" s="29" t="s">
        <v>72</v>
      </c>
      <c r="B10" s="29">
        <v>31.7</v>
      </c>
      <c r="C10" s="29">
        <v>32.5</v>
      </c>
      <c r="D10" s="29">
        <v>29.3</v>
      </c>
      <c r="F10" s="29">
        <v>36.9</v>
      </c>
      <c r="G10" s="29">
        <v>28.3</v>
      </c>
      <c r="H10" s="29">
        <v>31.7</v>
      </c>
    </row>
    <row r="11" spans="1:8">
      <c r="A11" s="29" t="s">
        <v>77</v>
      </c>
      <c r="B11" s="29">
        <v>27</v>
      </c>
      <c r="C11" s="29">
        <v>29.1</v>
      </c>
      <c r="D11" s="29">
        <v>21.3</v>
      </c>
      <c r="F11" s="29">
        <v>28.9</v>
      </c>
      <c r="G11" s="29">
        <v>26.6</v>
      </c>
      <c r="H11" s="29">
        <v>29.9</v>
      </c>
    </row>
    <row r="12" spans="1:8">
      <c r="A12" s="29" t="s">
        <v>81</v>
      </c>
      <c r="B12" s="29">
        <v>8.9</v>
      </c>
      <c r="C12" s="29">
        <v>8.1</v>
      </c>
      <c r="D12" s="29">
        <v>11.3</v>
      </c>
      <c r="F12" s="29">
        <v>8</v>
      </c>
      <c r="G12" s="29">
        <v>9.6999999999999993</v>
      </c>
      <c r="H12" s="29">
        <v>7</v>
      </c>
    </row>
    <row r="13" spans="1:8">
      <c r="A13" s="29" t="s">
        <v>80</v>
      </c>
      <c r="B13" s="29">
        <v>7.3</v>
      </c>
      <c r="C13" s="29">
        <v>6.6</v>
      </c>
      <c r="D13" s="29">
        <v>9</v>
      </c>
      <c r="F13" s="29">
        <v>8.4</v>
      </c>
      <c r="G13" s="29">
        <v>7.2</v>
      </c>
      <c r="H13" s="29">
        <v>6.3</v>
      </c>
    </row>
    <row r="25" spans="2:2" ht="15.75">
      <c r="B25" s="128" t="s">
        <v>474</v>
      </c>
    </row>
    <row r="47" spans="2:2">
      <c r="B47" s="29" t="s">
        <v>857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B173"/>
  <sheetViews>
    <sheetView showGridLines="0" topLeftCell="Z112" workbookViewId="0">
      <selection activeCell="M51" sqref="M51"/>
    </sheetView>
  </sheetViews>
  <sheetFormatPr baseColWidth="10" defaultColWidth="0" defaultRowHeight="12.75" customHeight="1" zeroHeight="1"/>
  <cols>
    <col min="1" max="1" width="12" style="209" customWidth="1"/>
    <col min="2" max="2" width="6.28515625" style="209" customWidth="1"/>
    <col min="3" max="3" width="8.7109375" style="209" customWidth="1"/>
    <col min="4" max="4" width="5.7109375" style="209" customWidth="1"/>
    <col min="5" max="5" width="8.7109375" style="209" customWidth="1"/>
    <col min="6" max="6" width="5.7109375" style="209" customWidth="1"/>
    <col min="7" max="7" width="8.7109375" style="209" customWidth="1"/>
    <col min="8" max="8" width="5.7109375" style="209" customWidth="1"/>
    <col min="9" max="10" width="8.7109375" style="209" customWidth="1"/>
    <col min="11" max="11" width="5.7109375" style="209" customWidth="1"/>
    <col min="12" max="12" width="8.7109375" style="209" customWidth="1"/>
    <col min="13" max="13" width="5.7109375" style="209" customWidth="1"/>
    <col min="14" max="14" width="10" style="209" customWidth="1"/>
    <col min="15" max="15" width="5.7109375" style="209" customWidth="1"/>
    <col min="16" max="256" width="11.42578125" style="209" customWidth="1"/>
    <col min="257" max="257" width="12" style="209" customWidth="1"/>
    <col min="258" max="258" width="6.28515625" style="209" customWidth="1"/>
    <col min="259" max="259" width="8.7109375" style="209" customWidth="1"/>
    <col min="260" max="260" width="5.7109375" style="209" customWidth="1"/>
    <col min="261" max="261" width="8.7109375" style="209" customWidth="1"/>
    <col min="262" max="262" width="5.7109375" style="209" customWidth="1"/>
    <col min="263" max="263" width="8.7109375" style="209" customWidth="1"/>
    <col min="264" max="264" width="5.7109375" style="209" customWidth="1"/>
    <col min="265" max="266" width="8.7109375" style="209" customWidth="1"/>
    <col min="267" max="267" width="5.7109375" style="209" customWidth="1"/>
    <col min="268" max="268" width="8.7109375" style="209" customWidth="1"/>
    <col min="269" max="269" width="5.7109375" style="209" customWidth="1"/>
    <col min="270" max="270" width="10" style="209" customWidth="1"/>
    <col min="271" max="271" width="5.7109375" style="209" customWidth="1"/>
    <col min="272" max="512" width="0" style="209" hidden="1"/>
    <col min="513" max="513" width="12" style="209" customWidth="1"/>
    <col min="514" max="514" width="6.28515625" style="209" customWidth="1"/>
    <col min="515" max="515" width="8.7109375" style="209" customWidth="1"/>
    <col min="516" max="516" width="5.7109375" style="209" customWidth="1"/>
    <col min="517" max="517" width="8.7109375" style="209" customWidth="1"/>
    <col min="518" max="518" width="5.7109375" style="209" customWidth="1"/>
    <col min="519" max="519" width="8.7109375" style="209" customWidth="1"/>
    <col min="520" max="520" width="5.7109375" style="209" customWidth="1"/>
    <col min="521" max="522" width="8.7109375" style="209" customWidth="1"/>
    <col min="523" max="523" width="5.7109375" style="209" customWidth="1"/>
    <col min="524" max="524" width="8.7109375" style="209" customWidth="1"/>
    <col min="525" max="525" width="5.7109375" style="209" customWidth="1"/>
    <col min="526" max="526" width="10" style="209" customWidth="1"/>
    <col min="527" max="527" width="5.7109375" style="209" customWidth="1"/>
    <col min="528" max="768" width="0" style="209" hidden="1"/>
    <col min="769" max="769" width="12" style="209" customWidth="1"/>
    <col min="770" max="770" width="6.28515625" style="209" customWidth="1"/>
    <col min="771" max="771" width="8.7109375" style="209" customWidth="1"/>
    <col min="772" max="772" width="5.7109375" style="209" customWidth="1"/>
    <col min="773" max="773" width="8.7109375" style="209" customWidth="1"/>
    <col min="774" max="774" width="5.7109375" style="209" customWidth="1"/>
    <col min="775" max="775" width="8.7109375" style="209" customWidth="1"/>
    <col min="776" max="776" width="5.7109375" style="209" customWidth="1"/>
    <col min="777" max="778" width="8.7109375" style="209" customWidth="1"/>
    <col min="779" max="779" width="5.7109375" style="209" customWidth="1"/>
    <col min="780" max="780" width="8.7109375" style="209" customWidth="1"/>
    <col min="781" max="781" width="5.7109375" style="209" customWidth="1"/>
    <col min="782" max="782" width="10" style="209" customWidth="1"/>
    <col min="783" max="783" width="5.7109375" style="209" customWidth="1"/>
    <col min="784" max="1024" width="0" style="209" hidden="1"/>
    <col min="1025" max="1025" width="12" style="209" customWidth="1"/>
    <col min="1026" max="1026" width="6.28515625" style="209" customWidth="1"/>
    <col min="1027" max="1027" width="8.7109375" style="209" customWidth="1"/>
    <col min="1028" max="1028" width="5.7109375" style="209" customWidth="1"/>
    <col min="1029" max="1029" width="8.7109375" style="209" customWidth="1"/>
    <col min="1030" max="1030" width="5.7109375" style="209" customWidth="1"/>
    <col min="1031" max="1031" width="8.7109375" style="209" customWidth="1"/>
    <col min="1032" max="1032" width="5.7109375" style="209" customWidth="1"/>
    <col min="1033" max="1034" width="8.7109375" style="209" customWidth="1"/>
    <col min="1035" max="1035" width="5.7109375" style="209" customWidth="1"/>
    <col min="1036" max="1036" width="8.7109375" style="209" customWidth="1"/>
    <col min="1037" max="1037" width="5.7109375" style="209" customWidth="1"/>
    <col min="1038" max="1038" width="10" style="209" customWidth="1"/>
    <col min="1039" max="1039" width="5.7109375" style="209" customWidth="1"/>
    <col min="1040" max="1280" width="0" style="209" hidden="1"/>
    <col min="1281" max="1281" width="12" style="209" customWidth="1"/>
    <col min="1282" max="1282" width="6.28515625" style="209" customWidth="1"/>
    <col min="1283" max="1283" width="8.7109375" style="209" customWidth="1"/>
    <col min="1284" max="1284" width="5.7109375" style="209" customWidth="1"/>
    <col min="1285" max="1285" width="8.7109375" style="209" customWidth="1"/>
    <col min="1286" max="1286" width="5.7109375" style="209" customWidth="1"/>
    <col min="1287" max="1287" width="8.7109375" style="209" customWidth="1"/>
    <col min="1288" max="1288" width="5.7109375" style="209" customWidth="1"/>
    <col min="1289" max="1290" width="8.7109375" style="209" customWidth="1"/>
    <col min="1291" max="1291" width="5.7109375" style="209" customWidth="1"/>
    <col min="1292" max="1292" width="8.7109375" style="209" customWidth="1"/>
    <col min="1293" max="1293" width="5.7109375" style="209" customWidth="1"/>
    <col min="1294" max="1294" width="10" style="209" customWidth="1"/>
    <col min="1295" max="1295" width="5.7109375" style="209" customWidth="1"/>
    <col min="1296" max="1536" width="0" style="209" hidden="1"/>
    <col min="1537" max="1537" width="12" style="209" customWidth="1"/>
    <col min="1538" max="1538" width="6.28515625" style="209" customWidth="1"/>
    <col min="1539" max="1539" width="8.7109375" style="209" customWidth="1"/>
    <col min="1540" max="1540" width="5.7109375" style="209" customWidth="1"/>
    <col min="1541" max="1541" width="8.7109375" style="209" customWidth="1"/>
    <col min="1542" max="1542" width="5.7109375" style="209" customWidth="1"/>
    <col min="1543" max="1543" width="8.7109375" style="209" customWidth="1"/>
    <col min="1544" max="1544" width="5.7109375" style="209" customWidth="1"/>
    <col min="1545" max="1546" width="8.7109375" style="209" customWidth="1"/>
    <col min="1547" max="1547" width="5.7109375" style="209" customWidth="1"/>
    <col min="1548" max="1548" width="8.7109375" style="209" customWidth="1"/>
    <col min="1549" max="1549" width="5.7109375" style="209" customWidth="1"/>
    <col min="1550" max="1550" width="10" style="209" customWidth="1"/>
    <col min="1551" max="1551" width="5.7109375" style="209" customWidth="1"/>
    <col min="1552" max="1792" width="0" style="209" hidden="1"/>
    <col min="1793" max="1793" width="12" style="209" customWidth="1"/>
    <col min="1794" max="1794" width="6.28515625" style="209" customWidth="1"/>
    <col min="1795" max="1795" width="8.7109375" style="209" customWidth="1"/>
    <col min="1796" max="1796" width="5.7109375" style="209" customWidth="1"/>
    <col min="1797" max="1797" width="8.7109375" style="209" customWidth="1"/>
    <col min="1798" max="1798" width="5.7109375" style="209" customWidth="1"/>
    <col min="1799" max="1799" width="8.7109375" style="209" customWidth="1"/>
    <col min="1800" max="1800" width="5.7109375" style="209" customWidth="1"/>
    <col min="1801" max="1802" width="8.7109375" style="209" customWidth="1"/>
    <col min="1803" max="1803" width="5.7109375" style="209" customWidth="1"/>
    <col min="1804" max="1804" width="8.7109375" style="209" customWidth="1"/>
    <col min="1805" max="1805" width="5.7109375" style="209" customWidth="1"/>
    <col min="1806" max="1806" width="10" style="209" customWidth="1"/>
    <col min="1807" max="1807" width="5.7109375" style="209" customWidth="1"/>
    <col min="1808" max="2048" width="0" style="209" hidden="1"/>
    <col min="2049" max="2049" width="12" style="209" customWidth="1"/>
    <col min="2050" max="2050" width="6.28515625" style="209" customWidth="1"/>
    <col min="2051" max="2051" width="8.7109375" style="209" customWidth="1"/>
    <col min="2052" max="2052" width="5.7109375" style="209" customWidth="1"/>
    <col min="2053" max="2053" width="8.7109375" style="209" customWidth="1"/>
    <col min="2054" max="2054" width="5.7109375" style="209" customWidth="1"/>
    <col min="2055" max="2055" width="8.7109375" style="209" customWidth="1"/>
    <col min="2056" max="2056" width="5.7109375" style="209" customWidth="1"/>
    <col min="2057" max="2058" width="8.7109375" style="209" customWidth="1"/>
    <col min="2059" max="2059" width="5.7109375" style="209" customWidth="1"/>
    <col min="2060" max="2060" width="8.7109375" style="209" customWidth="1"/>
    <col min="2061" max="2061" width="5.7109375" style="209" customWidth="1"/>
    <col min="2062" max="2062" width="10" style="209" customWidth="1"/>
    <col min="2063" max="2063" width="5.7109375" style="209" customWidth="1"/>
    <col min="2064" max="2304" width="0" style="209" hidden="1"/>
    <col min="2305" max="2305" width="12" style="209" customWidth="1"/>
    <col min="2306" max="2306" width="6.28515625" style="209" customWidth="1"/>
    <col min="2307" max="2307" width="8.7109375" style="209" customWidth="1"/>
    <col min="2308" max="2308" width="5.7109375" style="209" customWidth="1"/>
    <col min="2309" max="2309" width="8.7109375" style="209" customWidth="1"/>
    <col min="2310" max="2310" width="5.7109375" style="209" customWidth="1"/>
    <col min="2311" max="2311" width="8.7109375" style="209" customWidth="1"/>
    <col min="2312" max="2312" width="5.7109375" style="209" customWidth="1"/>
    <col min="2313" max="2314" width="8.7109375" style="209" customWidth="1"/>
    <col min="2315" max="2315" width="5.7109375" style="209" customWidth="1"/>
    <col min="2316" max="2316" width="8.7109375" style="209" customWidth="1"/>
    <col min="2317" max="2317" width="5.7109375" style="209" customWidth="1"/>
    <col min="2318" max="2318" width="10" style="209" customWidth="1"/>
    <col min="2319" max="2319" width="5.7109375" style="209" customWidth="1"/>
    <col min="2320" max="2560" width="0" style="209" hidden="1"/>
    <col min="2561" max="2561" width="12" style="209" customWidth="1"/>
    <col min="2562" max="2562" width="6.28515625" style="209" customWidth="1"/>
    <col min="2563" max="2563" width="8.7109375" style="209" customWidth="1"/>
    <col min="2564" max="2564" width="5.7109375" style="209" customWidth="1"/>
    <col min="2565" max="2565" width="8.7109375" style="209" customWidth="1"/>
    <col min="2566" max="2566" width="5.7109375" style="209" customWidth="1"/>
    <col min="2567" max="2567" width="8.7109375" style="209" customWidth="1"/>
    <col min="2568" max="2568" width="5.7109375" style="209" customWidth="1"/>
    <col min="2569" max="2570" width="8.7109375" style="209" customWidth="1"/>
    <col min="2571" max="2571" width="5.7109375" style="209" customWidth="1"/>
    <col min="2572" max="2572" width="8.7109375" style="209" customWidth="1"/>
    <col min="2573" max="2573" width="5.7109375" style="209" customWidth="1"/>
    <col min="2574" max="2574" width="10" style="209" customWidth="1"/>
    <col min="2575" max="2575" width="5.7109375" style="209" customWidth="1"/>
    <col min="2576" max="2816" width="0" style="209" hidden="1"/>
    <col min="2817" max="2817" width="12" style="209" customWidth="1"/>
    <col min="2818" max="2818" width="6.28515625" style="209" customWidth="1"/>
    <col min="2819" max="2819" width="8.7109375" style="209" customWidth="1"/>
    <col min="2820" max="2820" width="5.7109375" style="209" customWidth="1"/>
    <col min="2821" max="2821" width="8.7109375" style="209" customWidth="1"/>
    <col min="2822" max="2822" width="5.7109375" style="209" customWidth="1"/>
    <col min="2823" max="2823" width="8.7109375" style="209" customWidth="1"/>
    <col min="2824" max="2824" width="5.7109375" style="209" customWidth="1"/>
    <col min="2825" max="2826" width="8.7109375" style="209" customWidth="1"/>
    <col min="2827" max="2827" width="5.7109375" style="209" customWidth="1"/>
    <col min="2828" max="2828" width="8.7109375" style="209" customWidth="1"/>
    <col min="2829" max="2829" width="5.7109375" style="209" customWidth="1"/>
    <col min="2830" max="2830" width="10" style="209" customWidth="1"/>
    <col min="2831" max="2831" width="5.7109375" style="209" customWidth="1"/>
    <col min="2832" max="3072" width="0" style="209" hidden="1"/>
    <col min="3073" max="3073" width="12" style="209" customWidth="1"/>
    <col min="3074" max="3074" width="6.28515625" style="209" customWidth="1"/>
    <col min="3075" max="3075" width="8.7109375" style="209" customWidth="1"/>
    <col min="3076" max="3076" width="5.7109375" style="209" customWidth="1"/>
    <col min="3077" max="3077" width="8.7109375" style="209" customWidth="1"/>
    <col min="3078" max="3078" width="5.7109375" style="209" customWidth="1"/>
    <col min="3079" max="3079" width="8.7109375" style="209" customWidth="1"/>
    <col min="3080" max="3080" width="5.7109375" style="209" customWidth="1"/>
    <col min="3081" max="3082" width="8.7109375" style="209" customWidth="1"/>
    <col min="3083" max="3083" width="5.7109375" style="209" customWidth="1"/>
    <col min="3084" max="3084" width="8.7109375" style="209" customWidth="1"/>
    <col min="3085" max="3085" width="5.7109375" style="209" customWidth="1"/>
    <col min="3086" max="3086" width="10" style="209" customWidth="1"/>
    <col min="3087" max="3087" width="5.7109375" style="209" customWidth="1"/>
    <col min="3088" max="3328" width="0" style="209" hidden="1"/>
    <col min="3329" max="3329" width="12" style="209" customWidth="1"/>
    <col min="3330" max="3330" width="6.28515625" style="209" customWidth="1"/>
    <col min="3331" max="3331" width="8.7109375" style="209" customWidth="1"/>
    <col min="3332" max="3332" width="5.7109375" style="209" customWidth="1"/>
    <col min="3333" max="3333" width="8.7109375" style="209" customWidth="1"/>
    <col min="3334" max="3334" width="5.7109375" style="209" customWidth="1"/>
    <col min="3335" max="3335" width="8.7109375" style="209" customWidth="1"/>
    <col min="3336" max="3336" width="5.7109375" style="209" customWidth="1"/>
    <col min="3337" max="3338" width="8.7109375" style="209" customWidth="1"/>
    <col min="3339" max="3339" width="5.7109375" style="209" customWidth="1"/>
    <col min="3340" max="3340" width="8.7109375" style="209" customWidth="1"/>
    <col min="3341" max="3341" width="5.7109375" style="209" customWidth="1"/>
    <col min="3342" max="3342" width="10" style="209" customWidth="1"/>
    <col min="3343" max="3343" width="5.7109375" style="209" customWidth="1"/>
    <col min="3344" max="3584" width="0" style="209" hidden="1"/>
    <col min="3585" max="3585" width="12" style="209" customWidth="1"/>
    <col min="3586" max="3586" width="6.28515625" style="209" customWidth="1"/>
    <col min="3587" max="3587" width="8.7109375" style="209" customWidth="1"/>
    <col min="3588" max="3588" width="5.7109375" style="209" customWidth="1"/>
    <col min="3589" max="3589" width="8.7109375" style="209" customWidth="1"/>
    <col min="3590" max="3590" width="5.7109375" style="209" customWidth="1"/>
    <col min="3591" max="3591" width="8.7109375" style="209" customWidth="1"/>
    <col min="3592" max="3592" width="5.7109375" style="209" customWidth="1"/>
    <col min="3593" max="3594" width="8.7109375" style="209" customWidth="1"/>
    <col min="3595" max="3595" width="5.7109375" style="209" customWidth="1"/>
    <col min="3596" max="3596" width="8.7109375" style="209" customWidth="1"/>
    <col min="3597" max="3597" width="5.7109375" style="209" customWidth="1"/>
    <col min="3598" max="3598" width="10" style="209" customWidth="1"/>
    <col min="3599" max="3599" width="5.7109375" style="209" customWidth="1"/>
    <col min="3600" max="3840" width="0" style="209" hidden="1"/>
    <col min="3841" max="3841" width="12" style="209" customWidth="1"/>
    <col min="3842" max="3842" width="6.28515625" style="209" customWidth="1"/>
    <col min="3843" max="3843" width="8.7109375" style="209" customWidth="1"/>
    <col min="3844" max="3844" width="5.7109375" style="209" customWidth="1"/>
    <col min="3845" max="3845" width="8.7109375" style="209" customWidth="1"/>
    <col min="3846" max="3846" width="5.7109375" style="209" customWidth="1"/>
    <col min="3847" max="3847" width="8.7109375" style="209" customWidth="1"/>
    <col min="3848" max="3848" width="5.7109375" style="209" customWidth="1"/>
    <col min="3849" max="3850" width="8.7109375" style="209" customWidth="1"/>
    <col min="3851" max="3851" width="5.7109375" style="209" customWidth="1"/>
    <col min="3852" max="3852" width="8.7109375" style="209" customWidth="1"/>
    <col min="3853" max="3853" width="5.7109375" style="209" customWidth="1"/>
    <col min="3854" max="3854" width="10" style="209" customWidth="1"/>
    <col min="3855" max="3855" width="5.7109375" style="209" customWidth="1"/>
    <col min="3856" max="4096" width="0" style="209" hidden="1"/>
    <col min="4097" max="4097" width="12" style="209" customWidth="1"/>
    <col min="4098" max="4098" width="6.28515625" style="209" customWidth="1"/>
    <col min="4099" max="4099" width="8.7109375" style="209" customWidth="1"/>
    <col min="4100" max="4100" width="5.7109375" style="209" customWidth="1"/>
    <col min="4101" max="4101" width="8.7109375" style="209" customWidth="1"/>
    <col min="4102" max="4102" width="5.7109375" style="209" customWidth="1"/>
    <col min="4103" max="4103" width="8.7109375" style="209" customWidth="1"/>
    <col min="4104" max="4104" width="5.7109375" style="209" customWidth="1"/>
    <col min="4105" max="4106" width="8.7109375" style="209" customWidth="1"/>
    <col min="4107" max="4107" width="5.7109375" style="209" customWidth="1"/>
    <col min="4108" max="4108" width="8.7109375" style="209" customWidth="1"/>
    <col min="4109" max="4109" width="5.7109375" style="209" customWidth="1"/>
    <col min="4110" max="4110" width="10" style="209" customWidth="1"/>
    <col min="4111" max="4111" width="5.7109375" style="209" customWidth="1"/>
    <col min="4112" max="4352" width="0" style="209" hidden="1"/>
    <col min="4353" max="4353" width="12" style="209" customWidth="1"/>
    <col min="4354" max="4354" width="6.28515625" style="209" customWidth="1"/>
    <col min="4355" max="4355" width="8.7109375" style="209" customWidth="1"/>
    <col min="4356" max="4356" width="5.7109375" style="209" customWidth="1"/>
    <col min="4357" max="4357" width="8.7109375" style="209" customWidth="1"/>
    <col min="4358" max="4358" width="5.7109375" style="209" customWidth="1"/>
    <col min="4359" max="4359" width="8.7109375" style="209" customWidth="1"/>
    <col min="4360" max="4360" width="5.7109375" style="209" customWidth="1"/>
    <col min="4361" max="4362" width="8.7109375" style="209" customWidth="1"/>
    <col min="4363" max="4363" width="5.7109375" style="209" customWidth="1"/>
    <col min="4364" max="4364" width="8.7109375" style="209" customWidth="1"/>
    <col min="4365" max="4365" width="5.7109375" style="209" customWidth="1"/>
    <col min="4366" max="4366" width="10" style="209" customWidth="1"/>
    <col min="4367" max="4367" width="5.7109375" style="209" customWidth="1"/>
    <col min="4368" max="4608" width="0" style="209" hidden="1"/>
    <col min="4609" max="4609" width="12" style="209" customWidth="1"/>
    <col min="4610" max="4610" width="6.28515625" style="209" customWidth="1"/>
    <col min="4611" max="4611" width="8.7109375" style="209" customWidth="1"/>
    <col min="4612" max="4612" width="5.7109375" style="209" customWidth="1"/>
    <col min="4613" max="4613" width="8.7109375" style="209" customWidth="1"/>
    <col min="4614" max="4614" width="5.7109375" style="209" customWidth="1"/>
    <col min="4615" max="4615" width="8.7109375" style="209" customWidth="1"/>
    <col min="4616" max="4616" width="5.7109375" style="209" customWidth="1"/>
    <col min="4617" max="4618" width="8.7109375" style="209" customWidth="1"/>
    <col min="4619" max="4619" width="5.7109375" style="209" customWidth="1"/>
    <col min="4620" max="4620" width="8.7109375" style="209" customWidth="1"/>
    <col min="4621" max="4621" width="5.7109375" style="209" customWidth="1"/>
    <col min="4622" max="4622" width="10" style="209" customWidth="1"/>
    <col min="4623" max="4623" width="5.7109375" style="209" customWidth="1"/>
    <col min="4624" max="4864" width="0" style="209" hidden="1"/>
    <col min="4865" max="4865" width="12" style="209" customWidth="1"/>
    <col min="4866" max="4866" width="6.28515625" style="209" customWidth="1"/>
    <col min="4867" max="4867" width="8.7109375" style="209" customWidth="1"/>
    <col min="4868" max="4868" width="5.7109375" style="209" customWidth="1"/>
    <col min="4869" max="4869" width="8.7109375" style="209" customWidth="1"/>
    <col min="4870" max="4870" width="5.7109375" style="209" customWidth="1"/>
    <col min="4871" max="4871" width="8.7109375" style="209" customWidth="1"/>
    <col min="4872" max="4872" width="5.7109375" style="209" customWidth="1"/>
    <col min="4873" max="4874" width="8.7109375" style="209" customWidth="1"/>
    <col min="4875" max="4875" width="5.7109375" style="209" customWidth="1"/>
    <col min="4876" max="4876" width="8.7109375" style="209" customWidth="1"/>
    <col min="4877" max="4877" width="5.7109375" style="209" customWidth="1"/>
    <col min="4878" max="4878" width="10" style="209" customWidth="1"/>
    <col min="4879" max="4879" width="5.7109375" style="209" customWidth="1"/>
    <col min="4880" max="5120" width="0" style="209" hidden="1"/>
    <col min="5121" max="5121" width="12" style="209" customWidth="1"/>
    <col min="5122" max="5122" width="6.28515625" style="209" customWidth="1"/>
    <col min="5123" max="5123" width="8.7109375" style="209" customWidth="1"/>
    <col min="5124" max="5124" width="5.7109375" style="209" customWidth="1"/>
    <col min="5125" max="5125" width="8.7109375" style="209" customWidth="1"/>
    <col min="5126" max="5126" width="5.7109375" style="209" customWidth="1"/>
    <col min="5127" max="5127" width="8.7109375" style="209" customWidth="1"/>
    <col min="5128" max="5128" width="5.7109375" style="209" customWidth="1"/>
    <col min="5129" max="5130" width="8.7109375" style="209" customWidth="1"/>
    <col min="5131" max="5131" width="5.7109375" style="209" customWidth="1"/>
    <col min="5132" max="5132" width="8.7109375" style="209" customWidth="1"/>
    <col min="5133" max="5133" width="5.7109375" style="209" customWidth="1"/>
    <col min="5134" max="5134" width="10" style="209" customWidth="1"/>
    <col min="5135" max="5135" width="5.7109375" style="209" customWidth="1"/>
    <col min="5136" max="5376" width="0" style="209" hidden="1"/>
    <col min="5377" max="5377" width="12" style="209" customWidth="1"/>
    <col min="5378" max="5378" width="6.28515625" style="209" customWidth="1"/>
    <col min="5379" max="5379" width="8.7109375" style="209" customWidth="1"/>
    <col min="5380" max="5380" width="5.7109375" style="209" customWidth="1"/>
    <col min="5381" max="5381" width="8.7109375" style="209" customWidth="1"/>
    <col min="5382" max="5382" width="5.7109375" style="209" customWidth="1"/>
    <col min="5383" max="5383" width="8.7109375" style="209" customWidth="1"/>
    <col min="5384" max="5384" width="5.7109375" style="209" customWidth="1"/>
    <col min="5385" max="5386" width="8.7109375" style="209" customWidth="1"/>
    <col min="5387" max="5387" width="5.7109375" style="209" customWidth="1"/>
    <col min="5388" max="5388" width="8.7109375" style="209" customWidth="1"/>
    <col min="5389" max="5389" width="5.7109375" style="209" customWidth="1"/>
    <col min="5390" max="5390" width="10" style="209" customWidth="1"/>
    <col min="5391" max="5391" width="5.7109375" style="209" customWidth="1"/>
    <col min="5392" max="5632" width="0" style="209" hidden="1"/>
    <col min="5633" max="5633" width="12" style="209" customWidth="1"/>
    <col min="5634" max="5634" width="6.28515625" style="209" customWidth="1"/>
    <col min="5635" max="5635" width="8.7109375" style="209" customWidth="1"/>
    <col min="5636" max="5636" width="5.7109375" style="209" customWidth="1"/>
    <col min="5637" max="5637" width="8.7109375" style="209" customWidth="1"/>
    <col min="5638" max="5638" width="5.7109375" style="209" customWidth="1"/>
    <col min="5639" max="5639" width="8.7109375" style="209" customWidth="1"/>
    <col min="5640" max="5640" width="5.7109375" style="209" customWidth="1"/>
    <col min="5641" max="5642" width="8.7109375" style="209" customWidth="1"/>
    <col min="5643" max="5643" width="5.7109375" style="209" customWidth="1"/>
    <col min="5644" max="5644" width="8.7109375" style="209" customWidth="1"/>
    <col min="5645" max="5645" width="5.7109375" style="209" customWidth="1"/>
    <col min="5646" max="5646" width="10" style="209" customWidth="1"/>
    <col min="5647" max="5647" width="5.7109375" style="209" customWidth="1"/>
    <col min="5648" max="5888" width="0" style="209" hidden="1"/>
    <col min="5889" max="5889" width="12" style="209" customWidth="1"/>
    <col min="5890" max="5890" width="6.28515625" style="209" customWidth="1"/>
    <col min="5891" max="5891" width="8.7109375" style="209" customWidth="1"/>
    <col min="5892" max="5892" width="5.7109375" style="209" customWidth="1"/>
    <col min="5893" max="5893" width="8.7109375" style="209" customWidth="1"/>
    <col min="5894" max="5894" width="5.7109375" style="209" customWidth="1"/>
    <col min="5895" max="5895" width="8.7109375" style="209" customWidth="1"/>
    <col min="5896" max="5896" width="5.7109375" style="209" customWidth="1"/>
    <col min="5897" max="5898" width="8.7109375" style="209" customWidth="1"/>
    <col min="5899" max="5899" width="5.7109375" style="209" customWidth="1"/>
    <col min="5900" max="5900" width="8.7109375" style="209" customWidth="1"/>
    <col min="5901" max="5901" width="5.7109375" style="209" customWidth="1"/>
    <col min="5902" max="5902" width="10" style="209" customWidth="1"/>
    <col min="5903" max="5903" width="5.7109375" style="209" customWidth="1"/>
    <col min="5904" max="6144" width="0" style="209" hidden="1"/>
    <col min="6145" max="6145" width="12" style="209" customWidth="1"/>
    <col min="6146" max="6146" width="6.28515625" style="209" customWidth="1"/>
    <col min="6147" max="6147" width="8.7109375" style="209" customWidth="1"/>
    <col min="6148" max="6148" width="5.7109375" style="209" customWidth="1"/>
    <col min="6149" max="6149" width="8.7109375" style="209" customWidth="1"/>
    <col min="6150" max="6150" width="5.7109375" style="209" customWidth="1"/>
    <col min="6151" max="6151" width="8.7109375" style="209" customWidth="1"/>
    <col min="6152" max="6152" width="5.7109375" style="209" customWidth="1"/>
    <col min="6153" max="6154" width="8.7109375" style="209" customWidth="1"/>
    <col min="6155" max="6155" width="5.7109375" style="209" customWidth="1"/>
    <col min="6156" max="6156" width="8.7109375" style="209" customWidth="1"/>
    <col min="6157" max="6157" width="5.7109375" style="209" customWidth="1"/>
    <col min="6158" max="6158" width="10" style="209" customWidth="1"/>
    <col min="6159" max="6159" width="5.7109375" style="209" customWidth="1"/>
    <col min="6160" max="6400" width="0" style="209" hidden="1"/>
    <col min="6401" max="6401" width="12" style="209" customWidth="1"/>
    <col min="6402" max="6402" width="6.28515625" style="209" customWidth="1"/>
    <col min="6403" max="6403" width="8.7109375" style="209" customWidth="1"/>
    <col min="6404" max="6404" width="5.7109375" style="209" customWidth="1"/>
    <col min="6405" max="6405" width="8.7109375" style="209" customWidth="1"/>
    <col min="6406" max="6406" width="5.7109375" style="209" customWidth="1"/>
    <col min="6407" max="6407" width="8.7109375" style="209" customWidth="1"/>
    <col min="6408" max="6408" width="5.7109375" style="209" customWidth="1"/>
    <col min="6409" max="6410" width="8.7109375" style="209" customWidth="1"/>
    <col min="6411" max="6411" width="5.7109375" style="209" customWidth="1"/>
    <col min="6412" max="6412" width="8.7109375" style="209" customWidth="1"/>
    <col min="6413" max="6413" width="5.7109375" style="209" customWidth="1"/>
    <col min="6414" max="6414" width="10" style="209" customWidth="1"/>
    <col min="6415" max="6415" width="5.7109375" style="209" customWidth="1"/>
    <col min="6416" max="6656" width="0" style="209" hidden="1"/>
    <col min="6657" max="6657" width="12" style="209" customWidth="1"/>
    <col min="6658" max="6658" width="6.28515625" style="209" customWidth="1"/>
    <col min="6659" max="6659" width="8.7109375" style="209" customWidth="1"/>
    <col min="6660" max="6660" width="5.7109375" style="209" customWidth="1"/>
    <col min="6661" max="6661" width="8.7109375" style="209" customWidth="1"/>
    <col min="6662" max="6662" width="5.7109375" style="209" customWidth="1"/>
    <col min="6663" max="6663" width="8.7109375" style="209" customWidth="1"/>
    <col min="6664" max="6664" width="5.7109375" style="209" customWidth="1"/>
    <col min="6665" max="6666" width="8.7109375" style="209" customWidth="1"/>
    <col min="6667" max="6667" width="5.7109375" style="209" customWidth="1"/>
    <col min="6668" max="6668" width="8.7109375" style="209" customWidth="1"/>
    <col min="6669" max="6669" width="5.7109375" style="209" customWidth="1"/>
    <col min="6670" max="6670" width="10" style="209" customWidth="1"/>
    <col min="6671" max="6671" width="5.7109375" style="209" customWidth="1"/>
    <col min="6672" max="6912" width="0" style="209" hidden="1"/>
    <col min="6913" max="6913" width="12" style="209" customWidth="1"/>
    <col min="6914" max="6914" width="6.28515625" style="209" customWidth="1"/>
    <col min="6915" max="6915" width="8.7109375" style="209" customWidth="1"/>
    <col min="6916" max="6916" width="5.7109375" style="209" customWidth="1"/>
    <col min="6917" max="6917" width="8.7109375" style="209" customWidth="1"/>
    <col min="6918" max="6918" width="5.7109375" style="209" customWidth="1"/>
    <col min="6919" max="6919" width="8.7109375" style="209" customWidth="1"/>
    <col min="6920" max="6920" width="5.7109375" style="209" customWidth="1"/>
    <col min="6921" max="6922" width="8.7109375" style="209" customWidth="1"/>
    <col min="6923" max="6923" width="5.7109375" style="209" customWidth="1"/>
    <col min="6924" max="6924" width="8.7109375" style="209" customWidth="1"/>
    <col min="6925" max="6925" width="5.7109375" style="209" customWidth="1"/>
    <col min="6926" max="6926" width="10" style="209" customWidth="1"/>
    <col min="6927" max="6927" width="5.7109375" style="209" customWidth="1"/>
    <col min="6928" max="7168" width="0" style="209" hidden="1"/>
    <col min="7169" max="7169" width="12" style="209" customWidth="1"/>
    <col min="7170" max="7170" width="6.28515625" style="209" customWidth="1"/>
    <col min="7171" max="7171" width="8.7109375" style="209" customWidth="1"/>
    <col min="7172" max="7172" width="5.7109375" style="209" customWidth="1"/>
    <col min="7173" max="7173" width="8.7109375" style="209" customWidth="1"/>
    <col min="7174" max="7174" width="5.7109375" style="209" customWidth="1"/>
    <col min="7175" max="7175" width="8.7109375" style="209" customWidth="1"/>
    <col min="7176" max="7176" width="5.7109375" style="209" customWidth="1"/>
    <col min="7177" max="7178" width="8.7109375" style="209" customWidth="1"/>
    <col min="7179" max="7179" width="5.7109375" style="209" customWidth="1"/>
    <col min="7180" max="7180" width="8.7109375" style="209" customWidth="1"/>
    <col min="7181" max="7181" width="5.7109375" style="209" customWidth="1"/>
    <col min="7182" max="7182" width="10" style="209" customWidth="1"/>
    <col min="7183" max="7183" width="5.7109375" style="209" customWidth="1"/>
    <col min="7184" max="7424" width="0" style="209" hidden="1"/>
    <col min="7425" max="7425" width="12" style="209" customWidth="1"/>
    <col min="7426" max="7426" width="6.28515625" style="209" customWidth="1"/>
    <col min="7427" max="7427" width="8.7109375" style="209" customWidth="1"/>
    <col min="7428" max="7428" width="5.7109375" style="209" customWidth="1"/>
    <col min="7429" max="7429" width="8.7109375" style="209" customWidth="1"/>
    <col min="7430" max="7430" width="5.7109375" style="209" customWidth="1"/>
    <col min="7431" max="7431" width="8.7109375" style="209" customWidth="1"/>
    <col min="7432" max="7432" width="5.7109375" style="209" customWidth="1"/>
    <col min="7433" max="7434" width="8.7109375" style="209" customWidth="1"/>
    <col min="7435" max="7435" width="5.7109375" style="209" customWidth="1"/>
    <col min="7436" max="7436" width="8.7109375" style="209" customWidth="1"/>
    <col min="7437" max="7437" width="5.7109375" style="209" customWidth="1"/>
    <col min="7438" max="7438" width="10" style="209" customWidth="1"/>
    <col min="7439" max="7439" width="5.7109375" style="209" customWidth="1"/>
    <col min="7440" max="7680" width="0" style="209" hidden="1"/>
    <col min="7681" max="7681" width="12" style="209" customWidth="1"/>
    <col min="7682" max="7682" width="6.28515625" style="209" customWidth="1"/>
    <col min="7683" max="7683" width="8.7109375" style="209" customWidth="1"/>
    <col min="7684" max="7684" width="5.7109375" style="209" customWidth="1"/>
    <col min="7685" max="7685" width="8.7109375" style="209" customWidth="1"/>
    <col min="7686" max="7686" width="5.7109375" style="209" customWidth="1"/>
    <col min="7687" max="7687" width="8.7109375" style="209" customWidth="1"/>
    <col min="7688" max="7688" width="5.7109375" style="209" customWidth="1"/>
    <col min="7689" max="7690" width="8.7109375" style="209" customWidth="1"/>
    <col min="7691" max="7691" width="5.7109375" style="209" customWidth="1"/>
    <col min="7692" max="7692" width="8.7109375" style="209" customWidth="1"/>
    <col min="7693" max="7693" width="5.7109375" style="209" customWidth="1"/>
    <col min="7694" max="7694" width="10" style="209" customWidth="1"/>
    <col min="7695" max="7695" width="5.7109375" style="209" customWidth="1"/>
    <col min="7696" max="7936" width="0" style="209" hidden="1"/>
    <col min="7937" max="7937" width="12" style="209" customWidth="1"/>
    <col min="7938" max="7938" width="6.28515625" style="209" customWidth="1"/>
    <col min="7939" max="7939" width="8.7109375" style="209" customWidth="1"/>
    <col min="7940" max="7940" width="5.7109375" style="209" customWidth="1"/>
    <col min="7941" max="7941" width="8.7109375" style="209" customWidth="1"/>
    <col min="7942" max="7942" width="5.7109375" style="209" customWidth="1"/>
    <col min="7943" max="7943" width="8.7109375" style="209" customWidth="1"/>
    <col min="7944" max="7944" width="5.7109375" style="209" customWidth="1"/>
    <col min="7945" max="7946" width="8.7109375" style="209" customWidth="1"/>
    <col min="7947" max="7947" width="5.7109375" style="209" customWidth="1"/>
    <col min="7948" max="7948" width="8.7109375" style="209" customWidth="1"/>
    <col min="7949" max="7949" width="5.7109375" style="209" customWidth="1"/>
    <col min="7950" max="7950" width="10" style="209" customWidth="1"/>
    <col min="7951" max="7951" width="5.7109375" style="209" customWidth="1"/>
    <col min="7952" max="8192" width="0" style="209" hidden="1"/>
    <col min="8193" max="8193" width="12" style="209" customWidth="1"/>
    <col min="8194" max="8194" width="6.28515625" style="209" customWidth="1"/>
    <col min="8195" max="8195" width="8.7109375" style="209" customWidth="1"/>
    <col min="8196" max="8196" width="5.7109375" style="209" customWidth="1"/>
    <col min="8197" max="8197" width="8.7109375" style="209" customWidth="1"/>
    <col min="8198" max="8198" width="5.7109375" style="209" customWidth="1"/>
    <col min="8199" max="8199" width="8.7109375" style="209" customWidth="1"/>
    <col min="8200" max="8200" width="5.7109375" style="209" customWidth="1"/>
    <col min="8201" max="8202" width="8.7109375" style="209" customWidth="1"/>
    <col min="8203" max="8203" width="5.7109375" style="209" customWidth="1"/>
    <col min="8204" max="8204" width="8.7109375" style="209" customWidth="1"/>
    <col min="8205" max="8205" width="5.7109375" style="209" customWidth="1"/>
    <col min="8206" max="8206" width="10" style="209" customWidth="1"/>
    <col min="8207" max="8207" width="5.7109375" style="209" customWidth="1"/>
    <col min="8208" max="8448" width="0" style="209" hidden="1"/>
    <col min="8449" max="8449" width="12" style="209" customWidth="1"/>
    <col min="8450" max="8450" width="6.28515625" style="209" customWidth="1"/>
    <col min="8451" max="8451" width="8.7109375" style="209" customWidth="1"/>
    <col min="8452" max="8452" width="5.7109375" style="209" customWidth="1"/>
    <col min="8453" max="8453" width="8.7109375" style="209" customWidth="1"/>
    <col min="8454" max="8454" width="5.7109375" style="209" customWidth="1"/>
    <col min="8455" max="8455" width="8.7109375" style="209" customWidth="1"/>
    <col min="8456" max="8456" width="5.7109375" style="209" customWidth="1"/>
    <col min="8457" max="8458" width="8.7109375" style="209" customWidth="1"/>
    <col min="8459" max="8459" width="5.7109375" style="209" customWidth="1"/>
    <col min="8460" max="8460" width="8.7109375" style="209" customWidth="1"/>
    <col min="8461" max="8461" width="5.7109375" style="209" customWidth="1"/>
    <col min="8462" max="8462" width="10" style="209" customWidth="1"/>
    <col min="8463" max="8463" width="5.7109375" style="209" customWidth="1"/>
    <col min="8464" max="8704" width="0" style="209" hidden="1"/>
    <col min="8705" max="8705" width="12" style="209" customWidth="1"/>
    <col min="8706" max="8706" width="6.28515625" style="209" customWidth="1"/>
    <col min="8707" max="8707" width="8.7109375" style="209" customWidth="1"/>
    <col min="8708" max="8708" width="5.7109375" style="209" customWidth="1"/>
    <col min="8709" max="8709" width="8.7109375" style="209" customWidth="1"/>
    <col min="8710" max="8710" width="5.7109375" style="209" customWidth="1"/>
    <col min="8711" max="8711" width="8.7109375" style="209" customWidth="1"/>
    <col min="8712" max="8712" width="5.7109375" style="209" customWidth="1"/>
    <col min="8713" max="8714" width="8.7109375" style="209" customWidth="1"/>
    <col min="8715" max="8715" width="5.7109375" style="209" customWidth="1"/>
    <col min="8716" max="8716" width="8.7109375" style="209" customWidth="1"/>
    <col min="8717" max="8717" width="5.7109375" style="209" customWidth="1"/>
    <col min="8718" max="8718" width="10" style="209" customWidth="1"/>
    <col min="8719" max="8719" width="5.7109375" style="209" customWidth="1"/>
    <col min="8720" max="8960" width="0" style="209" hidden="1"/>
    <col min="8961" max="8961" width="12" style="209" customWidth="1"/>
    <col min="8962" max="8962" width="6.28515625" style="209" customWidth="1"/>
    <col min="8963" max="8963" width="8.7109375" style="209" customWidth="1"/>
    <col min="8964" max="8964" width="5.7109375" style="209" customWidth="1"/>
    <col min="8965" max="8965" width="8.7109375" style="209" customWidth="1"/>
    <col min="8966" max="8966" width="5.7109375" style="209" customWidth="1"/>
    <col min="8967" max="8967" width="8.7109375" style="209" customWidth="1"/>
    <col min="8968" max="8968" width="5.7109375" style="209" customWidth="1"/>
    <col min="8969" max="8970" width="8.7109375" style="209" customWidth="1"/>
    <col min="8971" max="8971" width="5.7109375" style="209" customWidth="1"/>
    <col min="8972" max="8972" width="8.7109375" style="209" customWidth="1"/>
    <col min="8973" max="8973" width="5.7109375" style="209" customWidth="1"/>
    <col min="8974" max="8974" width="10" style="209" customWidth="1"/>
    <col min="8975" max="8975" width="5.7109375" style="209" customWidth="1"/>
    <col min="8976" max="9216" width="0" style="209" hidden="1"/>
    <col min="9217" max="9217" width="12" style="209" customWidth="1"/>
    <col min="9218" max="9218" width="6.28515625" style="209" customWidth="1"/>
    <col min="9219" max="9219" width="8.7109375" style="209" customWidth="1"/>
    <col min="9220" max="9220" width="5.7109375" style="209" customWidth="1"/>
    <col min="9221" max="9221" width="8.7109375" style="209" customWidth="1"/>
    <col min="9222" max="9222" width="5.7109375" style="209" customWidth="1"/>
    <col min="9223" max="9223" width="8.7109375" style="209" customWidth="1"/>
    <col min="9224" max="9224" width="5.7109375" style="209" customWidth="1"/>
    <col min="9225" max="9226" width="8.7109375" style="209" customWidth="1"/>
    <col min="9227" max="9227" width="5.7109375" style="209" customWidth="1"/>
    <col min="9228" max="9228" width="8.7109375" style="209" customWidth="1"/>
    <col min="9229" max="9229" width="5.7109375" style="209" customWidth="1"/>
    <col min="9230" max="9230" width="10" style="209" customWidth="1"/>
    <col min="9231" max="9231" width="5.7109375" style="209" customWidth="1"/>
    <col min="9232" max="9472" width="0" style="209" hidden="1"/>
    <col min="9473" max="9473" width="12" style="209" customWidth="1"/>
    <col min="9474" max="9474" width="6.28515625" style="209" customWidth="1"/>
    <col min="9475" max="9475" width="8.7109375" style="209" customWidth="1"/>
    <col min="9476" max="9476" width="5.7109375" style="209" customWidth="1"/>
    <col min="9477" max="9477" width="8.7109375" style="209" customWidth="1"/>
    <col min="9478" max="9478" width="5.7109375" style="209" customWidth="1"/>
    <col min="9479" max="9479" width="8.7109375" style="209" customWidth="1"/>
    <col min="9480" max="9480" width="5.7109375" style="209" customWidth="1"/>
    <col min="9481" max="9482" width="8.7109375" style="209" customWidth="1"/>
    <col min="9483" max="9483" width="5.7109375" style="209" customWidth="1"/>
    <col min="9484" max="9484" width="8.7109375" style="209" customWidth="1"/>
    <col min="9485" max="9485" width="5.7109375" style="209" customWidth="1"/>
    <col min="9486" max="9486" width="10" style="209" customWidth="1"/>
    <col min="9487" max="9487" width="5.7109375" style="209" customWidth="1"/>
    <col min="9488" max="9728" width="0" style="209" hidden="1"/>
    <col min="9729" max="9729" width="12" style="209" customWidth="1"/>
    <col min="9730" max="9730" width="6.28515625" style="209" customWidth="1"/>
    <col min="9731" max="9731" width="8.7109375" style="209" customWidth="1"/>
    <col min="9732" max="9732" width="5.7109375" style="209" customWidth="1"/>
    <col min="9733" max="9733" width="8.7109375" style="209" customWidth="1"/>
    <col min="9734" max="9734" width="5.7109375" style="209" customWidth="1"/>
    <col min="9735" max="9735" width="8.7109375" style="209" customWidth="1"/>
    <col min="9736" max="9736" width="5.7109375" style="209" customWidth="1"/>
    <col min="9737" max="9738" width="8.7109375" style="209" customWidth="1"/>
    <col min="9739" max="9739" width="5.7109375" style="209" customWidth="1"/>
    <col min="9740" max="9740" width="8.7109375" style="209" customWidth="1"/>
    <col min="9741" max="9741" width="5.7109375" style="209" customWidth="1"/>
    <col min="9742" max="9742" width="10" style="209" customWidth="1"/>
    <col min="9743" max="9743" width="5.7109375" style="209" customWidth="1"/>
    <col min="9744" max="9984" width="0" style="209" hidden="1"/>
    <col min="9985" max="9985" width="12" style="209" customWidth="1"/>
    <col min="9986" max="9986" width="6.28515625" style="209" customWidth="1"/>
    <col min="9987" max="9987" width="8.7109375" style="209" customWidth="1"/>
    <col min="9988" max="9988" width="5.7109375" style="209" customWidth="1"/>
    <col min="9989" max="9989" width="8.7109375" style="209" customWidth="1"/>
    <col min="9990" max="9990" width="5.7109375" style="209" customWidth="1"/>
    <col min="9991" max="9991" width="8.7109375" style="209" customWidth="1"/>
    <col min="9992" max="9992" width="5.7109375" style="209" customWidth="1"/>
    <col min="9993" max="9994" width="8.7109375" style="209" customWidth="1"/>
    <col min="9995" max="9995" width="5.7109375" style="209" customWidth="1"/>
    <col min="9996" max="9996" width="8.7109375" style="209" customWidth="1"/>
    <col min="9997" max="9997" width="5.7109375" style="209" customWidth="1"/>
    <col min="9998" max="9998" width="10" style="209" customWidth="1"/>
    <col min="9999" max="9999" width="5.7109375" style="209" customWidth="1"/>
    <col min="10000" max="10240" width="0" style="209" hidden="1"/>
    <col min="10241" max="10241" width="12" style="209" customWidth="1"/>
    <col min="10242" max="10242" width="6.28515625" style="209" customWidth="1"/>
    <col min="10243" max="10243" width="8.7109375" style="209" customWidth="1"/>
    <col min="10244" max="10244" width="5.7109375" style="209" customWidth="1"/>
    <col min="10245" max="10245" width="8.7109375" style="209" customWidth="1"/>
    <col min="10246" max="10246" width="5.7109375" style="209" customWidth="1"/>
    <col min="10247" max="10247" width="8.7109375" style="209" customWidth="1"/>
    <col min="10248" max="10248" width="5.7109375" style="209" customWidth="1"/>
    <col min="10249" max="10250" width="8.7109375" style="209" customWidth="1"/>
    <col min="10251" max="10251" width="5.7109375" style="209" customWidth="1"/>
    <col min="10252" max="10252" width="8.7109375" style="209" customWidth="1"/>
    <col min="10253" max="10253" width="5.7109375" style="209" customWidth="1"/>
    <col min="10254" max="10254" width="10" style="209" customWidth="1"/>
    <col min="10255" max="10255" width="5.7109375" style="209" customWidth="1"/>
    <col min="10256" max="10496" width="0" style="209" hidden="1"/>
    <col min="10497" max="10497" width="12" style="209" customWidth="1"/>
    <col min="10498" max="10498" width="6.28515625" style="209" customWidth="1"/>
    <col min="10499" max="10499" width="8.7109375" style="209" customWidth="1"/>
    <col min="10500" max="10500" width="5.7109375" style="209" customWidth="1"/>
    <col min="10501" max="10501" width="8.7109375" style="209" customWidth="1"/>
    <col min="10502" max="10502" width="5.7109375" style="209" customWidth="1"/>
    <col min="10503" max="10503" width="8.7109375" style="209" customWidth="1"/>
    <col min="10504" max="10504" width="5.7109375" style="209" customWidth="1"/>
    <col min="10505" max="10506" width="8.7109375" style="209" customWidth="1"/>
    <col min="10507" max="10507" width="5.7109375" style="209" customWidth="1"/>
    <col min="10508" max="10508" width="8.7109375" style="209" customWidth="1"/>
    <col min="10509" max="10509" width="5.7109375" style="209" customWidth="1"/>
    <col min="10510" max="10510" width="10" style="209" customWidth="1"/>
    <col min="10511" max="10511" width="5.7109375" style="209" customWidth="1"/>
    <col min="10512" max="10752" width="0" style="209" hidden="1"/>
    <col min="10753" max="10753" width="12" style="209" customWidth="1"/>
    <col min="10754" max="10754" width="6.28515625" style="209" customWidth="1"/>
    <col min="10755" max="10755" width="8.7109375" style="209" customWidth="1"/>
    <col min="10756" max="10756" width="5.7109375" style="209" customWidth="1"/>
    <col min="10757" max="10757" width="8.7109375" style="209" customWidth="1"/>
    <col min="10758" max="10758" width="5.7109375" style="209" customWidth="1"/>
    <col min="10759" max="10759" width="8.7109375" style="209" customWidth="1"/>
    <col min="10760" max="10760" width="5.7109375" style="209" customWidth="1"/>
    <col min="10761" max="10762" width="8.7109375" style="209" customWidth="1"/>
    <col min="10763" max="10763" width="5.7109375" style="209" customWidth="1"/>
    <col min="10764" max="10764" width="8.7109375" style="209" customWidth="1"/>
    <col min="10765" max="10765" width="5.7109375" style="209" customWidth="1"/>
    <col min="10766" max="10766" width="10" style="209" customWidth="1"/>
    <col min="10767" max="10767" width="5.7109375" style="209" customWidth="1"/>
    <col min="10768" max="11008" width="0" style="209" hidden="1"/>
    <col min="11009" max="11009" width="12" style="209" customWidth="1"/>
    <col min="11010" max="11010" width="6.28515625" style="209" customWidth="1"/>
    <col min="11011" max="11011" width="8.7109375" style="209" customWidth="1"/>
    <col min="11012" max="11012" width="5.7109375" style="209" customWidth="1"/>
    <col min="11013" max="11013" width="8.7109375" style="209" customWidth="1"/>
    <col min="11014" max="11014" width="5.7109375" style="209" customWidth="1"/>
    <col min="11015" max="11015" width="8.7109375" style="209" customWidth="1"/>
    <col min="11016" max="11016" width="5.7109375" style="209" customWidth="1"/>
    <col min="11017" max="11018" width="8.7109375" style="209" customWidth="1"/>
    <col min="11019" max="11019" width="5.7109375" style="209" customWidth="1"/>
    <col min="11020" max="11020" width="8.7109375" style="209" customWidth="1"/>
    <col min="11021" max="11021" width="5.7109375" style="209" customWidth="1"/>
    <col min="11022" max="11022" width="10" style="209" customWidth="1"/>
    <col min="11023" max="11023" width="5.7109375" style="209" customWidth="1"/>
    <col min="11024" max="11264" width="0" style="209" hidden="1"/>
    <col min="11265" max="11265" width="12" style="209" customWidth="1"/>
    <col min="11266" max="11266" width="6.28515625" style="209" customWidth="1"/>
    <col min="11267" max="11267" width="8.7109375" style="209" customWidth="1"/>
    <col min="11268" max="11268" width="5.7109375" style="209" customWidth="1"/>
    <col min="11269" max="11269" width="8.7109375" style="209" customWidth="1"/>
    <col min="11270" max="11270" width="5.7109375" style="209" customWidth="1"/>
    <col min="11271" max="11271" width="8.7109375" style="209" customWidth="1"/>
    <col min="11272" max="11272" width="5.7109375" style="209" customWidth="1"/>
    <col min="11273" max="11274" width="8.7109375" style="209" customWidth="1"/>
    <col min="11275" max="11275" width="5.7109375" style="209" customWidth="1"/>
    <col min="11276" max="11276" width="8.7109375" style="209" customWidth="1"/>
    <col min="11277" max="11277" width="5.7109375" style="209" customWidth="1"/>
    <col min="11278" max="11278" width="10" style="209" customWidth="1"/>
    <col min="11279" max="11279" width="5.7109375" style="209" customWidth="1"/>
    <col min="11280" max="11520" width="0" style="209" hidden="1"/>
    <col min="11521" max="11521" width="12" style="209" customWidth="1"/>
    <col min="11522" max="11522" width="6.28515625" style="209" customWidth="1"/>
    <col min="11523" max="11523" width="8.7109375" style="209" customWidth="1"/>
    <col min="11524" max="11524" width="5.7109375" style="209" customWidth="1"/>
    <col min="11525" max="11525" width="8.7109375" style="209" customWidth="1"/>
    <col min="11526" max="11526" width="5.7109375" style="209" customWidth="1"/>
    <col min="11527" max="11527" width="8.7109375" style="209" customWidth="1"/>
    <col min="11528" max="11528" width="5.7109375" style="209" customWidth="1"/>
    <col min="11529" max="11530" width="8.7109375" style="209" customWidth="1"/>
    <col min="11531" max="11531" width="5.7109375" style="209" customWidth="1"/>
    <col min="11532" max="11532" width="8.7109375" style="209" customWidth="1"/>
    <col min="11533" max="11533" width="5.7109375" style="209" customWidth="1"/>
    <col min="11534" max="11534" width="10" style="209" customWidth="1"/>
    <col min="11535" max="11535" width="5.7109375" style="209" customWidth="1"/>
    <col min="11536" max="11776" width="0" style="209" hidden="1"/>
    <col min="11777" max="11777" width="12" style="209" customWidth="1"/>
    <col min="11778" max="11778" width="6.28515625" style="209" customWidth="1"/>
    <col min="11779" max="11779" width="8.7109375" style="209" customWidth="1"/>
    <col min="11780" max="11780" width="5.7109375" style="209" customWidth="1"/>
    <col min="11781" max="11781" width="8.7109375" style="209" customWidth="1"/>
    <col min="11782" max="11782" width="5.7109375" style="209" customWidth="1"/>
    <col min="11783" max="11783" width="8.7109375" style="209" customWidth="1"/>
    <col min="11784" max="11784" width="5.7109375" style="209" customWidth="1"/>
    <col min="11785" max="11786" width="8.7109375" style="209" customWidth="1"/>
    <col min="11787" max="11787" width="5.7109375" style="209" customWidth="1"/>
    <col min="11788" max="11788" width="8.7109375" style="209" customWidth="1"/>
    <col min="11789" max="11789" width="5.7109375" style="209" customWidth="1"/>
    <col min="11790" max="11790" width="10" style="209" customWidth="1"/>
    <col min="11791" max="11791" width="5.7109375" style="209" customWidth="1"/>
    <col min="11792" max="12032" width="0" style="209" hidden="1"/>
    <col min="12033" max="12033" width="12" style="209" customWidth="1"/>
    <col min="12034" max="12034" width="6.28515625" style="209" customWidth="1"/>
    <col min="12035" max="12035" width="8.7109375" style="209" customWidth="1"/>
    <col min="12036" max="12036" width="5.7109375" style="209" customWidth="1"/>
    <col min="12037" max="12037" width="8.7109375" style="209" customWidth="1"/>
    <col min="12038" max="12038" width="5.7109375" style="209" customWidth="1"/>
    <col min="12039" max="12039" width="8.7109375" style="209" customWidth="1"/>
    <col min="12040" max="12040" width="5.7109375" style="209" customWidth="1"/>
    <col min="12041" max="12042" width="8.7109375" style="209" customWidth="1"/>
    <col min="12043" max="12043" width="5.7109375" style="209" customWidth="1"/>
    <col min="12044" max="12044" width="8.7109375" style="209" customWidth="1"/>
    <col min="12045" max="12045" width="5.7109375" style="209" customWidth="1"/>
    <col min="12046" max="12046" width="10" style="209" customWidth="1"/>
    <col min="12047" max="12047" width="5.7109375" style="209" customWidth="1"/>
    <col min="12048" max="12288" width="0" style="209" hidden="1"/>
    <col min="12289" max="12289" width="12" style="209" customWidth="1"/>
    <col min="12290" max="12290" width="6.28515625" style="209" customWidth="1"/>
    <col min="12291" max="12291" width="8.7109375" style="209" customWidth="1"/>
    <col min="12292" max="12292" width="5.7109375" style="209" customWidth="1"/>
    <col min="12293" max="12293" width="8.7109375" style="209" customWidth="1"/>
    <col min="12294" max="12294" width="5.7109375" style="209" customWidth="1"/>
    <col min="12295" max="12295" width="8.7109375" style="209" customWidth="1"/>
    <col min="12296" max="12296" width="5.7109375" style="209" customWidth="1"/>
    <col min="12297" max="12298" width="8.7109375" style="209" customWidth="1"/>
    <col min="12299" max="12299" width="5.7109375" style="209" customWidth="1"/>
    <col min="12300" max="12300" width="8.7109375" style="209" customWidth="1"/>
    <col min="12301" max="12301" width="5.7109375" style="209" customWidth="1"/>
    <col min="12302" max="12302" width="10" style="209" customWidth="1"/>
    <col min="12303" max="12303" width="5.7109375" style="209" customWidth="1"/>
    <col min="12304" max="12544" width="0" style="209" hidden="1"/>
    <col min="12545" max="12545" width="12" style="209" customWidth="1"/>
    <col min="12546" max="12546" width="6.28515625" style="209" customWidth="1"/>
    <col min="12547" max="12547" width="8.7109375" style="209" customWidth="1"/>
    <col min="12548" max="12548" width="5.7109375" style="209" customWidth="1"/>
    <col min="12549" max="12549" width="8.7109375" style="209" customWidth="1"/>
    <col min="12550" max="12550" width="5.7109375" style="209" customWidth="1"/>
    <col min="12551" max="12551" width="8.7109375" style="209" customWidth="1"/>
    <col min="12552" max="12552" width="5.7109375" style="209" customWidth="1"/>
    <col min="12553" max="12554" width="8.7109375" style="209" customWidth="1"/>
    <col min="12555" max="12555" width="5.7109375" style="209" customWidth="1"/>
    <col min="12556" max="12556" width="8.7109375" style="209" customWidth="1"/>
    <col min="12557" max="12557" width="5.7109375" style="209" customWidth="1"/>
    <col min="12558" max="12558" width="10" style="209" customWidth="1"/>
    <col min="12559" max="12559" width="5.7109375" style="209" customWidth="1"/>
    <col min="12560" max="12800" width="0" style="209" hidden="1"/>
    <col min="12801" max="12801" width="12" style="209" customWidth="1"/>
    <col min="12802" max="12802" width="6.28515625" style="209" customWidth="1"/>
    <col min="12803" max="12803" width="8.7109375" style="209" customWidth="1"/>
    <col min="12804" max="12804" width="5.7109375" style="209" customWidth="1"/>
    <col min="12805" max="12805" width="8.7109375" style="209" customWidth="1"/>
    <col min="12806" max="12806" width="5.7109375" style="209" customWidth="1"/>
    <col min="12807" max="12807" width="8.7109375" style="209" customWidth="1"/>
    <col min="12808" max="12808" width="5.7109375" style="209" customWidth="1"/>
    <col min="12809" max="12810" width="8.7109375" style="209" customWidth="1"/>
    <col min="12811" max="12811" width="5.7109375" style="209" customWidth="1"/>
    <col min="12812" max="12812" width="8.7109375" style="209" customWidth="1"/>
    <col min="12813" max="12813" width="5.7109375" style="209" customWidth="1"/>
    <col min="12814" max="12814" width="10" style="209" customWidth="1"/>
    <col min="12815" max="12815" width="5.7109375" style="209" customWidth="1"/>
    <col min="12816" max="13056" width="0" style="209" hidden="1"/>
    <col min="13057" max="13057" width="12" style="209" customWidth="1"/>
    <col min="13058" max="13058" width="6.28515625" style="209" customWidth="1"/>
    <col min="13059" max="13059" width="8.7109375" style="209" customWidth="1"/>
    <col min="13060" max="13060" width="5.7109375" style="209" customWidth="1"/>
    <col min="13061" max="13061" width="8.7109375" style="209" customWidth="1"/>
    <col min="13062" max="13062" width="5.7109375" style="209" customWidth="1"/>
    <col min="13063" max="13063" width="8.7109375" style="209" customWidth="1"/>
    <col min="13064" max="13064" width="5.7109375" style="209" customWidth="1"/>
    <col min="13065" max="13066" width="8.7109375" style="209" customWidth="1"/>
    <col min="13067" max="13067" width="5.7109375" style="209" customWidth="1"/>
    <col min="13068" max="13068" width="8.7109375" style="209" customWidth="1"/>
    <col min="13069" max="13069" width="5.7109375" style="209" customWidth="1"/>
    <col min="13070" max="13070" width="10" style="209" customWidth="1"/>
    <col min="13071" max="13071" width="5.7109375" style="209" customWidth="1"/>
    <col min="13072" max="13312" width="0" style="209" hidden="1"/>
    <col min="13313" max="13313" width="12" style="209" customWidth="1"/>
    <col min="13314" max="13314" width="6.28515625" style="209" customWidth="1"/>
    <col min="13315" max="13315" width="8.7109375" style="209" customWidth="1"/>
    <col min="13316" max="13316" width="5.7109375" style="209" customWidth="1"/>
    <col min="13317" max="13317" width="8.7109375" style="209" customWidth="1"/>
    <col min="13318" max="13318" width="5.7109375" style="209" customWidth="1"/>
    <col min="13319" max="13319" width="8.7109375" style="209" customWidth="1"/>
    <col min="13320" max="13320" width="5.7109375" style="209" customWidth="1"/>
    <col min="13321" max="13322" width="8.7109375" style="209" customWidth="1"/>
    <col min="13323" max="13323" width="5.7109375" style="209" customWidth="1"/>
    <col min="13324" max="13324" width="8.7109375" style="209" customWidth="1"/>
    <col min="13325" max="13325" width="5.7109375" style="209" customWidth="1"/>
    <col min="13326" max="13326" width="10" style="209" customWidth="1"/>
    <col min="13327" max="13327" width="5.7109375" style="209" customWidth="1"/>
    <col min="13328" max="13568" width="0" style="209" hidden="1"/>
    <col min="13569" max="13569" width="12" style="209" customWidth="1"/>
    <col min="13570" max="13570" width="6.28515625" style="209" customWidth="1"/>
    <col min="13571" max="13571" width="8.7109375" style="209" customWidth="1"/>
    <col min="13572" max="13572" width="5.7109375" style="209" customWidth="1"/>
    <col min="13573" max="13573" width="8.7109375" style="209" customWidth="1"/>
    <col min="13574" max="13574" width="5.7109375" style="209" customWidth="1"/>
    <col min="13575" max="13575" width="8.7109375" style="209" customWidth="1"/>
    <col min="13576" max="13576" width="5.7109375" style="209" customWidth="1"/>
    <col min="13577" max="13578" width="8.7109375" style="209" customWidth="1"/>
    <col min="13579" max="13579" width="5.7109375" style="209" customWidth="1"/>
    <col min="13580" max="13580" width="8.7109375" style="209" customWidth="1"/>
    <col min="13581" max="13581" width="5.7109375" style="209" customWidth="1"/>
    <col min="13582" max="13582" width="10" style="209" customWidth="1"/>
    <col min="13583" max="13583" width="5.7109375" style="209" customWidth="1"/>
    <col min="13584" max="13824" width="0" style="209" hidden="1"/>
    <col min="13825" max="13825" width="12" style="209" customWidth="1"/>
    <col min="13826" max="13826" width="6.28515625" style="209" customWidth="1"/>
    <col min="13827" max="13827" width="8.7109375" style="209" customWidth="1"/>
    <col min="13828" max="13828" width="5.7109375" style="209" customWidth="1"/>
    <col min="13829" max="13829" width="8.7109375" style="209" customWidth="1"/>
    <col min="13830" max="13830" width="5.7109375" style="209" customWidth="1"/>
    <col min="13831" max="13831" width="8.7109375" style="209" customWidth="1"/>
    <col min="13832" max="13832" width="5.7109375" style="209" customWidth="1"/>
    <col min="13833" max="13834" width="8.7109375" style="209" customWidth="1"/>
    <col min="13835" max="13835" width="5.7109375" style="209" customWidth="1"/>
    <col min="13836" max="13836" width="8.7109375" style="209" customWidth="1"/>
    <col min="13837" max="13837" width="5.7109375" style="209" customWidth="1"/>
    <col min="13838" max="13838" width="10" style="209" customWidth="1"/>
    <col min="13839" max="13839" width="5.7109375" style="209" customWidth="1"/>
    <col min="13840" max="14080" width="0" style="209" hidden="1"/>
    <col min="14081" max="14081" width="12" style="209" customWidth="1"/>
    <col min="14082" max="14082" width="6.28515625" style="209" customWidth="1"/>
    <col min="14083" max="14083" width="8.7109375" style="209" customWidth="1"/>
    <col min="14084" max="14084" width="5.7109375" style="209" customWidth="1"/>
    <col min="14085" max="14085" width="8.7109375" style="209" customWidth="1"/>
    <col min="14086" max="14086" width="5.7109375" style="209" customWidth="1"/>
    <col min="14087" max="14087" width="8.7109375" style="209" customWidth="1"/>
    <col min="14088" max="14088" width="5.7109375" style="209" customWidth="1"/>
    <col min="14089" max="14090" width="8.7109375" style="209" customWidth="1"/>
    <col min="14091" max="14091" width="5.7109375" style="209" customWidth="1"/>
    <col min="14092" max="14092" width="8.7109375" style="209" customWidth="1"/>
    <col min="14093" max="14093" width="5.7109375" style="209" customWidth="1"/>
    <col min="14094" max="14094" width="10" style="209" customWidth="1"/>
    <col min="14095" max="14095" width="5.7109375" style="209" customWidth="1"/>
    <col min="14096" max="14336" width="0" style="209" hidden="1"/>
    <col min="14337" max="14337" width="12" style="209" customWidth="1"/>
    <col min="14338" max="14338" width="6.28515625" style="209" customWidth="1"/>
    <col min="14339" max="14339" width="8.7109375" style="209" customWidth="1"/>
    <col min="14340" max="14340" width="5.7109375" style="209" customWidth="1"/>
    <col min="14341" max="14341" width="8.7109375" style="209" customWidth="1"/>
    <col min="14342" max="14342" width="5.7109375" style="209" customWidth="1"/>
    <col min="14343" max="14343" width="8.7109375" style="209" customWidth="1"/>
    <col min="14344" max="14344" width="5.7109375" style="209" customWidth="1"/>
    <col min="14345" max="14346" width="8.7109375" style="209" customWidth="1"/>
    <col min="14347" max="14347" width="5.7109375" style="209" customWidth="1"/>
    <col min="14348" max="14348" width="8.7109375" style="209" customWidth="1"/>
    <col min="14349" max="14349" width="5.7109375" style="209" customWidth="1"/>
    <col min="14350" max="14350" width="10" style="209" customWidth="1"/>
    <col min="14351" max="14351" width="5.7109375" style="209" customWidth="1"/>
    <col min="14352" max="14592" width="0" style="209" hidden="1"/>
    <col min="14593" max="14593" width="12" style="209" customWidth="1"/>
    <col min="14594" max="14594" width="6.28515625" style="209" customWidth="1"/>
    <col min="14595" max="14595" width="8.7109375" style="209" customWidth="1"/>
    <col min="14596" max="14596" width="5.7109375" style="209" customWidth="1"/>
    <col min="14597" max="14597" width="8.7109375" style="209" customWidth="1"/>
    <col min="14598" max="14598" width="5.7109375" style="209" customWidth="1"/>
    <col min="14599" max="14599" width="8.7109375" style="209" customWidth="1"/>
    <col min="14600" max="14600" width="5.7109375" style="209" customWidth="1"/>
    <col min="14601" max="14602" width="8.7109375" style="209" customWidth="1"/>
    <col min="14603" max="14603" width="5.7109375" style="209" customWidth="1"/>
    <col min="14604" max="14604" width="8.7109375" style="209" customWidth="1"/>
    <col min="14605" max="14605" width="5.7109375" style="209" customWidth="1"/>
    <col min="14606" max="14606" width="10" style="209" customWidth="1"/>
    <col min="14607" max="14607" width="5.7109375" style="209" customWidth="1"/>
    <col min="14608" max="14848" width="0" style="209" hidden="1"/>
    <col min="14849" max="14849" width="12" style="209" customWidth="1"/>
    <col min="14850" max="14850" width="6.28515625" style="209" customWidth="1"/>
    <col min="14851" max="14851" width="8.7109375" style="209" customWidth="1"/>
    <col min="14852" max="14852" width="5.7109375" style="209" customWidth="1"/>
    <col min="14853" max="14853" width="8.7109375" style="209" customWidth="1"/>
    <col min="14854" max="14854" width="5.7109375" style="209" customWidth="1"/>
    <col min="14855" max="14855" width="8.7109375" style="209" customWidth="1"/>
    <col min="14856" max="14856" width="5.7109375" style="209" customWidth="1"/>
    <col min="14857" max="14858" width="8.7109375" style="209" customWidth="1"/>
    <col min="14859" max="14859" width="5.7109375" style="209" customWidth="1"/>
    <col min="14860" max="14860" width="8.7109375" style="209" customWidth="1"/>
    <col min="14861" max="14861" width="5.7109375" style="209" customWidth="1"/>
    <col min="14862" max="14862" width="10" style="209" customWidth="1"/>
    <col min="14863" max="14863" width="5.7109375" style="209" customWidth="1"/>
    <col min="14864" max="15104" width="0" style="209" hidden="1"/>
    <col min="15105" max="15105" width="12" style="209" customWidth="1"/>
    <col min="15106" max="15106" width="6.28515625" style="209" customWidth="1"/>
    <col min="15107" max="15107" width="8.7109375" style="209" customWidth="1"/>
    <col min="15108" max="15108" width="5.7109375" style="209" customWidth="1"/>
    <col min="15109" max="15109" width="8.7109375" style="209" customWidth="1"/>
    <col min="15110" max="15110" width="5.7109375" style="209" customWidth="1"/>
    <col min="15111" max="15111" width="8.7109375" style="209" customWidth="1"/>
    <col min="15112" max="15112" width="5.7109375" style="209" customWidth="1"/>
    <col min="15113" max="15114" width="8.7109375" style="209" customWidth="1"/>
    <col min="15115" max="15115" width="5.7109375" style="209" customWidth="1"/>
    <col min="15116" max="15116" width="8.7109375" style="209" customWidth="1"/>
    <col min="15117" max="15117" width="5.7109375" style="209" customWidth="1"/>
    <col min="15118" max="15118" width="10" style="209" customWidth="1"/>
    <col min="15119" max="15119" width="5.7109375" style="209" customWidth="1"/>
    <col min="15120" max="15360" width="0" style="209" hidden="1"/>
    <col min="15361" max="15361" width="12" style="209" customWidth="1"/>
    <col min="15362" max="15362" width="6.28515625" style="209" customWidth="1"/>
    <col min="15363" max="15363" width="8.7109375" style="209" customWidth="1"/>
    <col min="15364" max="15364" width="5.7109375" style="209" customWidth="1"/>
    <col min="15365" max="15365" width="8.7109375" style="209" customWidth="1"/>
    <col min="15366" max="15366" width="5.7109375" style="209" customWidth="1"/>
    <col min="15367" max="15367" width="8.7109375" style="209" customWidth="1"/>
    <col min="15368" max="15368" width="5.7109375" style="209" customWidth="1"/>
    <col min="15369" max="15370" width="8.7109375" style="209" customWidth="1"/>
    <col min="15371" max="15371" width="5.7109375" style="209" customWidth="1"/>
    <col min="15372" max="15372" width="8.7109375" style="209" customWidth="1"/>
    <col min="15373" max="15373" width="5.7109375" style="209" customWidth="1"/>
    <col min="15374" max="15374" width="10" style="209" customWidth="1"/>
    <col min="15375" max="15375" width="5.7109375" style="209" customWidth="1"/>
    <col min="15376" max="15616" width="0" style="209" hidden="1"/>
    <col min="15617" max="15617" width="12" style="209" customWidth="1"/>
    <col min="15618" max="15618" width="6.28515625" style="209" customWidth="1"/>
    <col min="15619" max="15619" width="8.7109375" style="209" customWidth="1"/>
    <col min="15620" max="15620" width="5.7109375" style="209" customWidth="1"/>
    <col min="15621" max="15621" width="8.7109375" style="209" customWidth="1"/>
    <col min="15622" max="15622" width="5.7109375" style="209" customWidth="1"/>
    <col min="15623" max="15623" width="8.7109375" style="209" customWidth="1"/>
    <col min="15624" max="15624" width="5.7109375" style="209" customWidth="1"/>
    <col min="15625" max="15626" width="8.7109375" style="209" customWidth="1"/>
    <col min="15627" max="15627" width="5.7109375" style="209" customWidth="1"/>
    <col min="15628" max="15628" width="8.7109375" style="209" customWidth="1"/>
    <col min="15629" max="15629" width="5.7109375" style="209" customWidth="1"/>
    <col min="15630" max="15630" width="10" style="209" customWidth="1"/>
    <col min="15631" max="15631" width="5.7109375" style="209" customWidth="1"/>
    <col min="15632" max="15872" width="0" style="209" hidden="1"/>
    <col min="15873" max="15873" width="12" style="209" customWidth="1"/>
    <col min="15874" max="15874" width="6.28515625" style="209" customWidth="1"/>
    <col min="15875" max="15875" width="8.7109375" style="209" customWidth="1"/>
    <col min="15876" max="15876" width="5.7109375" style="209" customWidth="1"/>
    <col min="15877" max="15877" width="8.7109375" style="209" customWidth="1"/>
    <col min="15878" max="15878" width="5.7109375" style="209" customWidth="1"/>
    <col min="15879" max="15879" width="8.7109375" style="209" customWidth="1"/>
    <col min="15880" max="15880" width="5.7109375" style="209" customWidth="1"/>
    <col min="15881" max="15882" width="8.7109375" style="209" customWidth="1"/>
    <col min="15883" max="15883" width="5.7109375" style="209" customWidth="1"/>
    <col min="15884" max="15884" width="8.7109375" style="209" customWidth="1"/>
    <col min="15885" max="15885" width="5.7109375" style="209" customWidth="1"/>
    <col min="15886" max="15886" width="10" style="209" customWidth="1"/>
    <col min="15887" max="15887" width="5.7109375" style="209" customWidth="1"/>
    <col min="15888" max="16128" width="0" style="209" hidden="1"/>
    <col min="16129" max="16129" width="12" style="209" customWidth="1"/>
    <col min="16130" max="16130" width="6.28515625" style="209" customWidth="1"/>
    <col min="16131" max="16131" width="8.7109375" style="209" customWidth="1"/>
    <col min="16132" max="16132" width="5.7109375" style="209" customWidth="1"/>
    <col min="16133" max="16133" width="8.7109375" style="209" customWidth="1"/>
    <col min="16134" max="16134" width="5.7109375" style="209" customWidth="1"/>
    <col min="16135" max="16135" width="8.7109375" style="209" customWidth="1"/>
    <col min="16136" max="16136" width="5.7109375" style="209" customWidth="1"/>
    <col min="16137" max="16138" width="8.7109375" style="209" customWidth="1"/>
    <col min="16139" max="16139" width="5.7109375" style="209" customWidth="1"/>
    <col min="16140" max="16140" width="8.7109375" style="209" customWidth="1"/>
    <col min="16141" max="16141" width="5.7109375" style="209" customWidth="1"/>
    <col min="16142" max="16142" width="10" style="209" customWidth="1"/>
    <col min="16143" max="16143" width="5.7109375" style="209" customWidth="1"/>
    <col min="16144" max="16384" width="0" style="209" hidden="1"/>
  </cols>
  <sheetData>
    <row r="1" spans="1:262">
      <c r="A1" s="208"/>
      <c r="Q1" s="210" t="s">
        <v>598</v>
      </c>
      <c r="R1" s="41">
        <v>2000</v>
      </c>
      <c r="S1" s="211">
        <v>2019</v>
      </c>
      <c r="T1" s="212" t="s">
        <v>599</v>
      </c>
      <c r="U1" s="212"/>
      <c r="V1" s="212" t="s">
        <v>600</v>
      </c>
      <c r="W1" s="210" t="s">
        <v>598</v>
      </c>
      <c r="X1" s="211">
        <v>1970</v>
      </c>
      <c r="Y1" s="211">
        <v>1990</v>
      </c>
      <c r="AA1" s="209">
        <v>1990</v>
      </c>
      <c r="AB1" s="209">
        <v>2019</v>
      </c>
      <c r="AD1" s="318" t="s">
        <v>601</v>
      </c>
      <c r="AE1" s="319"/>
      <c r="AF1" s="319"/>
      <c r="JA1" s="59"/>
      <c r="JB1" s="41"/>
    </row>
    <row r="2" spans="1:262" ht="15" customHeight="1">
      <c r="A2" s="320" t="s">
        <v>602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Q2" s="213" t="s">
        <v>603</v>
      </c>
      <c r="R2" s="214">
        <f>-C17</f>
        <v>-3943.8440000000001</v>
      </c>
      <c r="S2" s="215">
        <f>-'S. 20r Bevölkerung 2035 2060'!$B2</f>
        <v>3970</v>
      </c>
      <c r="T2" s="214">
        <f>-E17</f>
        <v>-2024.18</v>
      </c>
      <c r="U2" s="215"/>
      <c r="V2" s="214">
        <f>G17</f>
        <v>1919.664</v>
      </c>
      <c r="W2" s="213" t="str">
        <f>Q1:Q2</f>
        <v>0 - 5</v>
      </c>
      <c r="X2" s="214">
        <f>-AI7/1000</f>
        <v>-4602.3990000000003</v>
      </c>
      <c r="Y2" s="214">
        <f>AJ7/1000</f>
        <v>4496.5709999999999</v>
      </c>
      <c r="AA2" s="216">
        <f>-Y2</f>
        <v>-4496.5709999999999</v>
      </c>
      <c r="AB2" s="209">
        <f>S2</f>
        <v>3970</v>
      </c>
      <c r="AD2" s="318" t="s">
        <v>604</v>
      </c>
      <c r="AE2" s="319"/>
      <c r="AF2" s="319"/>
      <c r="JA2" s="59"/>
      <c r="JB2" s="29"/>
    </row>
    <row r="3" spans="1:262" ht="15" customHeight="1">
      <c r="A3" s="320" t="s">
        <v>605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Q3" s="213" t="s">
        <v>606</v>
      </c>
      <c r="R3" s="214">
        <f>-C25</f>
        <v>-4073.3449999999998</v>
      </c>
      <c r="S3" s="215">
        <f>-'S. 20r Bevölkerung 2035 2060'!$B3</f>
        <v>3705</v>
      </c>
      <c r="T3" s="214">
        <f>-E25</f>
        <v>-2089.3670000000002</v>
      </c>
      <c r="U3" s="215"/>
      <c r="V3" s="214">
        <f>G25</f>
        <v>1983.9780000000001</v>
      </c>
      <c r="W3" s="213" t="str">
        <f t="shared" ref="W3:W18" si="0">Q2:Q3</f>
        <v>5 - 10</v>
      </c>
      <c r="X3" s="214">
        <f t="shared" ref="X3:X19" si="1">-AI8/1000</f>
        <v>-5041.4480000000003</v>
      </c>
      <c r="Y3" s="214">
        <f t="shared" ref="Y3:Y19" si="2">AJ8/1000</f>
        <v>4290.9390000000003</v>
      </c>
      <c r="AA3" s="216">
        <f t="shared" ref="AA3:AA19" si="3">-Y3</f>
        <v>-4290.9390000000003</v>
      </c>
      <c r="AB3" s="209">
        <f t="shared" ref="AB3:AB18" si="4">S3</f>
        <v>3705</v>
      </c>
      <c r="AD3" s="318" t="s">
        <v>82</v>
      </c>
      <c r="AE3" s="319"/>
      <c r="AF3" s="319"/>
      <c r="JA3" s="59"/>
      <c r="JB3" s="29"/>
    </row>
    <row r="4" spans="1:262" ht="15" customHeight="1" thickBot="1">
      <c r="A4" s="217"/>
      <c r="B4" s="217"/>
      <c r="C4" s="217"/>
      <c r="D4" s="217"/>
      <c r="E4" s="217"/>
      <c r="F4" s="217"/>
      <c r="G4" s="217"/>
      <c r="H4" s="218"/>
      <c r="Q4" s="213" t="s">
        <v>607</v>
      </c>
      <c r="R4" s="214">
        <f>-C33</f>
        <v>-4760.0529999999999</v>
      </c>
      <c r="S4" s="215">
        <f>-'S. 20r Bevölkerung 2035 2060'!$B4</f>
        <v>3679</v>
      </c>
      <c r="T4" s="214">
        <f>-E33</f>
        <v>-2443.6239999999998</v>
      </c>
      <c r="U4" s="215"/>
      <c r="V4" s="214">
        <f>G33</f>
        <v>2316.4290000000001</v>
      </c>
      <c r="W4" s="213" t="str">
        <f t="shared" si="0"/>
        <v>10 - 15</v>
      </c>
      <c r="X4" s="214">
        <f t="shared" si="1"/>
        <v>-4459.1679999999997</v>
      </c>
      <c r="Y4" s="214">
        <f t="shared" si="2"/>
        <v>4149.9930000000004</v>
      </c>
      <c r="AA4" s="216">
        <f t="shared" si="3"/>
        <v>-4149.9930000000004</v>
      </c>
      <c r="AB4" s="209">
        <f t="shared" si="4"/>
        <v>3679</v>
      </c>
      <c r="AD4" s="318" t="s">
        <v>608</v>
      </c>
      <c r="AE4" s="319"/>
      <c r="AF4" s="319"/>
      <c r="JA4" s="59"/>
      <c r="JB4" s="29"/>
    </row>
    <row r="5" spans="1:262">
      <c r="A5" s="219"/>
      <c r="B5" s="220"/>
      <c r="C5" s="302" t="s">
        <v>609</v>
      </c>
      <c r="D5" s="303"/>
      <c r="E5" s="303"/>
      <c r="F5" s="303"/>
      <c r="G5" s="303"/>
      <c r="H5" s="304"/>
      <c r="I5" s="221" t="s">
        <v>610</v>
      </c>
      <c r="J5" s="302" t="s">
        <v>611</v>
      </c>
      <c r="K5" s="303"/>
      <c r="L5" s="303"/>
      <c r="M5" s="303"/>
      <c r="N5" s="303"/>
      <c r="O5" s="303"/>
      <c r="Q5" s="213" t="s">
        <v>612</v>
      </c>
      <c r="R5" s="214">
        <f>-C41</f>
        <v>-4612.4319999999998</v>
      </c>
      <c r="S5" s="215">
        <f>-'S. 20r Bevölkerung 2035 2060'!$B5</f>
        <v>3920</v>
      </c>
      <c r="T5" s="214">
        <f>-E41</f>
        <v>-2365.174</v>
      </c>
      <c r="U5" s="215"/>
      <c r="V5" s="214">
        <f>G41</f>
        <v>2247.2579999999998</v>
      </c>
      <c r="W5" s="213" t="str">
        <f t="shared" si="0"/>
        <v>15 - 20</v>
      </c>
      <c r="X5" s="214">
        <f t="shared" si="1"/>
        <v>-4021.5549999999998</v>
      </c>
      <c r="Y5" s="214">
        <f t="shared" si="2"/>
        <v>4369.0919999999996</v>
      </c>
      <c r="AA5" s="216">
        <f t="shared" si="3"/>
        <v>-4369.0919999999996</v>
      </c>
      <c r="AB5" s="209">
        <f t="shared" si="4"/>
        <v>3920</v>
      </c>
      <c r="AD5" s="305" t="s">
        <v>613</v>
      </c>
      <c r="AE5" s="307" t="s">
        <v>614</v>
      </c>
      <c r="AF5" s="308"/>
      <c r="JA5" s="59"/>
      <c r="JB5" s="29"/>
    </row>
    <row r="6" spans="1:262" ht="13.5" thickBot="1">
      <c r="A6" s="222" t="s">
        <v>598</v>
      </c>
      <c r="B6" s="223" t="s">
        <v>615</v>
      </c>
      <c r="C6" s="309" t="s">
        <v>616</v>
      </c>
      <c r="D6" s="310"/>
      <c r="E6" s="309" t="s">
        <v>617</v>
      </c>
      <c r="F6" s="315"/>
      <c r="G6" s="310" t="s">
        <v>618</v>
      </c>
      <c r="H6" s="315"/>
      <c r="I6" s="223" t="s">
        <v>619</v>
      </c>
      <c r="J6" s="309" t="s">
        <v>616</v>
      </c>
      <c r="K6" s="310"/>
      <c r="L6" s="309" t="s">
        <v>617</v>
      </c>
      <c r="M6" s="315"/>
      <c r="N6" s="310" t="s">
        <v>618</v>
      </c>
      <c r="O6" s="310"/>
      <c r="Q6" s="213" t="s">
        <v>620</v>
      </c>
      <c r="R6" s="214">
        <f>-C49</f>
        <v>-4644.2569999999996</v>
      </c>
      <c r="S6" s="215">
        <f>-'S. 20r Bevölkerung 2035 2060'!$B6</f>
        <v>4617</v>
      </c>
      <c r="T6" s="214">
        <f>-E49</f>
        <v>-2363.6559999999999</v>
      </c>
      <c r="U6" s="215"/>
      <c r="V6" s="214">
        <f>G49</f>
        <v>2280.6010000000001</v>
      </c>
      <c r="W6" s="213" t="str">
        <f t="shared" si="0"/>
        <v>20 - 25</v>
      </c>
      <c r="X6" s="214">
        <f t="shared" si="1"/>
        <v>-3939.5839999999998</v>
      </c>
      <c r="Y6" s="214">
        <f t="shared" si="2"/>
        <v>6318.5339999999997</v>
      </c>
      <c r="AA6" s="216">
        <f t="shared" si="3"/>
        <v>-6318.5339999999997</v>
      </c>
      <c r="AB6" s="209">
        <f t="shared" si="4"/>
        <v>4617</v>
      </c>
      <c r="AD6" s="306"/>
      <c r="AE6" s="224" t="s">
        <v>621</v>
      </c>
      <c r="AF6" s="225" t="s">
        <v>622</v>
      </c>
      <c r="JA6" s="59"/>
      <c r="JB6" s="29"/>
    </row>
    <row r="7" spans="1:262">
      <c r="A7" s="222" t="s">
        <v>623</v>
      </c>
      <c r="B7" s="223" t="s">
        <v>624</v>
      </c>
      <c r="C7" s="311"/>
      <c r="D7" s="312"/>
      <c r="E7" s="311"/>
      <c r="F7" s="316"/>
      <c r="G7" s="312"/>
      <c r="H7" s="316"/>
      <c r="I7" s="223" t="s">
        <v>625</v>
      </c>
      <c r="J7" s="311"/>
      <c r="K7" s="312"/>
      <c r="L7" s="311"/>
      <c r="M7" s="316"/>
      <c r="N7" s="312"/>
      <c r="O7" s="312"/>
      <c r="Q7" s="213" t="s">
        <v>626</v>
      </c>
      <c r="R7" s="214">
        <f>-C57</f>
        <v>-4933.259</v>
      </c>
      <c r="S7" s="215">
        <f>-'S. 20r Bevölkerung 2035 2060'!$B7</f>
        <v>5097</v>
      </c>
      <c r="T7" s="214">
        <f>-E57</f>
        <v>-2521.89</v>
      </c>
      <c r="U7" s="215"/>
      <c r="V7" s="214">
        <f>G57</f>
        <v>2411.3690000000001</v>
      </c>
      <c r="W7" s="213" t="str">
        <f t="shared" si="0"/>
        <v>25 - 30</v>
      </c>
      <c r="X7" s="214">
        <f t="shared" si="1"/>
        <v>-4075.777</v>
      </c>
      <c r="Y7" s="214">
        <f t="shared" si="2"/>
        <v>7004.8770000000004</v>
      </c>
      <c r="AA7" s="216">
        <f t="shared" si="3"/>
        <v>-7004.8770000000004</v>
      </c>
      <c r="AB7" s="209">
        <f t="shared" si="4"/>
        <v>5097</v>
      </c>
      <c r="AD7" s="226" t="s">
        <v>627</v>
      </c>
      <c r="AE7" s="227">
        <v>784613</v>
      </c>
      <c r="AF7" s="227">
        <v>911442</v>
      </c>
      <c r="AH7" s="213" t="s">
        <v>603</v>
      </c>
      <c r="AI7" s="214">
        <f>AE7+AE8+AE9+AE10+AE11</f>
        <v>4602399</v>
      </c>
      <c r="AJ7" s="214">
        <f>AF7+AF8+AF9+AF10+AF11</f>
        <v>4496571</v>
      </c>
      <c r="JA7" s="59"/>
      <c r="JB7" s="29"/>
    </row>
    <row r="8" spans="1:262">
      <c r="A8" s="222" t="s">
        <v>628</v>
      </c>
      <c r="B8" s="223" t="s">
        <v>629</v>
      </c>
      <c r="C8" s="313"/>
      <c r="D8" s="314"/>
      <c r="E8" s="313"/>
      <c r="F8" s="317"/>
      <c r="G8" s="314"/>
      <c r="H8" s="317"/>
      <c r="I8" s="228" t="s">
        <v>630</v>
      </c>
      <c r="J8" s="313"/>
      <c r="K8" s="314"/>
      <c r="L8" s="313"/>
      <c r="M8" s="317"/>
      <c r="N8" s="314"/>
      <c r="O8" s="314"/>
      <c r="Q8" s="213" t="s">
        <v>631</v>
      </c>
      <c r="R8" s="214">
        <f>-C65</f>
        <v>-6699.8389999999999</v>
      </c>
      <c r="S8" s="215">
        <f>-'S. 20r Bevölkerung 2035 2060'!$B8</f>
        <v>5512</v>
      </c>
      <c r="T8" s="214">
        <f>-E65</f>
        <v>-3450.6640000000002</v>
      </c>
      <c r="U8" s="215"/>
      <c r="V8" s="214">
        <f>G65</f>
        <v>3249.1750000000002</v>
      </c>
      <c r="W8" s="213" t="str">
        <f t="shared" si="0"/>
        <v>30 - 35</v>
      </c>
      <c r="X8" s="214">
        <f t="shared" si="1"/>
        <v>-5049.59</v>
      </c>
      <c r="Y8" s="214">
        <f t="shared" si="2"/>
        <v>6249.0720000000001</v>
      </c>
      <c r="AA8" s="216">
        <f t="shared" si="3"/>
        <v>-6249.0720000000001</v>
      </c>
      <c r="AB8" s="209">
        <f t="shared" si="4"/>
        <v>5512</v>
      </c>
      <c r="AD8" s="226" t="s">
        <v>632</v>
      </c>
      <c r="AE8" s="227">
        <v>876254</v>
      </c>
      <c r="AF8" s="227">
        <v>893851</v>
      </c>
      <c r="AH8" s="213" t="s">
        <v>606</v>
      </c>
      <c r="AI8" s="214">
        <f>AE12+AE13+AE14+AE15+AE16</f>
        <v>5041448</v>
      </c>
      <c r="AJ8" s="214">
        <f>AF12+AF13+AF14+AF15+AF16</f>
        <v>4290939</v>
      </c>
      <c r="JA8" s="59"/>
      <c r="JB8" s="29"/>
    </row>
    <row r="9" spans="1:262">
      <c r="A9" s="229"/>
      <c r="B9" s="230"/>
      <c r="C9" s="231" t="s">
        <v>633</v>
      </c>
      <c r="D9" s="232" t="s">
        <v>634</v>
      </c>
      <c r="E9" s="233" t="s">
        <v>633</v>
      </c>
      <c r="F9" s="232" t="s">
        <v>634</v>
      </c>
      <c r="G9" s="233" t="s">
        <v>633</v>
      </c>
      <c r="H9" s="234" t="s">
        <v>634</v>
      </c>
      <c r="I9" s="228" t="s">
        <v>635</v>
      </c>
      <c r="J9" s="231" t="s">
        <v>633</v>
      </c>
      <c r="K9" s="232" t="s">
        <v>634</v>
      </c>
      <c r="L9" s="233" t="s">
        <v>633</v>
      </c>
      <c r="M9" s="232" t="s">
        <v>634</v>
      </c>
      <c r="N9" s="233" t="s">
        <v>633</v>
      </c>
      <c r="O9" s="234" t="s">
        <v>634</v>
      </c>
      <c r="Q9" s="213" t="s">
        <v>636</v>
      </c>
      <c r="R9" s="214">
        <f>-C73</f>
        <v>-7222.8280000000004</v>
      </c>
      <c r="S9" s="215">
        <f>-'S. 20r Bevölkerung 2035 2060'!$B9</f>
        <v>5304</v>
      </c>
      <c r="T9" s="214">
        <f>-E73</f>
        <v>-3720.605</v>
      </c>
      <c r="U9" s="215"/>
      <c r="V9" s="214">
        <f>G73</f>
        <v>3502.223</v>
      </c>
      <c r="W9" s="213" t="str">
        <f t="shared" si="0"/>
        <v>35 - 40</v>
      </c>
      <c r="X9" s="214">
        <f t="shared" si="1"/>
        <v>-4006.5659999999998</v>
      </c>
      <c r="Y9" s="214">
        <f t="shared" si="2"/>
        <v>5651.6270000000004</v>
      </c>
      <c r="AA9" s="216">
        <f t="shared" si="3"/>
        <v>-5651.6270000000004</v>
      </c>
      <c r="AB9" s="209">
        <f t="shared" si="4"/>
        <v>5304</v>
      </c>
      <c r="AD9" s="226" t="s">
        <v>637</v>
      </c>
      <c r="AE9" s="227">
        <v>943815</v>
      </c>
      <c r="AF9" s="227">
        <v>917783</v>
      </c>
      <c r="AH9" s="213" t="s">
        <v>607</v>
      </c>
      <c r="AI9" s="214">
        <f>AE17+AE18+AE19+AE20+AE21</f>
        <v>4459168</v>
      </c>
      <c r="AJ9" s="214">
        <f>AF17+AF18+AF19+AF20+AF21</f>
        <v>4149993</v>
      </c>
      <c r="JA9" s="59"/>
      <c r="JB9" s="29"/>
    </row>
    <row r="10" spans="1:262">
      <c r="A10" s="235"/>
      <c r="B10" s="236"/>
      <c r="C10" s="237"/>
      <c r="D10" s="237"/>
      <c r="E10" s="237"/>
      <c r="F10" s="237"/>
      <c r="G10" s="237"/>
      <c r="H10" s="238"/>
      <c r="I10" s="238"/>
      <c r="J10" s="238"/>
      <c r="K10" s="238"/>
      <c r="L10" s="238"/>
      <c r="M10" s="238"/>
      <c r="N10" s="238"/>
      <c r="O10" s="238"/>
      <c r="Q10" s="213" t="s">
        <v>638</v>
      </c>
      <c r="R10" s="214">
        <f>-C81</f>
        <v>-6399.1970000000001</v>
      </c>
      <c r="S10" s="215">
        <f>-'S. 20r Bevölkerung 2035 2060'!$B10</f>
        <v>4917</v>
      </c>
      <c r="T10" s="214">
        <f>-E81</f>
        <v>-3273.2689999999998</v>
      </c>
      <c r="U10" s="215"/>
      <c r="V10" s="214">
        <f>G81</f>
        <v>3125.9279999999999</v>
      </c>
      <c r="W10" s="213" t="str">
        <f t="shared" si="0"/>
        <v>40 - 45</v>
      </c>
      <c r="X10" s="214">
        <f t="shared" si="1"/>
        <v>-3950.91</v>
      </c>
      <c r="Y10" s="214">
        <f t="shared" si="2"/>
        <v>5050.4799999999996</v>
      </c>
      <c r="AA10" s="216">
        <f t="shared" si="3"/>
        <v>-5050.4799999999996</v>
      </c>
      <c r="AB10" s="209">
        <f t="shared" si="4"/>
        <v>4917</v>
      </c>
      <c r="AD10" s="226" t="s">
        <v>639</v>
      </c>
      <c r="AE10" s="227">
        <v>984782</v>
      </c>
      <c r="AF10" s="227">
        <v>894486</v>
      </c>
      <c r="AH10" s="213" t="s">
        <v>612</v>
      </c>
      <c r="AI10" s="214">
        <f>AE22+AE23+AE24+AE25+AE26</f>
        <v>4021555</v>
      </c>
      <c r="AJ10" s="214">
        <f>AF22+AF23+AF24+AF25+AF26</f>
        <v>4369092</v>
      </c>
      <c r="JA10" s="59"/>
      <c r="JB10" s="29"/>
    </row>
    <row r="11" spans="1:262" ht="9.9499999999999993" customHeight="1">
      <c r="A11" s="239" t="s">
        <v>640</v>
      </c>
      <c r="B11" s="240">
        <v>2002</v>
      </c>
      <c r="C11" s="241">
        <v>766.55399999999997</v>
      </c>
      <c r="D11" s="242">
        <v>1.9089146533954024</v>
      </c>
      <c r="E11" s="242">
        <v>392.99799999999999</v>
      </c>
      <c r="F11" s="242">
        <v>0.97866509202885421</v>
      </c>
      <c r="G11" s="241">
        <v>373.55599999999998</v>
      </c>
      <c r="H11" s="242">
        <v>0.88724310502880033</v>
      </c>
      <c r="I11" s="243">
        <v>950.52901032575232</v>
      </c>
      <c r="J11" s="244">
        <v>768.65899999999999</v>
      </c>
      <c r="K11" s="242">
        <v>0.93524919703837606</v>
      </c>
      <c r="L11" s="244">
        <v>394.6</v>
      </c>
      <c r="M11" s="242">
        <v>0.9836484277990214</v>
      </c>
      <c r="N11" s="244">
        <v>374.05900000000003</v>
      </c>
      <c r="O11" s="242">
        <v>0.88909979890261037</v>
      </c>
      <c r="Q11" s="213" t="s">
        <v>641</v>
      </c>
      <c r="R11" s="214">
        <f>-C93</f>
        <v>-5704.3069999999998</v>
      </c>
      <c r="S11" s="215">
        <f>-'S. 20r Bevölkerung 2035 2060'!$B11</f>
        <v>5278</v>
      </c>
      <c r="T11" s="214">
        <f>-E93</f>
        <v>-2876.2069999999999</v>
      </c>
      <c r="U11" s="215"/>
      <c r="V11" s="214">
        <f>G93</f>
        <v>2828.1</v>
      </c>
      <c r="W11" s="213" t="str">
        <f t="shared" si="0"/>
        <v>45 - 50</v>
      </c>
      <c r="X11" s="214">
        <f t="shared" si="1"/>
        <v>-3792.0479999999998</v>
      </c>
      <c r="Y11" s="214">
        <f t="shared" si="2"/>
        <v>5106.6589999999997</v>
      </c>
      <c r="AA11" s="216">
        <f t="shared" si="3"/>
        <v>-5106.6589999999997</v>
      </c>
      <c r="AB11" s="209">
        <f t="shared" si="4"/>
        <v>5278</v>
      </c>
      <c r="AD11" s="226" t="s">
        <v>642</v>
      </c>
      <c r="AE11" s="227">
        <v>1012935</v>
      </c>
      <c r="AF11" s="227">
        <v>879009</v>
      </c>
      <c r="AH11" s="213" t="s">
        <v>620</v>
      </c>
      <c r="AI11" s="214">
        <f>AE27+AE28+AE29+AE30+AE31</f>
        <v>3939584</v>
      </c>
      <c r="AJ11" s="214">
        <f>AF27+AF28+AF29+AF30+AF31</f>
        <v>6318534</v>
      </c>
      <c r="JA11" s="59"/>
      <c r="JB11" s="29"/>
    </row>
    <row r="12" spans="1:262" ht="9.9499999999999993" customHeight="1">
      <c r="A12" s="239" t="s">
        <v>643</v>
      </c>
      <c r="B12" s="240">
        <v>2001</v>
      </c>
      <c r="C12" s="241">
        <v>772.94</v>
      </c>
      <c r="D12" s="242">
        <v>1.9248174195104877</v>
      </c>
      <c r="E12" s="242">
        <v>397.19299999999998</v>
      </c>
      <c r="F12" s="242">
        <v>0.98911171023317346</v>
      </c>
      <c r="G12" s="241">
        <v>375.74700000000001</v>
      </c>
      <c r="H12" s="242">
        <v>0.89244700924428111</v>
      </c>
      <c r="I12" s="243">
        <v>946.00609779125023</v>
      </c>
      <c r="J12" s="244">
        <v>780.93499999999995</v>
      </c>
      <c r="K12" s="242">
        <v>0.9501857542670602</v>
      </c>
      <c r="L12" s="244">
        <v>400.99</v>
      </c>
      <c r="M12" s="242">
        <v>0.99957725054011548</v>
      </c>
      <c r="N12" s="244">
        <v>379.94499999999999</v>
      </c>
      <c r="O12" s="242">
        <v>0.90309021596607031</v>
      </c>
      <c r="Q12" s="213" t="s">
        <v>644</v>
      </c>
      <c r="R12" s="214">
        <f>-C101</f>
        <v>-4978.1480000000001</v>
      </c>
      <c r="S12" s="215">
        <f>-'S. 20r Bevölkerung 2035 2060'!$B12</f>
        <v>6718</v>
      </c>
      <c r="T12" s="214">
        <f>-E101</f>
        <v>-2506.3919999999998</v>
      </c>
      <c r="U12" s="215"/>
      <c r="V12" s="214">
        <f>G101</f>
        <v>2471.7559999999999</v>
      </c>
      <c r="W12" s="213" t="str">
        <f t="shared" si="0"/>
        <v>50 - 55</v>
      </c>
      <c r="X12" s="214">
        <f t="shared" si="1"/>
        <v>-2677.55</v>
      </c>
      <c r="Y12" s="214">
        <f t="shared" si="2"/>
        <v>6114.9539999999997</v>
      </c>
      <c r="AA12" s="216">
        <f t="shared" si="3"/>
        <v>-6114.9539999999997</v>
      </c>
      <c r="AB12" s="209">
        <f t="shared" si="4"/>
        <v>6718</v>
      </c>
      <c r="AD12" s="226" t="s">
        <v>645</v>
      </c>
      <c r="AE12" s="227">
        <v>1015178</v>
      </c>
      <c r="AF12" s="227">
        <v>847419</v>
      </c>
      <c r="AH12" s="213" t="s">
        <v>626</v>
      </c>
      <c r="AI12" s="214">
        <f>AE32+AE33+AE34+AE35+AE36</f>
        <v>4075777</v>
      </c>
      <c r="AJ12" s="214">
        <f>AF32+AF33+AF34+AF35+AF36</f>
        <v>7004877</v>
      </c>
      <c r="JA12" s="59"/>
      <c r="JB12" s="29"/>
    </row>
    <row r="13" spans="1:262" ht="9.9499999999999993" customHeight="1">
      <c r="A13" s="239" t="s">
        <v>646</v>
      </c>
      <c r="B13" s="240">
        <v>2000</v>
      </c>
      <c r="C13" s="241">
        <v>789.76599999999996</v>
      </c>
      <c r="D13" s="242">
        <v>1.9667184440410896</v>
      </c>
      <c r="E13" s="242">
        <v>405.15800000000002</v>
      </c>
      <c r="F13" s="242">
        <v>1.0089465884208737</v>
      </c>
      <c r="G13" s="241">
        <v>384.608</v>
      </c>
      <c r="H13" s="242">
        <v>0.91349301346763756</v>
      </c>
      <c r="I13" s="243">
        <v>949.27904669289512</v>
      </c>
      <c r="J13" s="244">
        <v>802.11599999999999</v>
      </c>
      <c r="K13" s="242">
        <v>0.97595727745545691</v>
      </c>
      <c r="L13" s="244">
        <v>411.57100000000003</v>
      </c>
      <c r="M13" s="242">
        <v>1.0259532870696173</v>
      </c>
      <c r="N13" s="244">
        <v>390.54500000000002</v>
      </c>
      <c r="O13" s="242">
        <v>0.92828532654586571</v>
      </c>
      <c r="Q13" s="213" t="s">
        <v>647</v>
      </c>
      <c r="R13" s="214">
        <f>-C109</f>
        <v>-4875.8519999999999</v>
      </c>
      <c r="S13" s="215">
        <f>-'S. 20r Bevölkerung 2035 2060'!$B13</f>
        <v>6746</v>
      </c>
      <c r="T13" s="214">
        <f>-E109</f>
        <v>-2433.614</v>
      </c>
      <c r="U13" s="215"/>
      <c r="V13" s="214">
        <f>G109</f>
        <v>2442.2379999999998</v>
      </c>
      <c r="W13" s="213" t="str">
        <f t="shared" si="0"/>
        <v>55 - 60</v>
      </c>
      <c r="X13" s="214">
        <f t="shared" si="1"/>
        <v>-3580.7370000000001</v>
      </c>
      <c r="Y13" s="214">
        <f t="shared" si="2"/>
        <v>4687.4780000000001</v>
      </c>
      <c r="AA13" s="216">
        <f t="shared" si="3"/>
        <v>-4687.4780000000001</v>
      </c>
      <c r="AB13" s="209">
        <f t="shared" si="4"/>
        <v>6746</v>
      </c>
      <c r="AD13" s="226" t="s">
        <v>648</v>
      </c>
      <c r="AE13" s="227">
        <v>1035925</v>
      </c>
      <c r="AF13" s="227">
        <v>843422</v>
      </c>
      <c r="AH13" s="213" t="s">
        <v>631</v>
      </c>
      <c r="AI13" s="214">
        <f>AE37+AE38+AE39+AE40+AE41</f>
        <v>5049590</v>
      </c>
      <c r="AJ13" s="214">
        <f>AF37+AF38+AF39+AF40+AF41</f>
        <v>6249072</v>
      </c>
      <c r="JA13" s="59"/>
      <c r="JB13" s="29"/>
    </row>
    <row r="14" spans="1:262" ht="9.9499999999999993" customHeight="1">
      <c r="A14" s="239" t="s">
        <v>649</v>
      </c>
      <c r="B14" s="240">
        <v>1999</v>
      </c>
      <c r="C14" s="241">
        <v>814.67399999999998</v>
      </c>
      <c r="D14" s="242">
        <v>2.0287457065519794</v>
      </c>
      <c r="E14" s="242">
        <v>418.029</v>
      </c>
      <c r="F14" s="242">
        <v>1.0409986558601569</v>
      </c>
      <c r="G14" s="241">
        <v>396.64499999999998</v>
      </c>
      <c r="H14" s="242">
        <v>0.9420824224323755</v>
      </c>
      <c r="I14" s="243">
        <v>948.84565424886796</v>
      </c>
      <c r="J14" s="244">
        <v>807.24</v>
      </c>
      <c r="K14" s="242">
        <v>0.9821917935225617</v>
      </c>
      <c r="L14" s="244">
        <v>414.45699999999999</v>
      </c>
      <c r="M14" s="242">
        <v>1.0331474314249847</v>
      </c>
      <c r="N14" s="244">
        <v>392.78300000000002</v>
      </c>
      <c r="O14" s="242">
        <v>0.93360482253431676</v>
      </c>
      <c r="Q14" s="213" t="s">
        <v>650</v>
      </c>
      <c r="R14" s="214">
        <f>-C117</f>
        <v>-5718.165</v>
      </c>
      <c r="S14" s="215">
        <f>-'S. 20r Bevölkerung 2035 2060'!$B14</f>
        <v>5654</v>
      </c>
      <c r="T14" s="214">
        <f>-E117</f>
        <v>-2801.3420000000001</v>
      </c>
      <c r="U14" s="215"/>
      <c r="V14" s="214">
        <f>G117</f>
        <v>2916.8229999999999</v>
      </c>
      <c r="W14" s="213" t="str">
        <f t="shared" si="0"/>
        <v>60 - 65</v>
      </c>
      <c r="X14" s="214">
        <f t="shared" si="1"/>
        <v>-3684.5839999999998</v>
      </c>
      <c r="Y14" s="214">
        <f t="shared" si="2"/>
        <v>4350.8109999999997</v>
      </c>
      <c r="AA14" s="216">
        <f t="shared" si="3"/>
        <v>-4350.8109999999997</v>
      </c>
      <c r="AB14" s="209">
        <f t="shared" si="4"/>
        <v>5654</v>
      </c>
      <c r="AD14" s="226" t="s">
        <v>651</v>
      </c>
      <c r="AE14" s="227">
        <v>1023489</v>
      </c>
      <c r="AF14" s="227">
        <v>851817</v>
      </c>
      <c r="AH14" s="213" t="s">
        <v>636</v>
      </c>
      <c r="AI14" s="214">
        <f>AE42+AE43+AE44+AE45+AE46</f>
        <v>4006566</v>
      </c>
      <c r="AJ14" s="214">
        <f>AF42+AF43+AF44+AF45+AF46</f>
        <v>5651627</v>
      </c>
      <c r="JA14" s="59"/>
      <c r="JB14" s="29"/>
    </row>
    <row r="15" spans="1:262" ht="9.9499999999999993" customHeight="1">
      <c r="A15" s="239" t="s">
        <v>652</v>
      </c>
      <c r="B15" s="240">
        <v>1998</v>
      </c>
      <c r="C15" s="241">
        <v>799.91</v>
      </c>
      <c r="D15" s="242">
        <v>1.9919795870839057</v>
      </c>
      <c r="E15" s="242">
        <v>410.80200000000002</v>
      </c>
      <c r="F15" s="242">
        <v>1.0230015855949328</v>
      </c>
      <c r="G15" s="241">
        <v>389.108</v>
      </c>
      <c r="H15" s="242">
        <v>0.92418108693621948</v>
      </c>
      <c r="I15" s="243">
        <v>947.19110423026177</v>
      </c>
      <c r="J15" s="244">
        <v>786.59799999999996</v>
      </c>
      <c r="K15" s="242">
        <v>0.95707608691499424</v>
      </c>
      <c r="L15" s="244">
        <v>403.68299999999999</v>
      </c>
      <c r="M15" s="242">
        <v>1.0062902896076844</v>
      </c>
      <c r="N15" s="244">
        <v>382.91500000000002</v>
      </c>
      <c r="O15" s="242">
        <v>0.91014960072286211</v>
      </c>
      <c r="Q15" s="213" t="s">
        <v>653</v>
      </c>
      <c r="R15" s="214">
        <f>-C125</f>
        <v>-4156.942</v>
      </c>
      <c r="S15" s="215">
        <f>-'S. 20r Bevölkerung 2035 2060'!$B15</f>
        <v>4866</v>
      </c>
      <c r="T15" s="214">
        <f>-E125</f>
        <v>-1961.2260000000001</v>
      </c>
      <c r="U15" s="215"/>
      <c r="V15" s="214">
        <f>G125</f>
        <v>2195.7159999999999</v>
      </c>
      <c r="W15" s="213" t="str">
        <f t="shared" si="0"/>
        <v>65 - 70</v>
      </c>
      <c r="X15" s="214">
        <f t="shared" si="1"/>
        <v>-3197.942</v>
      </c>
      <c r="Y15" s="214">
        <f t="shared" si="2"/>
        <v>3841.4769999999999</v>
      </c>
      <c r="AA15" s="216">
        <f t="shared" si="3"/>
        <v>-3841.4769999999999</v>
      </c>
      <c r="AB15" s="209">
        <f t="shared" si="4"/>
        <v>4866</v>
      </c>
      <c r="AD15" s="226" t="s">
        <v>654</v>
      </c>
      <c r="AE15" s="227">
        <v>985694</v>
      </c>
      <c r="AF15" s="227">
        <v>875417</v>
      </c>
      <c r="AH15" s="213" t="s">
        <v>638</v>
      </c>
      <c r="AI15" s="214">
        <f>AE47+AE48+AE49+AE50+AE51</f>
        <v>3950910</v>
      </c>
      <c r="AJ15" s="214">
        <f>AF47+AF48+AF49+AF50+AF51</f>
        <v>5050480</v>
      </c>
      <c r="JA15" s="59"/>
      <c r="JB15" s="29"/>
    </row>
    <row r="16" spans="1:262" ht="9.9499999999999993" customHeight="1">
      <c r="A16" s="239"/>
      <c r="B16" s="240"/>
      <c r="C16" s="241"/>
      <c r="D16" s="242"/>
      <c r="E16" s="242"/>
      <c r="F16" s="242"/>
      <c r="G16" s="241"/>
      <c r="H16" s="242"/>
      <c r="I16" s="243"/>
      <c r="J16" s="242"/>
      <c r="K16" s="242"/>
      <c r="L16" s="242"/>
      <c r="M16" s="242"/>
      <c r="N16" s="242"/>
      <c r="O16" s="242"/>
      <c r="Q16" s="213" t="s">
        <v>655</v>
      </c>
      <c r="R16" s="214">
        <f>-C133</f>
        <v>-3603.18</v>
      </c>
      <c r="S16" s="215">
        <f>-'S. 20r Bevölkerung 2035 2060'!$B16</f>
        <v>3682</v>
      </c>
      <c r="T16" s="214">
        <f>-E133</f>
        <v>-1551.1079999999999</v>
      </c>
      <c r="U16" s="215"/>
      <c r="V16" s="214">
        <f>G133</f>
        <v>2052.0720000000001</v>
      </c>
      <c r="W16" s="213" t="str">
        <f t="shared" si="0"/>
        <v>70 - 75</v>
      </c>
      <c r="X16" s="214">
        <f t="shared" si="1"/>
        <v>-2318.335</v>
      </c>
      <c r="Y16" s="214">
        <f t="shared" si="2"/>
        <v>2414.3180000000002</v>
      </c>
      <c r="AA16" s="216">
        <f t="shared" si="3"/>
        <v>-2414.3180000000002</v>
      </c>
      <c r="AB16" s="209">
        <f t="shared" si="4"/>
        <v>3682</v>
      </c>
      <c r="AD16" s="226" t="s">
        <v>656</v>
      </c>
      <c r="AE16" s="227">
        <v>981162</v>
      </c>
      <c r="AF16" s="227">
        <v>872864</v>
      </c>
      <c r="AH16" s="213" t="s">
        <v>641</v>
      </c>
      <c r="AI16" s="214">
        <f>AE52+AE53+AE54+AE55+AE56</f>
        <v>3792048</v>
      </c>
      <c r="AJ16" s="214">
        <f>AF52+AF53+AF54+AF55+AF56</f>
        <v>5106659</v>
      </c>
      <c r="JA16" s="59"/>
      <c r="JB16" s="29"/>
    </row>
    <row r="17" spans="1:262" s="238" customFormat="1" ht="11.1" customHeight="1">
      <c r="A17" s="295" t="s">
        <v>657</v>
      </c>
      <c r="B17" s="298"/>
      <c r="C17" s="241">
        <v>3943.8440000000001</v>
      </c>
      <c r="D17" s="242">
        <v>9.821175810582865</v>
      </c>
      <c r="E17" s="242">
        <v>2024.18</v>
      </c>
      <c r="F17" s="242">
        <v>5.0407236321379916</v>
      </c>
      <c r="G17" s="241">
        <v>1919.664</v>
      </c>
      <c r="H17" s="242">
        <v>4.5594466371093141</v>
      </c>
      <c r="I17" s="243">
        <v>948.36625201316087</v>
      </c>
      <c r="J17" s="244">
        <v>3945.5479999999998</v>
      </c>
      <c r="K17" s="242">
        <v>4.8006601091984491</v>
      </c>
      <c r="L17" s="244">
        <v>2025.3009999999999</v>
      </c>
      <c r="M17" s="242">
        <v>5.0486166864414228</v>
      </c>
      <c r="N17" s="244">
        <v>1920.2470000000001</v>
      </c>
      <c r="O17" s="242">
        <v>4.5642297646717251</v>
      </c>
      <c r="Q17" s="213" t="s">
        <v>658</v>
      </c>
      <c r="R17" s="214">
        <f>-C141</f>
        <v>-2847.2339999999999</v>
      </c>
      <c r="S17" s="215">
        <f>-'S. 20r Bevölkerung 2035 2060'!$B17</f>
        <v>3878</v>
      </c>
      <c r="T17" s="214">
        <f>-E141</f>
        <v>-955.44600000000003</v>
      </c>
      <c r="U17" s="245"/>
      <c r="V17" s="214">
        <f>G141</f>
        <v>1891.788</v>
      </c>
      <c r="W17" s="213" t="str">
        <f t="shared" si="0"/>
        <v>75 - 80</v>
      </c>
      <c r="X17" s="214">
        <f t="shared" si="1"/>
        <v>-1452.8989999999999</v>
      </c>
      <c r="Y17" s="214">
        <f t="shared" si="2"/>
        <v>2645.5360000000001</v>
      </c>
      <c r="AA17" s="216">
        <f t="shared" si="3"/>
        <v>-2645.5360000000001</v>
      </c>
      <c r="AB17" s="209">
        <f t="shared" si="4"/>
        <v>3878</v>
      </c>
      <c r="AD17" s="226" t="s">
        <v>659</v>
      </c>
      <c r="AE17" s="227">
        <v>948242</v>
      </c>
      <c r="AF17" s="227">
        <v>878900</v>
      </c>
      <c r="AH17" s="213" t="s">
        <v>644</v>
      </c>
      <c r="AI17" s="214">
        <f>AE57+AE58+AE59+AE60+AE61</f>
        <v>2677550</v>
      </c>
      <c r="AJ17" s="214">
        <f>AF57+AF58+AF59+AF60+AF61</f>
        <v>6114954</v>
      </c>
      <c r="JA17" s="59"/>
      <c r="JB17" s="29"/>
    </row>
    <row r="18" spans="1:262" s="238" customFormat="1" ht="9.9499999999999993" customHeight="1">
      <c r="A18" s="246"/>
      <c r="B18" s="247"/>
      <c r="C18" s="241"/>
      <c r="D18" s="242"/>
      <c r="E18" s="242"/>
      <c r="F18" s="242"/>
      <c r="G18" s="241"/>
      <c r="H18" s="242"/>
      <c r="I18" s="243"/>
      <c r="J18" s="242"/>
      <c r="K18" s="242"/>
      <c r="L18" s="242"/>
      <c r="M18" s="242"/>
      <c r="N18" s="242"/>
      <c r="O18" s="242"/>
      <c r="Q18" s="213" t="s">
        <v>660</v>
      </c>
      <c r="R18" s="214">
        <f>-C149</f>
        <v>-1473.962</v>
      </c>
      <c r="S18" s="215">
        <f>-'S. 20r Bevölkerung 2035 2060'!$B18</f>
        <v>3282</v>
      </c>
      <c r="T18" s="214">
        <f>-E149</f>
        <v>-432.423</v>
      </c>
      <c r="U18" s="245"/>
      <c r="V18" s="214">
        <f>G149</f>
        <v>1041.539</v>
      </c>
      <c r="W18" s="213" t="str">
        <f t="shared" si="0"/>
        <v>80 - 85</v>
      </c>
      <c r="X18" s="214">
        <f t="shared" si="1"/>
        <v>-771.73400000000004</v>
      </c>
      <c r="Y18" s="214">
        <f t="shared" si="2"/>
        <v>1881.252</v>
      </c>
      <c r="AA18" s="216">
        <f t="shared" si="3"/>
        <v>-1881.252</v>
      </c>
      <c r="AB18" s="209">
        <f t="shared" si="4"/>
        <v>3282</v>
      </c>
      <c r="AD18" s="226" t="s">
        <v>661</v>
      </c>
      <c r="AE18" s="227">
        <v>924473</v>
      </c>
      <c r="AF18" s="227">
        <v>831761</v>
      </c>
      <c r="AH18" s="213" t="s">
        <v>647</v>
      </c>
      <c r="AI18" s="214">
        <f>AE62+AE63+AE64+AE65+AE66</f>
        <v>3580737</v>
      </c>
      <c r="AJ18" s="214">
        <f>AF62+AF63+AF64+AF65+AF66</f>
        <v>4687478</v>
      </c>
      <c r="JA18" s="59"/>
      <c r="JB18" s="29"/>
    </row>
    <row r="19" spans="1:262" ht="12.75" customHeight="1">
      <c r="A19" s="239" t="s">
        <v>662</v>
      </c>
      <c r="B19" s="240">
        <v>1997</v>
      </c>
      <c r="C19" s="241">
        <v>773.74</v>
      </c>
      <c r="D19" s="242">
        <v>1.926809623220489</v>
      </c>
      <c r="E19" s="242">
        <v>396.822</v>
      </c>
      <c r="F19" s="242">
        <v>0.9881878257626604</v>
      </c>
      <c r="G19" s="241">
        <v>376.91800000000001</v>
      </c>
      <c r="H19" s="242">
        <v>0.89522828347354988</v>
      </c>
      <c r="I19" s="243">
        <v>949.84149064315989</v>
      </c>
      <c r="J19" s="244">
        <v>778.23500000000001</v>
      </c>
      <c r="K19" s="242">
        <v>0.94690058772116203</v>
      </c>
      <c r="L19" s="244">
        <v>399.55399999999997</v>
      </c>
      <c r="M19" s="242">
        <v>0.99599762777701495</v>
      </c>
      <c r="N19" s="244">
        <v>378.68099999999998</v>
      </c>
      <c r="O19" s="242">
        <v>0.90008581787429076</v>
      </c>
      <c r="Q19" s="213" t="s">
        <v>663</v>
      </c>
      <c r="R19" s="214">
        <f>-C157</f>
        <v>-1086.9929999999999</v>
      </c>
      <c r="S19" s="215">
        <f>-'S. 20r Bevölkerung 2035 2060'!$B19</f>
        <v>1558</v>
      </c>
      <c r="T19" s="214">
        <f>-E157</f>
        <v>-269.82100000000003</v>
      </c>
      <c r="U19" s="215"/>
      <c r="V19" s="214">
        <f>G157</f>
        <v>817.17200000000003</v>
      </c>
      <c r="W19" s="213" t="s">
        <v>664</v>
      </c>
      <c r="X19" s="214">
        <f t="shared" si="1"/>
        <v>-378.33800000000002</v>
      </c>
      <c r="Y19" s="214">
        <f t="shared" si="2"/>
        <v>1129.557</v>
      </c>
      <c r="AA19" s="216">
        <f t="shared" si="3"/>
        <v>-1129.557</v>
      </c>
      <c r="AB19" s="209">
        <f>S19+S20</f>
        <v>2379</v>
      </c>
      <c r="AD19" s="226" t="s">
        <v>665</v>
      </c>
      <c r="AE19" s="227">
        <v>883099</v>
      </c>
      <c r="AF19" s="227">
        <v>820773</v>
      </c>
      <c r="AH19" s="213" t="s">
        <v>650</v>
      </c>
      <c r="AI19" s="214">
        <f>AE67+AE68+AE69+AE70+AE71</f>
        <v>3684584</v>
      </c>
      <c r="AJ19" s="214">
        <f>AF67+AF68+AF69+AF70+AF71</f>
        <v>4350811</v>
      </c>
      <c r="JA19" s="59"/>
      <c r="JB19" s="29"/>
    </row>
    <row r="20" spans="1:262" ht="9.9499999999999993" customHeight="1">
      <c r="A20" s="239" t="s">
        <v>666</v>
      </c>
      <c r="B20" s="240">
        <v>1996</v>
      </c>
      <c r="C20" s="241">
        <v>782.80200000000002</v>
      </c>
      <c r="D20" s="242">
        <v>1.9493763107455284</v>
      </c>
      <c r="E20" s="242">
        <v>402.12900000000002</v>
      </c>
      <c r="F20" s="242">
        <v>1.0014036071238814</v>
      </c>
      <c r="G20" s="241">
        <v>380.673</v>
      </c>
      <c r="H20" s="242">
        <v>0.90414688700122203</v>
      </c>
      <c r="I20" s="243">
        <v>946.64398737718489</v>
      </c>
      <c r="J20" s="244">
        <v>798.66499999999996</v>
      </c>
      <c r="K20" s="242">
        <v>0.97175834791845883</v>
      </c>
      <c r="L20" s="244">
        <v>410.06599999999997</v>
      </c>
      <c r="M20" s="242">
        <v>1.0222016629341952</v>
      </c>
      <c r="N20" s="244">
        <v>388.59899999999999</v>
      </c>
      <c r="O20" s="242">
        <v>0.92365988454697123</v>
      </c>
      <c r="Q20" s="213" t="s">
        <v>667</v>
      </c>
      <c r="R20" s="214">
        <f>-C160</f>
        <v>-525.70299999999997</v>
      </c>
      <c r="S20" s="215">
        <f>-'S. 20r Bevölkerung 2035 2060'!$B20-'S. 20r Bevölkerung 2035 2060'!$B21</f>
        <v>821</v>
      </c>
      <c r="T20" s="214">
        <f>-E160</f>
        <v>-116.52800000000001</v>
      </c>
      <c r="U20" s="215"/>
      <c r="V20" s="214">
        <f>G160</f>
        <v>409.17500000000001</v>
      </c>
      <c r="W20" s="213"/>
      <c r="AD20" s="226" t="s">
        <v>668</v>
      </c>
      <c r="AE20" s="227">
        <v>866625</v>
      </c>
      <c r="AF20" s="227">
        <v>814789</v>
      </c>
      <c r="AH20" s="213" t="s">
        <v>653</v>
      </c>
      <c r="AI20" s="214">
        <f>AE72+AE73+AE74+AE75+AE76</f>
        <v>3197942</v>
      </c>
      <c r="AJ20" s="214">
        <f>AF72+AF73+AF74+AF75+AF76</f>
        <v>3841477</v>
      </c>
      <c r="JA20" s="59"/>
      <c r="JB20" s="29"/>
    </row>
    <row r="21" spans="1:262" ht="9.9499999999999993" customHeight="1">
      <c r="A21" s="239" t="s">
        <v>669</v>
      </c>
      <c r="B21" s="240">
        <v>1995</v>
      </c>
      <c r="C21" s="241">
        <v>814.59299999999996</v>
      </c>
      <c r="D21" s="242">
        <v>2.0285439959263418</v>
      </c>
      <c r="E21" s="242">
        <v>418.01799999999997</v>
      </c>
      <c r="F21" s="242">
        <v>1.0409712630591443</v>
      </c>
      <c r="G21" s="241">
        <v>396.57499999999999</v>
      </c>
      <c r="H21" s="242">
        <v>0.94191616351175322</v>
      </c>
      <c r="I21" s="243">
        <v>948.70316589237791</v>
      </c>
      <c r="J21" s="244">
        <v>824.15300000000002</v>
      </c>
      <c r="K21" s="242">
        <v>1.0027703201117386</v>
      </c>
      <c r="L21" s="244">
        <v>422.56799999999998</v>
      </c>
      <c r="M21" s="242">
        <v>1.0533663173800729</v>
      </c>
      <c r="N21" s="244">
        <v>401.58499999999998</v>
      </c>
      <c r="O21" s="242">
        <v>0.95452627190444495</v>
      </c>
      <c r="Q21" s="248"/>
      <c r="R21" s="249"/>
      <c r="S21" s="215"/>
      <c r="T21" s="249"/>
      <c r="U21" s="215"/>
      <c r="V21" s="249"/>
      <c r="W21" s="248"/>
      <c r="AD21" s="226" t="s">
        <v>670</v>
      </c>
      <c r="AE21" s="227">
        <v>836729</v>
      </c>
      <c r="AF21" s="227">
        <v>803770</v>
      </c>
      <c r="AH21" s="213" t="s">
        <v>655</v>
      </c>
      <c r="AI21" s="214">
        <f>AE77+AE78+AE79+AE80+AE81</f>
        <v>2318335</v>
      </c>
      <c r="AJ21" s="214">
        <f>AF77+AF78+AF79+AF80+AF81</f>
        <v>2414318</v>
      </c>
      <c r="JA21" s="59"/>
      <c r="JB21" s="29"/>
    </row>
    <row r="22" spans="1:262" ht="9.9499999999999993" customHeight="1">
      <c r="A22" s="239" t="s">
        <v>671</v>
      </c>
      <c r="B22" s="240">
        <v>1994</v>
      </c>
      <c r="C22" s="241">
        <v>834.76599999999996</v>
      </c>
      <c r="D22" s="242">
        <v>2.0787799027286615</v>
      </c>
      <c r="E22" s="242">
        <v>427.57799999999997</v>
      </c>
      <c r="F22" s="242">
        <v>1.0647780973936596</v>
      </c>
      <c r="G22" s="241">
        <v>407.18799999999999</v>
      </c>
      <c r="H22" s="242">
        <v>0.96712339100554434</v>
      </c>
      <c r="I22" s="243">
        <v>952.31279439073114</v>
      </c>
      <c r="J22" s="244">
        <v>850.49699999999996</v>
      </c>
      <c r="K22" s="242">
        <v>1.0348238117729029</v>
      </c>
      <c r="L22" s="244">
        <v>435.96699999999998</v>
      </c>
      <c r="M22" s="242">
        <v>1.0867669896661325</v>
      </c>
      <c r="N22" s="244">
        <v>414.53</v>
      </c>
      <c r="O22" s="242">
        <v>0.98529520647571389</v>
      </c>
      <c r="Q22" s="213" t="s">
        <v>26</v>
      </c>
      <c r="R22" s="207">
        <f t="shared" ref="R22:Y22" si="5">SUM(R2:R21)</f>
        <v>-82259.539999999979</v>
      </c>
      <c r="S22" s="245"/>
      <c r="T22" s="207">
        <f t="shared" si="5"/>
        <v>-40156.536000000007</v>
      </c>
      <c r="U22" s="245"/>
      <c r="V22" s="207">
        <f t="shared" si="5"/>
        <v>42103.004000000001</v>
      </c>
      <c r="W22" s="213" t="s">
        <v>26</v>
      </c>
      <c r="X22" s="207">
        <f t="shared" si="5"/>
        <v>-61001.164000000012</v>
      </c>
      <c r="Y22" s="207">
        <f t="shared" si="5"/>
        <v>79753.226999999999</v>
      </c>
      <c r="AD22" s="226" t="s">
        <v>672</v>
      </c>
      <c r="AE22" s="227">
        <v>806792</v>
      </c>
      <c r="AF22" s="227">
        <v>782856</v>
      </c>
      <c r="AH22" s="213" t="s">
        <v>658</v>
      </c>
      <c r="AI22" s="214">
        <f>AE82+AE83+AE84+AE85+AE86</f>
        <v>1452899</v>
      </c>
      <c r="AJ22" s="214">
        <f>AF82+AF83+AF84+AF85+AF86</f>
        <v>2645536</v>
      </c>
      <c r="JA22" s="59"/>
      <c r="JB22" s="29"/>
    </row>
    <row r="23" spans="1:262" ht="9.9499999999999993" customHeight="1">
      <c r="A23" s="239" t="s">
        <v>673</v>
      </c>
      <c r="B23" s="240">
        <v>1993</v>
      </c>
      <c r="C23" s="241">
        <v>867.44399999999996</v>
      </c>
      <c r="D23" s="242">
        <v>2.1601564437729386</v>
      </c>
      <c r="E23" s="242">
        <v>444.82</v>
      </c>
      <c r="F23" s="242">
        <v>1.1077150678534622</v>
      </c>
      <c r="G23" s="241">
        <v>422.62400000000002</v>
      </c>
      <c r="H23" s="242">
        <v>1.0037858581302179</v>
      </c>
      <c r="I23" s="243">
        <v>950.10116451598401</v>
      </c>
      <c r="J23" s="244">
        <v>910.67600000000004</v>
      </c>
      <c r="K23" s="242">
        <v>1.108045307167574</v>
      </c>
      <c r="L23" s="244">
        <v>467.35300000000001</v>
      </c>
      <c r="M23" s="242">
        <v>1.1650051791108869</v>
      </c>
      <c r="N23" s="244">
        <v>443.32299999999998</v>
      </c>
      <c r="O23" s="242">
        <v>1.0537332082610014</v>
      </c>
      <c r="AD23" s="226" t="s">
        <v>674</v>
      </c>
      <c r="AE23" s="227">
        <v>815046</v>
      </c>
      <c r="AF23" s="227">
        <v>802925</v>
      </c>
      <c r="AH23" s="213" t="s">
        <v>660</v>
      </c>
      <c r="AI23" s="214">
        <f>AE87+AE88+AE89+AE90+AE91</f>
        <v>771734</v>
      </c>
      <c r="AJ23" s="214">
        <f>AF87+AF88+AF89+AF90+AF91</f>
        <v>1881252</v>
      </c>
    </row>
    <row r="24" spans="1:262" ht="9.9499999999999993" customHeight="1">
      <c r="A24" s="239"/>
      <c r="B24" s="240"/>
      <c r="C24" s="241"/>
      <c r="D24" s="242"/>
      <c r="E24" s="242"/>
      <c r="F24" s="242"/>
      <c r="G24" s="241"/>
      <c r="H24" s="242"/>
      <c r="I24" s="243"/>
      <c r="J24" s="244"/>
      <c r="K24" s="242"/>
      <c r="L24" s="244"/>
      <c r="M24" s="242"/>
      <c r="N24" s="244"/>
      <c r="O24" s="242"/>
      <c r="AD24" s="226" t="s">
        <v>675</v>
      </c>
      <c r="AE24" s="227">
        <v>789957</v>
      </c>
      <c r="AF24" s="227">
        <v>820427</v>
      </c>
      <c r="AH24" s="213" t="s">
        <v>664</v>
      </c>
      <c r="AI24" s="214">
        <f>AE92</f>
        <v>378338</v>
      </c>
      <c r="AJ24" s="214">
        <f>AF92</f>
        <v>1129557</v>
      </c>
    </row>
    <row r="25" spans="1:262" s="238" customFormat="1" ht="11.1" customHeight="1">
      <c r="A25" s="295" t="s">
        <v>657</v>
      </c>
      <c r="B25" s="296"/>
      <c r="C25" s="241">
        <v>4073.3449999999998</v>
      </c>
      <c r="D25" s="242">
        <v>10.143666276393958</v>
      </c>
      <c r="E25" s="242">
        <v>2089.3670000000002</v>
      </c>
      <c r="F25" s="242">
        <v>5.2030558611928086</v>
      </c>
      <c r="G25" s="241">
        <v>1983.9780000000001</v>
      </c>
      <c r="H25" s="242">
        <v>4.7122005831222875</v>
      </c>
      <c r="I25" s="243">
        <v>949.55936415191775</v>
      </c>
      <c r="J25" s="244">
        <v>4162.2259999999997</v>
      </c>
      <c r="K25" s="242">
        <v>5.0642983746918357</v>
      </c>
      <c r="L25" s="244">
        <v>2135.5079999999998</v>
      </c>
      <c r="M25" s="242">
        <v>5.3233377768683026</v>
      </c>
      <c r="N25" s="244">
        <v>2026.7180000000001</v>
      </c>
      <c r="O25" s="242">
        <v>4.8173003890624226</v>
      </c>
      <c r="AD25" s="226" t="s">
        <v>676</v>
      </c>
      <c r="AE25" s="227">
        <v>806875</v>
      </c>
      <c r="AF25" s="227">
        <v>919783</v>
      </c>
    </row>
    <row r="26" spans="1:262" s="238" customFormat="1" ht="9.9499999999999993" customHeight="1">
      <c r="A26" s="246"/>
      <c r="B26" s="247"/>
      <c r="C26" s="241"/>
      <c r="D26" s="242"/>
      <c r="E26" s="242"/>
      <c r="F26" s="242"/>
      <c r="G26" s="241"/>
      <c r="H26" s="242"/>
      <c r="I26" s="243"/>
      <c r="J26" s="242"/>
      <c r="K26" s="242"/>
      <c r="L26" s="242"/>
      <c r="M26" s="242"/>
      <c r="N26" s="242"/>
      <c r="O26" s="242"/>
      <c r="AD26" s="226" t="s">
        <v>677</v>
      </c>
      <c r="AE26" s="227">
        <v>802885</v>
      </c>
      <c r="AF26" s="227">
        <v>1043101</v>
      </c>
    </row>
    <row r="27" spans="1:262" ht="12.75" customHeight="1">
      <c r="A27" s="239" t="s">
        <v>678</v>
      </c>
      <c r="B27" s="240">
        <v>1992</v>
      </c>
      <c r="C27" s="241">
        <v>955.399</v>
      </c>
      <c r="D27" s="242">
        <v>2.3791867904143924</v>
      </c>
      <c r="E27" s="242">
        <v>490.59800000000001</v>
      </c>
      <c r="F27" s="242">
        <v>1.2217139446490106</v>
      </c>
      <c r="G27" s="241">
        <v>464.80099999999999</v>
      </c>
      <c r="H27" s="242">
        <v>1.1039616080600805</v>
      </c>
      <c r="I27" s="243">
        <v>947.41723366177598</v>
      </c>
      <c r="J27" s="244">
        <v>949.21299999999997</v>
      </c>
      <c r="K27" s="242">
        <v>1.1549343676043449</v>
      </c>
      <c r="L27" s="244">
        <v>486.96800000000002</v>
      </c>
      <c r="M27" s="242">
        <v>1.2139009315469687</v>
      </c>
      <c r="N27" s="244">
        <v>462.245</v>
      </c>
      <c r="O27" s="242">
        <v>1.0987088575431605</v>
      </c>
      <c r="AD27" s="226" t="s">
        <v>679</v>
      </c>
      <c r="AE27" s="227">
        <v>825718</v>
      </c>
      <c r="AF27" s="227">
        <v>1103566</v>
      </c>
    </row>
    <row r="28" spans="1:262" ht="9.9499999999999993" customHeight="1">
      <c r="A28" s="239" t="s">
        <v>680</v>
      </c>
      <c r="B28" s="240">
        <v>1991</v>
      </c>
      <c r="C28" s="241">
        <v>945.00099999999998</v>
      </c>
      <c r="D28" s="242">
        <v>2.3532931226936507</v>
      </c>
      <c r="E28" s="242">
        <v>484.274</v>
      </c>
      <c r="F28" s="242">
        <v>1.2059655743214504</v>
      </c>
      <c r="G28" s="241">
        <v>460.72699999999998</v>
      </c>
      <c r="H28" s="242">
        <v>1.0942853388798575</v>
      </c>
      <c r="I28" s="243">
        <v>951.37669996737384</v>
      </c>
      <c r="J28" s="244">
        <v>957.48</v>
      </c>
      <c r="K28" s="242">
        <v>1.1649930608765453</v>
      </c>
      <c r="L28" s="244">
        <v>491.226</v>
      </c>
      <c r="M28" s="242">
        <v>1.2245151611606742</v>
      </c>
      <c r="N28" s="244">
        <v>466.25400000000002</v>
      </c>
      <c r="O28" s="242">
        <v>1.1082378385162173</v>
      </c>
      <c r="AD28" s="226" t="s">
        <v>681</v>
      </c>
      <c r="AE28" s="227">
        <v>835834</v>
      </c>
      <c r="AF28" s="227">
        <v>1210850</v>
      </c>
    </row>
    <row r="29" spans="1:262" ht="9.9499999999999993" customHeight="1">
      <c r="A29" s="239" t="s">
        <v>682</v>
      </c>
      <c r="B29" s="240">
        <v>1990</v>
      </c>
      <c r="C29" s="241">
        <v>972.10500000000002</v>
      </c>
      <c r="D29" s="242">
        <v>2.4207889843884942</v>
      </c>
      <c r="E29" s="242">
        <v>499.28500000000003</v>
      </c>
      <c r="F29" s="242">
        <v>1.243346786684987</v>
      </c>
      <c r="G29" s="241">
        <v>472.82</v>
      </c>
      <c r="H29" s="242">
        <v>1.1230077549810935</v>
      </c>
      <c r="I29" s="243">
        <v>946.99420170844303</v>
      </c>
      <c r="J29" s="244">
        <v>960.66899999999998</v>
      </c>
      <c r="K29" s="242">
        <v>1.1688732075857562</v>
      </c>
      <c r="L29" s="244">
        <v>493.774</v>
      </c>
      <c r="M29" s="242">
        <v>1.2308667480690165</v>
      </c>
      <c r="N29" s="244">
        <v>466.89499999999998</v>
      </c>
      <c r="O29" s="242">
        <v>1.1097614296371274</v>
      </c>
      <c r="AD29" s="226" t="s">
        <v>683</v>
      </c>
      <c r="AE29" s="227">
        <v>800051</v>
      </c>
      <c r="AF29" s="227">
        <v>1285483</v>
      </c>
    </row>
    <row r="30" spans="1:262" ht="9.9499999999999993" customHeight="1">
      <c r="A30" s="239" t="s">
        <v>684</v>
      </c>
      <c r="B30" s="240">
        <v>1989</v>
      </c>
      <c r="C30" s="241">
        <v>951.79300000000001</v>
      </c>
      <c r="D30" s="242">
        <v>2.3702069321915613</v>
      </c>
      <c r="E30" s="242">
        <v>489.50599999999997</v>
      </c>
      <c r="F30" s="242">
        <v>1.2189945865848588</v>
      </c>
      <c r="G30" s="241">
        <v>462.28699999999998</v>
      </c>
      <c r="H30" s="242">
        <v>1.0979905376822994</v>
      </c>
      <c r="I30" s="243">
        <v>944.39496145093221</v>
      </c>
      <c r="J30" s="244">
        <v>942.404</v>
      </c>
      <c r="K30" s="242">
        <v>1.1466496642669295</v>
      </c>
      <c r="L30" s="244">
        <v>484.02600000000001</v>
      </c>
      <c r="M30" s="242">
        <v>1.2065671918749343</v>
      </c>
      <c r="N30" s="244">
        <v>458.37799999999999</v>
      </c>
      <c r="O30" s="242">
        <v>1.0895173959759843</v>
      </c>
      <c r="AD30" s="226" t="s">
        <v>685</v>
      </c>
      <c r="AE30" s="227">
        <v>763549</v>
      </c>
      <c r="AF30" s="227">
        <v>1335121</v>
      </c>
    </row>
    <row r="31" spans="1:262" ht="9.9499999999999993" customHeight="1">
      <c r="A31" s="239" t="s">
        <v>686</v>
      </c>
      <c r="B31" s="240">
        <v>1988</v>
      </c>
      <c r="C31" s="241">
        <v>935.755</v>
      </c>
      <c r="D31" s="242">
        <v>2.3302682283153109</v>
      </c>
      <c r="E31" s="242">
        <v>479.96100000000001</v>
      </c>
      <c r="F31" s="242">
        <v>1.1952251060699062</v>
      </c>
      <c r="G31" s="241">
        <v>455.79399999999998</v>
      </c>
      <c r="H31" s="242">
        <v>1.0825688352308542</v>
      </c>
      <c r="I31" s="243">
        <v>949.64799223270211</v>
      </c>
      <c r="J31" s="244">
        <v>918.68</v>
      </c>
      <c r="K31" s="242">
        <v>1.1177840008836366</v>
      </c>
      <c r="L31" s="244">
        <v>471.14699999999999</v>
      </c>
      <c r="M31" s="242">
        <v>1.1744627618150669</v>
      </c>
      <c r="N31" s="244">
        <v>447.53300000000002</v>
      </c>
      <c r="O31" s="242">
        <v>1.0637399455761845</v>
      </c>
      <c r="AD31" s="226" t="s">
        <v>687</v>
      </c>
      <c r="AE31" s="227">
        <v>714432</v>
      </c>
      <c r="AF31" s="227">
        <v>1383514</v>
      </c>
    </row>
    <row r="32" spans="1:262" ht="9.9499999999999993" customHeight="1">
      <c r="A32" s="239"/>
      <c r="B32" s="240"/>
      <c r="C32" s="241"/>
      <c r="D32" s="242"/>
      <c r="E32" s="242"/>
      <c r="F32" s="242"/>
      <c r="G32" s="241"/>
      <c r="H32" s="242"/>
      <c r="I32" s="243"/>
      <c r="J32" s="244"/>
      <c r="K32" s="242"/>
      <c r="L32" s="244"/>
      <c r="M32" s="242"/>
      <c r="N32" s="244"/>
      <c r="O32" s="242"/>
      <c r="AD32" s="226" t="s">
        <v>688</v>
      </c>
      <c r="AE32" s="227">
        <v>617822</v>
      </c>
      <c r="AF32" s="227">
        <v>1399012</v>
      </c>
    </row>
    <row r="33" spans="1:32" s="238" customFormat="1" ht="11.1" customHeight="1">
      <c r="A33" s="295" t="s">
        <v>657</v>
      </c>
      <c r="B33" s="296"/>
      <c r="C33" s="241">
        <v>4760.0529999999999</v>
      </c>
      <c r="D33" s="242">
        <v>11.853744058003409</v>
      </c>
      <c r="E33" s="242">
        <v>2443.6239999999998</v>
      </c>
      <c r="F33" s="242">
        <v>6.0852459983102127</v>
      </c>
      <c r="G33" s="241">
        <v>2316.4290000000001</v>
      </c>
      <c r="H33" s="242">
        <v>5.5018140748341855</v>
      </c>
      <c r="I33" s="243">
        <v>947.9482113451171</v>
      </c>
      <c r="J33" s="244">
        <v>4728.4459999999999</v>
      </c>
      <c r="K33" s="242">
        <v>5.753234301217212</v>
      </c>
      <c r="L33" s="244">
        <v>2427.1410000000001</v>
      </c>
      <c r="M33" s="242">
        <v>6.0503127944666604</v>
      </c>
      <c r="N33" s="244">
        <v>2301.3049999999998</v>
      </c>
      <c r="O33" s="242">
        <v>5.4699654672486737</v>
      </c>
      <c r="AD33" s="226" t="s">
        <v>689</v>
      </c>
      <c r="AE33" s="227">
        <v>812374</v>
      </c>
      <c r="AF33" s="227">
        <v>1431920</v>
      </c>
    </row>
    <row r="34" spans="1:32" s="238" customFormat="1" ht="9.9499999999999993" customHeight="1">
      <c r="A34" s="246"/>
      <c r="B34" s="247"/>
      <c r="C34" s="241"/>
      <c r="D34" s="242"/>
      <c r="E34" s="242"/>
      <c r="F34" s="242"/>
      <c r="G34" s="241"/>
      <c r="H34" s="242"/>
      <c r="I34" s="243"/>
      <c r="J34" s="244"/>
      <c r="K34" s="242"/>
      <c r="L34" s="244"/>
      <c r="M34" s="242"/>
      <c r="N34" s="244"/>
      <c r="O34" s="242"/>
      <c r="AD34" s="226" t="s">
        <v>690</v>
      </c>
      <c r="AE34" s="227">
        <v>831972</v>
      </c>
      <c r="AF34" s="227">
        <v>1425394</v>
      </c>
    </row>
    <row r="35" spans="1:32" ht="12.75" customHeight="1">
      <c r="A35" s="239" t="s">
        <v>691</v>
      </c>
      <c r="B35" s="240">
        <v>1987</v>
      </c>
      <c r="C35" s="241">
        <v>905.01400000000001</v>
      </c>
      <c r="D35" s="242">
        <v>2.2537153105038743</v>
      </c>
      <c r="E35" s="242">
        <v>464.03899999999999</v>
      </c>
      <c r="F35" s="242">
        <v>1.1555752717316055</v>
      </c>
      <c r="G35" s="241">
        <v>440.97500000000002</v>
      </c>
      <c r="H35" s="242">
        <v>1.0473718217350954</v>
      </c>
      <c r="I35" s="243">
        <v>950.29728104749825</v>
      </c>
      <c r="J35" s="244">
        <v>902.42700000000002</v>
      </c>
      <c r="K35" s="242">
        <v>1.0980085150056795</v>
      </c>
      <c r="L35" s="244">
        <v>463.15100000000001</v>
      </c>
      <c r="M35" s="242">
        <v>1.1545305448138481</v>
      </c>
      <c r="N35" s="244">
        <v>439.27600000000001</v>
      </c>
      <c r="O35" s="242">
        <v>1.0441139051934136</v>
      </c>
      <c r="AD35" s="226" t="s">
        <v>692</v>
      </c>
      <c r="AE35" s="227">
        <v>820080</v>
      </c>
      <c r="AF35" s="227">
        <v>1382525</v>
      </c>
    </row>
    <row r="36" spans="1:32" ht="9.9499999999999993" customHeight="1">
      <c r="A36" s="239" t="s">
        <v>693</v>
      </c>
      <c r="B36" s="240">
        <v>1986</v>
      </c>
      <c r="C36" s="241">
        <v>904.3</v>
      </c>
      <c r="D36" s="242">
        <v>2.2519372686926982</v>
      </c>
      <c r="E36" s="242">
        <v>464.72300000000001</v>
      </c>
      <c r="F36" s="242">
        <v>1.1572786059036566</v>
      </c>
      <c r="G36" s="241">
        <v>439.577</v>
      </c>
      <c r="H36" s="242">
        <v>1.0440513935775224</v>
      </c>
      <c r="I36" s="243">
        <v>945.89034758339903</v>
      </c>
      <c r="J36" s="244">
        <v>906.52700000000004</v>
      </c>
      <c r="K36" s="242">
        <v>1.1029971012420436</v>
      </c>
      <c r="L36" s="244">
        <v>465.75</v>
      </c>
      <c r="M36" s="242">
        <v>1.161009263171298</v>
      </c>
      <c r="N36" s="244">
        <v>440.77699999999999</v>
      </c>
      <c r="O36" s="242">
        <v>1.0476816279274015</v>
      </c>
      <c r="AD36" s="226" t="s">
        <v>694</v>
      </c>
      <c r="AE36" s="227">
        <v>993529</v>
      </c>
      <c r="AF36" s="227">
        <v>1366026</v>
      </c>
    </row>
    <row r="37" spans="1:32" ht="9.9499999999999993" customHeight="1">
      <c r="A37" s="239" t="s">
        <v>695</v>
      </c>
      <c r="B37" s="240">
        <v>1985</v>
      </c>
      <c r="C37" s="241">
        <v>913.63</v>
      </c>
      <c r="D37" s="242">
        <v>2.2751713444605879</v>
      </c>
      <c r="E37" s="242">
        <v>469.20100000000002</v>
      </c>
      <c r="F37" s="242">
        <v>1.1684299661703887</v>
      </c>
      <c r="G37" s="241">
        <v>444.42899999999997</v>
      </c>
      <c r="H37" s="242">
        <v>1.055575511904091</v>
      </c>
      <c r="I37" s="243">
        <v>947.20386358937844</v>
      </c>
      <c r="J37" s="244">
        <v>924.74400000000003</v>
      </c>
      <c r="K37" s="242">
        <v>1.1251622416000542</v>
      </c>
      <c r="L37" s="244">
        <v>475.38200000000001</v>
      </c>
      <c r="M37" s="242">
        <v>1.1850196576379988</v>
      </c>
      <c r="N37" s="244">
        <v>449.36200000000002</v>
      </c>
      <c r="O37" s="242">
        <v>1.0680872905998113</v>
      </c>
      <c r="AD37" s="226" t="s">
        <v>696</v>
      </c>
      <c r="AE37" s="227">
        <v>1079518</v>
      </c>
      <c r="AF37" s="227">
        <v>1328274</v>
      </c>
    </row>
    <row r="38" spans="1:32" ht="9.9499999999999993" customHeight="1">
      <c r="A38" s="239" t="s">
        <v>697</v>
      </c>
      <c r="B38" s="240">
        <v>1984</v>
      </c>
      <c r="C38" s="241">
        <v>942.03599999999994</v>
      </c>
      <c r="D38" s="242">
        <v>2.3459095176934586</v>
      </c>
      <c r="E38" s="242">
        <v>483.63299999999998</v>
      </c>
      <c r="F38" s="242">
        <v>1.2043693210988118</v>
      </c>
      <c r="G38" s="241">
        <v>458.40300000000002</v>
      </c>
      <c r="H38" s="242">
        <v>1.0887655427151943</v>
      </c>
      <c r="I38" s="243">
        <v>947.8323439467531</v>
      </c>
      <c r="J38" s="244">
        <v>939.72</v>
      </c>
      <c r="K38" s="242">
        <v>1.1433839653746365</v>
      </c>
      <c r="L38" s="244">
        <v>482.11200000000002</v>
      </c>
      <c r="M38" s="242">
        <v>1.201796023373142</v>
      </c>
      <c r="N38" s="244">
        <v>457.608</v>
      </c>
      <c r="O38" s="242">
        <v>1.0876871851131125</v>
      </c>
      <c r="AD38" s="226" t="s">
        <v>698</v>
      </c>
      <c r="AE38" s="227">
        <v>1065490</v>
      </c>
      <c r="AF38" s="227">
        <v>1292266</v>
      </c>
    </row>
    <row r="39" spans="1:32" ht="9.9499999999999993" customHeight="1">
      <c r="A39" s="239" t="s">
        <v>699</v>
      </c>
      <c r="B39" s="240">
        <v>1983</v>
      </c>
      <c r="C39" s="241">
        <v>947.452</v>
      </c>
      <c r="D39" s="242">
        <v>2.3593967368101669</v>
      </c>
      <c r="E39" s="242">
        <v>483.57799999999997</v>
      </c>
      <c r="F39" s="242">
        <v>1.2042323570937492</v>
      </c>
      <c r="G39" s="241">
        <v>463.87400000000002</v>
      </c>
      <c r="H39" s="242">
        <v>1.1017598649255527</v>
      </c>
      <c r="I39" s="243">
        <v>959.25372949141615</v>
      </c>
      <c r="J39" s="244">
        <v>949.10299999999995</v>
      </c>
      <c r="K39" s="242">
        <v>1.1548005274858082</v>
      </c>
      <c r="L39" s="244">
        <v>484.74</v>
      </c>
      <c r="M39" s="242">
        <v>1.2083470321624368</v>
      </c>
      <c r="N39" s="244">
        <v>464.363</v>
      </c>
      <c r="O39" s="242">
        <v>1.1037431258646706</v>
      </c>
      <c r="AD39" s="226" t="s">
        <v>700</v>
      </c>
      <c r="AE39" s="227">
        <v>1007994</v>
      </c>
      <c r="AF39" s="227">
        <v>1229214</v>
      </c>
    </row>
    <row r="40" spans="1:32" ht="9.9499999999999993" customHeight="1">
      <c r="A40" s="239"/>
      <c r="B40" s="240"/>
      <c r="C40" s="241"/>
      <c r="D40" s="242"/>
      <c r="E40" s="242"/>
      <c r="F40" s="242"/>
      <c r="G40" s="241"/>
      <c r="H40" s="242"/>
      <c r="I40" s="243"/>
      <c r="J40" s="244"/>
      <c r="K40" s="242"/>
      <c r="L40" s="244"/>
      <c r="M40" s="242"/>
      <c r="N40" s="244"/>
      <c r="O40" s="242"/>
      <c r="AD40" s="226" t="s">
        <v>701</v>
      </c>
      <c r="AE40" s="227">
        <v>952078</v>
      </c>
      <c r="AF40" s="227">
        <v>1211664</v>
      </c>
    </row>
    <row r="41" spans="1:32" s="238" customFormat="1" ht="11.1" customHeight="1">
      <c r="A41" s="295" t="s">
        <v>657</v>
      </c>
      <c r="B41" s="296"/>
      <c r="C41" s="241">
        <v>4612.4319999999998</v>
      </c>
      <c r="D41" s="242">
        <v>11.486130178160785</v>
      </c>
      <c r="E41" s="242">
        <v>2365.174</v>
      </c>
      <c r="F41" s="242">
        <v>5.8898855219982122</v>
      </c>
      <c r="G41" s="241">
        <v>2247.2579999999998</v>
      </c>
      <c r="H41" s="242">
        <v>5.3375241348574551</v>
      </c>
      <c r="I41" s="243">
        <v>950.14489420228699</v>
      </c>
      <c r="J41" s="244">
        <v>4622.5209999999997</v>
      </c>
      <c r="K41" s="242">
        <v>5.6243523507082216</v>
      </c>
      <c r="L41" s="244">
        <v>2371.1350000000002</v>
      </c>
      <c r="M41" s="242">
        <v>5.9107025211587239</v>
      </c>
      <c r="N41" s="244">
        <v>2251.386</v>
      </c>
      <c r="O41" s="242">
        <v>5.3513131346984091</v>
      </c>
      <c r="AD41" s="226" t="s">
        <v>702</v>
      </c>
      <c r="AE41" s="227">
        <v>944510</v>
      </c>
      <c r="AF41" s="227">
        <v>1187654</v>
      </c>
    </row>
    <row r="42" spans="1:32" s="238" customFormat="1" ht="9.9499999999999993" customHeight="1">
      <c r="A42" s="246"/>
      <c r="B42" s="247"/>
      <c r="C42" s="241"/>
      <c r="D42" s="242"/>
      <c r="E42" s="242"/>
      <c r="F42" s="242"/>
      <c r="G42" s="241"/>
      <c r="H42" s="242"/>
      <c r="I42" s="243"/>
      <c r="J42" s="244"/>
      <c r="K42" s="242"/>
      <c r="L42" s="244"/>
      <c r="M42" s="242"/>
      <c r="N42" s="244"/>
      <c r="O42" s="242"/>
      <c r="AD42" s="226" t="s">
        <v>703</v>
      </c>
      <c r="AE42" s="227">
        <v>924616</v>
      </c>
      <c r="AF42" s="227">
        <v>1155965</v>
      </c>
    </row>
    <row r="43" spans="1:32" ht="12.75" customHeight="1">
      <c r="A43" s="239" t="s">
        <v>704</v>
      </c>
      <c r="B43" s="240">
        <v>1982</v>
      </c>
      <c r="C43" s="241">
        <v>963.40599999999995</v>
      </c>
      <c r="D43" s="242">
        <v>2.3991262592968674</v>
      </c>
      <c r="E43" s="242">
        <v>490.423</v>
      </c>
      <c r="F43" s="242">
        <v>1.2212781500874479</v>
      </c>
      <c r="G43" s="241">
        <v>472.983</v>
      </c>
      <c r="H43" s="242">
        <v>1.1233949007533999</v>
      </c>
      <c r="I43" s="243">
        <v>964.43886196202061</v>
      </c>
      <c r="J43" s="244">
        <v>937.72900000000004</v>
      </c>
      <c r="K43" s="242">
        <v>1.1409614592291242</v>
      </c>
      <c r="L43" s="244">
        <v>478.12400000000002</v>
      </c>
      <c r="M43" s="242">
        <v>1.1918548426076516</v>
      </c>
      <c r="N43" s="244">
        <v>459.60500000000002</v>
      </c>
      <c r="O43" s="242">
        <v>1.0924338488704568</v>
      </c>
      <c r="AD43" s="226" t="s">
        <v>706</v>
      </c>
      <c r="AE43" s="227">
        <v>875280</v>
      </c>
      <c r="AF43" s="227">
        <v>1144045</v>
      </c>
    </row>
    <row r="44" spans="1:32" ht="9.9499999999999993" customHeight="1">
      <c r="A44" s="239" t="s">
        <v>707</v>
      </c>
      <c r="B44" s="240">
        <v>1981</v>
      </c>
      <c r="C44" s="241">
        <v>922.85699999999997</v>
      </c>
      <c r="D44" s="242">
        <v>2.2981489240008153</v>
      </c>
      <c r="E44" s="242">
        <v>469.58800000000002</v>
      </c>
      <c r="F44" s="242">
        <v>1.169393694715102</v>
      </c>
      <c r="G44" s="241">
        <v>453.26900000000001</v>
      </c>
      <c r="H44" s="242">
        <v>1.0765716384512611</v>
      </c>
      <c r="I44" s="243">
        <v>965.24826017700616</v>
      </c>
      <c r="J44" s="244">
        <v>915.70799999999997</v>
      </c>
      <c r="K44" s="242">
        <v>1.114167884226448</v>
      </c>
      <c r="L44" s="244">
        <v>466.75799999999998</v>
      </c>
      <c r="M44" s="242">
        <v>1.1635219788713014</v>
      </c>
      <c r="N44" s="244">
        <v>448.95</v>
      </c>
      <c r="O44" s="242">
        <v>1.0671080089433136</v>
      </c>
      <c r="AD44" s="226" t="s">
        <v>708</v>
      </c>
      <c r="AE44" s="227">
        <v>722373</v>
      </c>
      <c r="AF44" s="227">
        <v>1117268</v>
      </c>
    </row>
    <row r="45" spans="1:32" ht="9.9499999999999993" customHeight="1">
      <c r="A45" s="239" t="s">
        <v>709</v>
      </c>
      <c r="B45" s="240">
        <v>1980</v>
      </c>
      <c r="C45" s="241">
        <v>920.34</v>
      </c>
      <c r="D45" s="242">
        <v>2.2918809530782234</v>
      </c>
      <c r="E45" s="242">
        <v>468.572</v>
      </c>
      <c r="F45" s="242">
        <v>1.1668635960034004</v>
      </c>
      <c r="G45" s="241">
        <v>451.76799999999997</v>
      </c>
      <c r="H45" s="242">
        <v>1.0730065721676296</v>
      </c>
      <c r="I45" s="243">
        <v>964.13784861237968</v>
      </c>
      <c r="J45" s="244">
        <v>915.48599999999999</v>
      </c>
      <c r="K45" s="242">
        <v>1.113897770532674</v>
      </c>
      <c r="L45" s="244">
        <v>466.36</v>
      </c>
      <c r="M45" s="242">
        <v>1.1625298550135621</v>
      </c>
      <c r="N45" s="244">
        <v>449.12599999999998</v>
      </c>
      <c r="O45" s="242">
        <v>1.0675263428548272</v>
      </c>
      <c r="AD45" s="226" t="s">
        <v>710</v>
      </c>
      <c r="AE45" s="227">
        <v>730245</v>
      </c>
      <c r="AF45" s="227">
        <v>1125533</v>
      </c>
    </row>
    <row r="46" spans="1:32" ht="9.9499999999999993" customHeight="1">
      <c r="A46" s="239" t="s">
        <v>711</v>
      </c>
      <c r="B46" s="240">
        <v>1979</v>
      </c>
      <c r="C46" s="241">
        <v>921.59</v>
      </c>
      <c r="D46" s="242">
        <v>2.2949937713751005</v>
      </c>
      <c r="E46" s="242">
        <v>468.75799999999998</v>
      </c>
      <c r="F46" s="242">
        <v>1.1673267833659755</v>
      </c>
      <c r="G46" s="241">
        <v>452.83199999999999</v>
      </c>
      <c r="H46" s="242">
        <v>1.0755337077610898</v>
      </c>
      <c r="I46" s="243">
        <v>966.02511317140193</v>
      </c>
      <c r="J46" s="244">
        <v>914.00199999999995</v>
      </c>
      <c r="K46" s="242">
        <v>1.1120921456607804</v>
      </c>
      <c r="L46" s="244">
        <v>465.43799999999999</v>
      </c>
      <c r="M46" s="242">
        <v>1.1602315178355824</v>
      </c>
      <c r="N46" s="244">
        <v>448.56400000000002</v>
      </c>
      <c r="O46" s="242">
        <v>1.0661905266146532</v>
      </c>
      <c r="AD46" s="226" t="s">
        <v>712</v>
      </c>
      <c r="AE46" s="227">
        <v>754052</v>
      </c>
      <c r="AF46" s="227">
        <v>1108816</v>
      </c>
    </row>
    <row r="47" spans="1:32" ht="9.9499999999999993" customHeight="1">
      <c r="A47" s="239" t="s">
        <v>713</v>
      </c>
      <c r="B47" s="240">
        <v>1978</v>
      </c>
      <c r="C47" s="241">
        <v>916.06399999999996</v>
      </c>
      <c r="D47" s="242">
        <v>2.2812326242482666</v>
      </c>
      <c r="E47" s="242">
        <v>466.315</v>
      </c>
      <c r="F47" s="242">
        <v>1.1612430912865592</v>
      </c>
      <c r="G47" s="241">
        <v>449.74900000000002</v>
      </c>
      <c r="H47" s="242">
        <v>1.0682111898713926</v>
      </c>
      <c r="I47" s="243">
        <v>964.47465768847235</v>
      </c>
      <c r="J47" s="244">
        <v>903.82799999999997</v>
      </c>
      <c r="K47" s="242">
        <v>1.0997131514244955</v>
      </c>
      <c r="L47" s="244">
        <v>461.24200000000002</v>
      </c>
      <c r="M47" s="242">
        <v>1.1497718401796153</v>
      </c>
      <c r="N47" s="244">
        <v>442.58600000000001</v>
      </c>
      <c r="O47" s="242">
        <v>1.0519814350065384</v>
      </c>
      <c r="AD47" s="226" t="s">
        <v>714</v>
      </c>
      <c r="AE47" s="227">
        <v>810214</v>
      </c>
      <c r="AF47" s="227">
        <v>1125167</v>
      </c>
    </row>
    <row r="48" spans="1:32" ht="9.9499999999999993" customHeight="1">
      <c r="A48" s="239"/>
      <c r="B48" s="240"/>
      <c r="C48" s="241"/>
      <c r="D48" s="242"/>
      <c r="E48" s="242"/>
      <c r="F48" s="242"/>
      <c r="G48" s="241"/>
      <c r="H48" s="242"/>
      <c r="I48" s="243"/>
      <c r="J48" s="244"/>
      <c r="K48" s="242"/>
      <c r="L48" s="244"/>
      <c r="M48" s="242"/>
      <c r="N48" s="244"/>
      <c r="O48" s="242"/>
      <c r="AD48" s="226" t="s">
        <v>715</v>
      </c>
      <c r="AE48" s="227">
        <v>797277</v>
      </c>
      <c r="AF48" s="227">
        <v>1093383</v>
      </c>
    </row>
    <row r="49" spans="1:32" s="238" customFormat="1" ht="11.1" customHeight="1">
      <c r="A49" s="295" t="s">
        <v>657</v>
      </c>
      <c r="B49" s="296"/>
      <c r="C49" s="241">
        <v>4644.2569999999996</v>
      </c>
      <c r="D49" s="242">
        <v>11.565382531999273</v>
      </c>
      <c r="E49" s="242">
        <v>2363.6559999999999</v>
      </c>
      <c r="F49" s="242">
        <v>5.8861053154584848</v>
      </c>
      <c r="G49" s="241">
        <v>2280.6010000000001</v>
      </c>
      <c r="H49" s="242">
        <v>5.4167180090047733</v>
      </c>
      <c r="I49" s="243">
        <v>964.86163807254536</v>
      </c>
      <c r="J49" s="244">
        <v>4586.7529999999997</v>
      </c>
      <c r="K49" s="242">
        <v>5.5808324110735219</v>
      </c>
      <c r="L49" s="244">
        <v>2337.922</v>
      </c>
      <c r="M49" s="242">
        <v>5.8279100345077124</v>
      </c>
      <c r="N49" s="244">
        <v>2248.8310000000001</v>
      </c>
      <c r="O49" s="242">
        <v>5.3452401622897892</v>
      </c>
      <c r="AD49" s="226" t="s">
        <v>716</v>
      </c>
      <c r="AE49" s="227">
        <v>812939</v>
      </c>
      <c r="AF49" s="227">
        <v>1014209</v>
      </c>
    </row>
    <row r="50" spans="1:32" s="238" customFormat="1" ht="9.9499999999999993" customHeight="1">
      <c r="A50" s="246"/>
      <c r="B50" s="247"/>
      <c r="C50" s="241"/>
      <c r="D50" s="242"/>
      <c r="E50" s="242"/>
      <c r="F50" s="242"/>
      <c r="G50" s="241"/>
      <c r="H50" s="242"/>
      <c r="I50" s="243"/>
      <c r="J50" s="244"/>
      <c r="K50" s="242"/>
      <c r="L50" s="244"/>
      <c r="M50" s="242"/>
      <c r="N50" s="244"/>
      <c r="O50" s="242"/>
      <c r="AD50" s="226" t="s">
        <v>717</v>
      </c>
      <c r="AE50" s="227">
        <v>766903</v>
      </c>
      <c r="AF50" s="227">
        <v>963790</v>
      </c>
    </row>
    <row r="51" spans="1:32" ht="12.75" customHeight="1">
      <c r="A51" s="239" t="s">
        <v>718</v>
      </c>
      <c r="B51" s="240">
        <v>1977</v>
      </c>
      <c r="C51" s="241">
        <v>898.81399999999996</v>
      </c>
      <c r="D51" s="242">
        <v>2.2382757317513642</v>
      </c>
      <c r="E51" s="242">
        <v>459.28699999999998</v>
      </c>
      <c r="F51" s="242">
        <v>1.1437415816941978</v>
      </c>
      <c r="G51" s="241">
        <v>439.52699999999999</v>
      </c>
      <c r="H51" s="242">
        <v>1.0439326372056492</v>
      </c>
      <c r="I51" s="243">
        <v>956.97679228891741</v>
      </c>
      <c r="J51" s="244">
        <v>906.096</v>
      </c>
      <c r="K51" s="242">
        <v>1.1024726913230503</v>
      </c>
      <c r="L51" s="244">
        <v>462.709</v>
      </c>
      <c r="M51" s="242">
        <v>1.1534287389215847</v>
      </c>
      <c r="N51" s="244">
        <v>443.387</v>
      </c>
      <c r="O51" s="242">
        <v>1.0538853296833699</v>
      </c>
      <c r="AD51" s="226" t="s">
        <v>719</v>
      </c>
      <c r="AE51" s="227">
        <v>763577</v>
      </c>
      <c r="AF51" s="227">
        <v>853931</v>
      </c>
    </row>
    <row r="52" spans="1:32" ht="9.9499999999999993" customHeight="1">
      <c r="A52" s="239" t="s">
        <v>720</v>
      </c>
      <c r="B52" s="240">
        <v>1976</v>
      </c>
      <c r="C52" s="241">
        <v>918.245</v>
      </c>
      <c r="D52" s="242">
        <v>2.2866638696126578</v>
      </c>
      <c r="E52" s="242">
        <v>468.15199999999999</v>
      </c>
      <c r="F52" s="242">
        <v>1.1658176890556495</v>
      </c>
      <c r="G52" s="241">
        <v>450.09300000000002</v>
      </c>
      <c r="H52" s="242">
        <v>1.0690282337098798</v>
      </c>
      <c r="I52" s="243">
        <v>961.42492182026365</v>
      </c>
      <c r="J52" s="244">
        <v>925.29300000000001</v>
      </c>
      <c r="K52" s="242">
        <v>1.1258302254643868</v>
      </c>
      <c r="L52" s="244">
        <v>472.25400000000002</v>
      </c>
      <c r="M52" s="242">
        <v>1.1772222620927495</v>
      </c>
      <c r="N52" s="244">
        <v>453.03899999999999</v>
      </c>
      <c r="O52" s="242">
        <v>1.0768271416943307</v>
      </c>
      <c r="AD52" s="226" t="s">
        <v>721</v>
      </c>
      <c r="AE52" s="227">
        <v>772124</v>
      </c>
      <c r="AF52" s="227">
        <v>766308</v>
      </c>
    </row>
    <row r="53" spans="1:32" ht="9.9499999999999993" customHeight="1">
      <c r="A53" s="239" t="s">
        <v>722</v>
      </c>
      <c r="B53" s="240">
        <v>1975</v>
      </c>
      <c r="C53" s="241">
        <v>935.97400000000005</v>
      </c>
      <c r="D53" s="242">
        <v>2.3308135940809236</v>
      </c>
      <c r="E53" s="242">
        <v>477.44299999999998</v>
      </c>
      <c r="F53" s="242">
        <v>1.1889546448926769</v>
      </c>
      <c r="G53" s="241">
        <v>458.53100000000001</v>
      </c>
      <c r="H53" s="242">
        <v>1.0890695590271897</v>
      </c>
      <c r="I53" s="243">
        <v>960.38898884264722</v>
      </c>
      <c r="J53" s="244">
        <v>983.11400000000003</v>
      </c>
      <c r="K53" s="242">
        <v>1.1961826754089735</v>
      </c>
      <c r="L53" s="244">
        <v>502.68299999999999</v>
      </c>
      <c r="M53" s="242">
        <v>1.2530748672866077</v>
      </c>
      <c r="N53" s="244">
        <v>480.43099999999998</v>
      </c>
      <c r="O53" s="242">
        <v>1.1419351104680813</v>
      </c>
      <c r="AD53" s="226" t="s">
        <v>723</v>
      </c>
      <c r="AE53" s="227">
        <v>726637</v>
      </c>
      <c r="AF53" s="227">
        <v>1026526</v>
      </c>
    </row>
    <row r="54" spans="1:32" ht="9.9499999999999993" customHeight="1">
      <c r="A54" s="239" t="s">
        <v>724</v>
      </c>
      <c r="B54" s="240">
        <v>1974</v>
      </c>
      <c r="C54" s="241">
        <v>1032.886</v>
      </c>
      <c r="D54" s="242">
        <v>2.5721491515104788</v>
      </c>
      <c r="E54" s="242">
        <v>528.61300000000006</v>
      </c>
      <c r="F54" s="242">
        <v>1.3163809746936341</v>
      </c>
      <c r="G54" s="241">
        <v>504.27300000000002</v>
      </c>
      <c r="H54" s="242">
        <v>1.1977126382716066</v>
      </c>
      <c r="I54" s="243">
        <v>953.95497273052297</v>
      </c>
      <c r="J54" s="244">
        <v>1089.1890000000001</v>
      </c>
      <c r="K54" s="242">
        <v>1.3252471351705137</v>
      </c>
      <c r="L54" s="244">
        <v>558.37699999999995</v>
      </c>
      <c r="M54" s="242">
        <v>1.3919073952588294</v>
      </c>
      <c r="N54" s="244">
        <v>530.81200000000001</v>
      </c>
      <c r="O54" s="242">
        <v>1.2616855695360689</v>
      </c>
      <c r="AD54" s="226" t="s">
        <v>725</v>
      </c>
      <c r="AE54" s="227">
        <v>724802</v>
      </c>
      <c r="AF54" s="227">
        <v>1048548</v>
      </c>
    </row>
    <row r="55" spans="1:32" ht="10.5" customHeight="1">
      <c r="A55" s="239" t="s">
        <v>726</v>
      </c>
      <c r="B55" s="240">
        <v>1973</v>
      </c>
      <c r="C55" s="241">
        <v>1147.3399999999999</v>
      </c>
      <c r="D55" s="242">
        <v>2.8571687557910868</v>
      </c>
      <c r="E55" s="242">
        <v>588.39499999999998</v>
      </c>
      <c r="F55" s="242">
        <v>1.4652533774327545</v>
      </c>
      <c r="G55" s="241">
        <v>558.94500000000005</v>
      </c>
      <c r="H55" s="242">
        <v>1.3275656055325649</v>
      </c>
      <c r="I55" s="243">
        <v>949.94858895809796</v>
      </c>
      <c r="J55" s="244">
        <v>1175.0350000000001</v>
      </c>
      <c r="K55" s="242">
        <v>1.429698397133174</v>
      </c>
      <c r="L55" s="244">
        <v>604.048</v>
      </c>
      <c r="M55" s="242">
        <v>1.505754854321194</v>
      </c>
      <c r="N55" s="244">
        <v>570.98699999999997</v>
      </c>
      <c r="O55" s="242">
        <v>1.3571774155307177</v>
      </c>
      <c r="AD55" s="226" t="s">
        <v>727</v>
      </c>
      <c r="AE55" s="227">
        <v>765910</v>
      </c>
      <c r="AF55" s="227">
        <v>1023545</v>
      </c>
    </row>
    <row r="56" spans="1:32" ht="10.5" customHeight="1">
      <c r="A56" s="239"/>
      <c r="B56" s="240"/>
      <c r="C56" s="241"/>
      <c r="D56" s="242"/>
      <c r="E56" s="242"/>
      <c r="F56" s="242"/>
      <c r="G56" s="241"/>
      <c r="H56" s="242"/>
      <c r="I56" s="243"/>
      <c r="J56" s="244"/>
      <c r="K56" s="242"/>
      <c r="L56" s="244"/>
      <c r="M56" s="242"/>
      <c r="N56" s="244"/>
      <c r="O56" s="242"/>
      <c r="AD56" s="226" t="s">
        <v>728</v>
      </c>
      <c r="AE56" s="227">
        <v>802575</v>
      </c>
      <c r="AF56" s="227">
        <v>1241732</v>
      </c>
    </row>
    <row r="57" spans="1:32" s="238" customFormat="1" ht="11.1" customHeight="1">
      <c r="A57" s="295" t="s">
        <v>657</v>
      </c>
      <c r="B57" s="296"/>
      <c r="C57" s="241">
        <v>4933.259</v>
      </c>
      <c r="D57" s="242">
        <v>12.285071102746512</v>
      </c>
      <c r="E57" s="242">
        <v>2521.89</v>
      </c>
      <c r="F57" s="242">
        <v>6.2801482677689133</v>
      </c>
      <c r="G57" s="241">
        <v>2411.3690000000001</v>
      </c>
      <c r="H57" s="242">
        <v>5.7273086737468901</v>
      </c>
      <c r="I57" s="243">
        <v>956.17532882084481</v>
      </c>
      <c r="J57" s="244">
        <v>5078.7269999999999</v>
      </c>
      <c r="K57" s="242">
        <v>6.1794311245000975</v>
      </c>
      <c r="L57" s="244">
        <v>2600.0709999999999</v>
      </c>
      <c r="M57" s="242">
        <v>6.4813881178809654</v>
      </c>
      <c r="N57" s="244">
        <v>2478.6559999999999</v>
      </c>
      <c r="O57" s="242">
        <v>5.8915105669125687</v>
      </c>
      <c r="AD57" s="226" t="s">
        <v>729</v>
      </c>
      <c r="AE57" s="227">
        <v>799773</v>
      </c>
      <c r="AF57" s="227">
        <v>1319126</v>
      </c>
    </row>
    <row r="58" spans="1:32" s="238" customFormat="1" ht="9.9499999999999993" customHeight="1">
      <c r="A58" s="246"/>
      <c r="B58" s="247"/>
      <c r="C58" s="241"/>
      <c r="D58" s="242"/>
      <c r="E58" s="242"/>
      <c r="F58" s="242"/>
      <c r="G58" s="241"/>
      <c r="H58" s="242"/>
      <c r="I58" s="243"/>
      <c r="J58" s="244"/>
      <c r="K58" s="242"/>
      <c r="L58" s="244"/>
      <c r="M58" s="242"/>
      <c r="N58" s="244"/>
      <c r="O58" s="242"/>
      <c r="AD58" s="226" t="s">
        <v>730</v>
      </c>
      <c r="AE58" s="227">
        <v>616248</v>
      </c>
      <c r="AF58" s="227">
        <v>1300549</v>
      </c>
    </row>
    <row r="59" spans="1:32" ht="12.75" customHeight="1">
      <c r="A59" s="239" t="s">
        <v>731</v>
      </c>
      <c r="B59" s="240">
        <v>1972</v>
      </c>
      <c r="C59" s="241">
        <v>1203.587</v>
      </c>
      <c r="D59" s="242">
        <v>2.9972381083866395</v>
      </c>
      <c r="E59" s="242">
        <v>619.14700000000005</v>
      </c>
      <c r="F59" s="242">
        <v>1.5418336880452042</v>
      </c>
      <c r="G59" s="241">
        <v>584.44000000000005</v>
      </c>
      <c r="H59" s="242">
        <v>1.3881194795506753</v>
      </c>
      <c r="I59" s="243">
        <v>943.94384532267782</v>
      </c>
      <c r="J59" s="244">
        <v>1250.1199999999999</v>
      </c>
      <c r="K59" s="242">
        <v>1.5210564453179038</v>
      </c>
      <c r="L59" s="244">
        <v>643.95600000000002</v>
      </c>
      <c r="M59" s="242">
        <v>1.6052364596344313</v>
      </c>
      <c r="N59" s="244">
        <v>606.16399999999999</v>
      </c>
      <c r="O59" s="242">
        <v>1.4407895291972708</v>
      </c>
      <c r="AD59" s="226" t="s">
        <v>732</v>
      </c>
      <c r="AE59" s="227">
        <v>415897</v>
      </c>
      <c r="AF59" s="227">
        <v>1220379</v>
      </c>
    </row>
    <row r="60" spans="1:32" ht="9.9499999999999993" customHeight="1">
      <c r="A60" s="239" t="s">
        <v>733</v>
      </c>
      <c r="B60" s="240">
        <v>1971</v>
      </c>
      <c r="C60" s="241">
        <v>1296.8510000000001</v>
      </c>
      <c r="D60" s="242">
        <v>3.2294892168985894</v>
      </c>
      <c r="E60" s="242">
        <v>668.12199999999996</v>
      </c>
      <c r="F60" s="242">
        <v>1.6637939089168448</v>
      </c>
      <c r="G60" s="241">
        <v>628.72900000000004</v>
      </c>
      <c r="H60" s="242">
        <v>1.493311498628459</v>
      </c>
      <c r="I60" s="243">
        <v>941.03921140151056</v>
      </c>
      <c r="J60" s="244">
        <v>1329.5989999999999</v>
      </c>
      <c r="K60" s="242">
        <v>1.6177607978739956</v>
      </c>
      <c r="L60" s="244">
        <v>685.61500000000001</v>
      </c>
      <c r="M60" s="242">
        <v>1.7090829113670196</v>
      </c>
      <c r="N60" s="244">
        <v>643.98400000000004</v>
      </c>
      <c r="O60" s="242">
        <v>1.5306837822282011</v>
      </c>
      <c r="AD60" s="226" t="s">
        <v>734</v>
      </c>
      <c r="AE60" s="227">
        <v>402357</v>
      </c>
      <c r="AF60" s="227">
        <v>1146723</v>
      </c>
    </row>
    <row r="61" spans="1:32" ht="9.9499999999999993" customHeight="1">
      <c r="A61" s="239" t="s">
        <v>735</v>
      </c>
      <c r="B61" s="240">
        <v>1970</v>
      </c>
      <c r="C61" s="241">
        <v>1362.1990000000001</v>
      </c>
      <c r="D61" s="242">
        <v>3.3922223769500439</v>
      </c>
      <c r="E61" s="242">
        <v>701.99800000000005</v>
      </c>
      <c r="F61" s="242">
        <v>1.7481537750168492</v>
      </c>
      <c r="G61" s="241">
        <v>660.20100000000002</v>
      </c>
      <c r="H61" s="242">
        <v>1.5680615093402837</v>
      </c>
      <c r="I61" s="243">
        <v>940.4599443303257</v>
      </c>
      <c r="J61" s="244">
        <v>1380.405</v>
      </c>
      <c r="K61" s="242">
        <v>1.6795778984409986</v>
      </c>
      <c r="L61" s="244">
        <v>711.38099999999997</v>
      </c>
      <c r="M61" s="242">
        <v>1.7733117136748495</v>
      </c>
      <c r="N61" s="244">
        <v>669.024</v>
      </c>
      <c r="O61" s="242">
        <v>1.5902012887299062</v>
      </c>
      <c r="AD61" s="226" t="s">
        <v>736</v>
      </c>
      <c r="AE61" s="227">
        <v>443275</v>
      </c>
      <c r="AF61" s="227">
        <v>1128177</v>
      </c>
    </row>
    <row r="62" spans="1:32" ht="9.9499999999999993" customHeight="1">
      <c r="A62" s="239" t="s">
        <v>737</v>
      </c>
      <c r="B62" s="240">
        <v>1969</v>
      </c>
      <c r="C62" s="241">
        <v>1398.3130000000001</v>
      </c>
      <c r="D62" s="242">
        <v>3.4821554329287769</v>
      </c>
      <c r="E62" s="242">
        <v>719.61900000000003</v>
      </c>
      <c r="F62" s="242">
        <v>1.7920345519842649</v>
      </c>
      <c r="G62" s="241">
        <v>678.69399999999996</v>
      </c>
      <c r="H62" s="242">
        <v>1.6119847410412804</v>
      </c>
      <c r="I62" s="243">
        <v>943.12962831720665</v>
      </c>
      <c r="J62" s="244">
        <v>1418.66</v>
      </c>
      <c r="K62" s="242">
        <v>1.7261238414829758</v>
      </c>
      <c r="L62" s="244">
        <v>731.19399999999996</v>
      </c>
      <c r="M62" s="242">
        <v>1.8227010352662887</v>
      </c>
      <c r="N62" s="244">
        <v>687.46600000000001</v>
      </c>
      <c r="O62" s="242">
        <v>1.6340360273443009</v>
      </c>
      <c r="AD62" s="226" t="s">
        <v>738</v>
      </c>
      <c r="AE62" s="227">
        <v>581293</v>
      </c>
      <c r="AF62" s="227">
        <v>1100452</v>
      </c>
    </row>
    <row r="63" spans="1:32" ht="9.9499999999999993" customHeight="1">
      <c r="A63" s="239" t="s">
        <v>739</v>
      </c>
      <c r="B63" s="240">
        <v>1968</v>
      </c>
      <c r="C63" s="241">
        <v>1438.8889999999999</v>
      </c>
      <c r="D63" s="242">
        <v>3.5832000051000414</v>
      </c>
      <c r="E63" s="242">
        <v>741.77800000000002</v>
      </c>
      <c r="F63" s="242">
        <v>1.8472161044966628</v>
      </c>
      <c r="G63" s="241">
        <v>697.11099999999999</v>
      </c>
      <c r="H63" s="242">
        <v>1.6557274630570302</v>
      </c>
      <c r="I63" s="243">
        <v>939.78387064593448</v>
      </c>
      <c r="J63" s="244">
        <v>1444.672</v>
      </c>
      <c r="K63" s="242">
        <v>1.7577733793318298</v>
      </c>
      <c r="L63" s="244">
        <v>746.55499999999995</v>
      </c>
      <c r="M63" s="242">
        <v>1.8609925291827125</v>
      </c>
      <c r="N63" s="244">
        <v>698.11699999999996</v>
      </c>
      <c r="O63" s="242">
        <v>1.6593523596825464</v>
      </c>
      <c r="AD63" s="226" t="s">
        <v>740</v>
      </c>
      <c r="AE63" s="227">
        <v>739086</v>
      </c>
      <c r="AF63" s="227">
        <v>1033704</v>
      </c>
    </row>
    <row r="64" spans="1:32" ht="9.9499999999999993" customHeight="1">
      <c r="A64" s="239"/>
      <c r="B64" s="240"/>
      <c r="C64" s="241"/>
      <c r="D64" s="242"/>
      <c r="E64" s="242"/>
      <c r="F64" s="242"/>
      <c r="G64" s="241"/>
      <c r="H64" s="242"/>
      <c r="I64" s="243"/>
      <c r="J64" s="244"/>
      <c r="K64" s="242"/>
      <c r="L64" s="244"/>
      <c r="M64" s="242"/>
      <c r="N64" s="244"/>
      <c r="O64" s="242"/>
      <c r="AD64" s="226" t="s">
        <v>741</v>
      </c>
      <c r="AE64" s="227">
        <v>755782</v>
      </c>
      <c r="AF64" s="227">
        <v>842657</v>
      </c>
    </row>
    <row r="65" spans="1:32" s="238" customFormat="1" ht="11.1" customHeight="1">
      <c r="A65" s="295" t="s">
        <v>657</v>
      </c>
      <c r="B65" s="296"/>
      <c r="C65" s="241">
        <v>6699.8389999999999</v>
      </c>
      <c r="D65" s="242">
        <v>16.68430514026409</v>
      </c>
      <c r="E65" s="242">
        <v>3450.6640000000002</v>
      </c>
      <c r="F65" s="242">
        <v>8.5930320284598256</v>
      </c>
      <c r="G65" s="241">
        <v>3249.1750000000002</v>
      </c>
      <c r="H65" s="242">
        <v>7.717204691617729</v>
      </c>
      <c r="I65" s="243">
        <v>941.60862952753439</v>
      </c>
      <c r="J65" s="244">
        <v>6823.4560000000001</v>
      </c>
      <c r="K65" s="242">
        <v>8.3022923624477034</v>
      </c>
      <c r="L65" s="244">
        <v>3518.701</v>
      </c>
      <c r="M65" s="242">
        <v>8.7713246491253027</v>
      </c>
      <c r="N65" s="244">
        <v>3304.7550000000001</v>
      </c>
      <c r="O65" s="242">
        <v>7.8550629871822251</v>
      </c>
      <c r="AD65" s="226" t="s">
        <v>742</v>
      </c>
      <c r="AE65" s="227">
        <v>770749</v>
      </c>
      <c r="AF65" s="227">
        <v>844354</v>
      </c>
    </row>
    <row r="66" spans="1:32" s="238" customFormat="1" ht="9.9499999999999993" customHeight="1">
      <c r="A66" s="246"/>
      <c r="B66" s="247"/>
      <c r="C66" s="241"/>
      <c r="D66" s="242"/>
      <c r="E66" s="242"/>
      <c r="F66" s="242"/>
      <c r="G66" s="241"/>
      <c r="H66" s="242"/>
      <c r="I66" s="243"/>
      <c r="J66" s="244"/>
      <c r="K66" s="242"/>
      <c r="L66" s="244"/>
      <c r="M66" s="242"/>
      <c r="N66" s="244"/>
      <c r="O66" s="242"/>
      <c r="AD66" s="226" t="s">
        <v>743</v>
      </c>
      <c r="AE66" s="227">
        <v>733827</v>
      </c>
      <c r="AF66" s="227">
        <v>866311</v>
      </c>
    </row>
    <row r="67" spans="1:32">
      <c r="A67" s="239" t="s">
        <v>744</v>
      </c>
      <c r="B67" s="240">
        <v>1967</v>
      </c>
      <c r="C67" s="241">
        <v>1450.0050000000001</v>
      </c>
      <c r="D67" s="242">
        <v>3.6108816756505098</v>
      </c>
      <c r="E67" s="242">
        <v>750.18899999999996</v>
      </c>
      <c r="F67" s="242">
        <v>1.8681616362526885</v>
      </c>
      <c r="G67" s="241">
        <v>699.81600000000003</v>
      </c>
      <c r="H67" s="242">
        <v>1.6621521827753667</v>
      </c>
      <c r="I67" s="243">
        <v>932.85292106389193</v>
      </c>
      <c r="J67" s="244">
        <v>1463.395</v>
      </c>
      <c r="K67" s="242">
        <v>1.7805541842351085</v>
      </c>
      <c r="L67" s="244">
        <v>756.77</v>
      </c>
      <c r="M67" s="242">
        <v>1.8864562106068559</v>
      </c>
      <c r="N67" s="244">
        <v>706.625</v>
      </c>
      <c r="O67" s="242">
        <v>1.679575001268669</v>
      </c>
      <c r="AD67" s="226" t="s">
        <v>745</v>
      </c>
      <c r="AE67" s="227">
        <v>746995</v>
      </c>
      <c r="AF67" s="227">
        <v>918528</v>
      </c>
    </row>
    <row r="68" spans="1:32" ht="9.9499999999999993" customHeight="1">
      <c r="A68" s="239" t="s">
        <v>746</v>
      </c>
      <c r="B68" s="240">
        <v>1966</v>
      </c>
      <c r="C68" s="241">
        <v>1476.5809999999999</v>
      </c>
      <c r="D68" s="242">
        <v>3.6770626828967514</v>
      </c>
      <c r="E68" s="242">
        <v>762.23699999999997</v>
      </c>
      <c r="F68" s="242">
        <v>1.8981642241253081</v>
      </c>
      <c r="G68" s="241">
        <v>714.34400000000005</v>
      </c>
      <c r="H68" s="242">
        <v>1.6966580341868245</v>
      </c>
      <c r="I68" s="243">
        <v>937.16783625040512</v>
      </c>
      <c r="J68" s="244">
        <v>1472.4079999999999</v>
      </c>
      <c r="K68" s="242">
        <v>1.7915205568566572</v>
      </c>
      <c r="L68" s="244">
        <v>760.10500000000002</v>
      </c>
      <c r="M68" s="242">
        <v>1.8947696102690703</v>
      </c>
      <c r="N68" s="244">
        <v>712.303</v>
      </c>
      <c r="O68" s="242">
        <v>1.6930710237094311</v>
      </c>
      <c r="AD68" s="226" t="s">
        <v>747</v>
      </c>
      <c r="AE68" s="227">
        <v>757865</v>
      </c>
      <c r="AF68" s="227">
        <v>895055</v>
      </c>
    </row>
    <row r="69" spans="1:32" ht="9.9499999999999993" customHeight="1">
      <c r="A69" s="239" t="s">
        <v>748</v>
      </c>
      <c r="B69" s="240">
        <v>1965</v>
      </c>
      <c r="C69" s="241">
        <v>1468.164</v>
      </c>
      <c r="D69" s="242">
        <v>3.6561022096129006</v>
      </c>
      <c r="E69" s="242">
        <v>756.95699999999999</v>
      </c>
      <c r="F69" s="242">
        <v>1.8850156796392996</v>
      </c>
      <c r="G69" s="241">
        <v>711.20699999999999</v>
      </c>
      <c r="H69" s="242">
        <v>1.6892072594155039</v>
      </c>
      <c r="I69" s="243">
        <v>939.56063554468744</v>
      </c>
      <c r="J69" s="244">
        <v>1446.117</v>
      </c>
      <c r="K69" s="242">
        <v>1.7595315517980603</v>
      </c>
      <c r="L69" s="244">
        <v>745.053</v>
      </c>
      <c r="M69" s="242">
        <v>1.8572483833678262</v>
      </c>
      <c r="N69" s="244">
        <v>701.06399999999996</v>
      </c>
      <c r="O69" s="242">
        <v>1.6663570758031745</v>
      </c>
      <c r="AD69" s="226" t="s">
        <v>749</v>
      </c>
      <c r="AE69" s="227">
        <v>745085</v>
      </c>
      <c r="AF69" s="227">
        <v>893663</v>
      </c>
    </row>
    <row r="70" spans="1:32" ht="9.9499999999999993" customHeight="1">
      <c r="A70" s="239" t="s">
        <v>750</v>
      </c>
      <c r="B70" s="240">
        <v>1964</v>
      </c>
      <c r="C70" s="241">
        <v>1424.09</v>
      </c>
      <c r="D70" s="242">
        <v>3.5463467267196549</v>
      </c>
      <c r="E70" s="242">
        <v>732.26900000000001</v>
      </c>
      <c r="F70" s="242">
        <v>1.8235362731486602</v>
      </c>
      <c r="G70" s="241">
        <v>691.82100000000003</v>
      </c>
      <c r="H70" s="242">
        <v>1.6431630389128531</v>
      </c>
      <c r="I70" s="243">
        <v>944.76346806979404</v>
      </c>
      <c r="J70" s="244">
        <v>1413.9380000000001</v>
      </c>
      <c r="K70" s="242">
        <v>1.7203784502127049</v>
      </c>
      <c r="L70" s="244">
        <v>725.99099999999999</v>
      </c>
      <c r="M70" s="242">
        <v>1.8097311346838298</v>
      </c>
      <c r="N70" s="244">
        <v>687.947</v>
      </c>
      <c r="O70" s="242">
        <v>1.6351793149092897</v>
      </c>
      <c r="AD70" s="226" t="s">
        <v>751</v>
      </c>
      <c r="AE70" s="227">
        <v>727747</v>
      </c>
      <c r="AF70" s="227">
        <v>829254</v>
      </c>
    </row>
    <row r="71" spans="1:32" ht="9.9499999999999993" customHeight="1">
      <c r="A71" s="239" t="s">
        <v>752</v>
      </c>
      <c r="B71" s="240">
        <v>1963</v>
      </c>
      <c r="C71" s="241">
        <v>1403.9880000000001</v>
      </c>
      <c r="D71" s="242">
        <v>3.4962876279965984</v>
      </c>
      <c r="E71" s="242">
        <v>718.95299999999997</v>
      </c>
      <c r="F71" s="242">
        <v>1.7903760423956889</v>
      </c>
      <c r="G71" s="241">
        <v>685.03499999999997</v>
      </c>
      <c r="H71" s="242">
        <v>1.6270454241222314</v>
      </c>
      <c r="I71" s="243">
        <v>952.82306353822855</v>
      </c>
      <c r="J71" s="244">
        <v>1385.56</v>
      </c>
      <c r="K71" s="242">
        <v>1.6858501330869635</v>
      </c>
      <c r="L71" s="244">
        <v>709.928</v>
      </c>
      <c r="M71" s="242">
        <v>1.7696897137620466</v>
      </c>
      <c r="N71" s="244">
        <v>675.63199999999995</v>
      </c>
      <c r="O71" s="242">
        <v>1.6059078255894614</v>
      </c>
      <c r="AD71" s="226" t="s">
        <v>753</v>
      </c>
      <c r="AE71" s="227">
        <v>706892</v>
      </c>
      <c r="AF71" s="227">
        <v>814311</v>
      </c>
    </row>
    <row r="72" spans="1:32" ht="9.9499999999999993" customHeight="1">
      <c r="A72" s="239"/>
      <c r="B72" s="240"/>
      <c r="C72" s="241"/>
      <c r="D72" s="242"/>
      <c r="E72" s="242"/>
      <c r="F72" s="242"/>
      <c r="G72" s="241"/>
      <c r="H72" s="242"/>
      <c r="I72" s="243"/>
      <c r="J72" s="244"/>
      <c r="K72" s="242"/>
      <c r="L72" s="244"/>
      <c r="M72" s="242"/>
      <c r="N72" s="244"/>
      <c r="O72" s="242"/>
      <c r="AD72" s="226" t="s">
        <v>754</v>
      </c>
      <c r="AE72" s="227">
        <v>687663</v>
      </c>
      <c r="AF72" s="227">
        <v>807267</v>
      </c>
    </row>
    <row r="73" spans="1:32" s="238" customFormat="1" ht="11.1" customHeight="1">
      <c r="A73" s="295" t="s">
        <v>657</v>
      </c>
      <c r="B73" s="296"/>
      <c r="C73" s="241">
        <v>7222.8280000000004</v>
      </c>
      <c r="D73" s="242">
        <v>17.986680922876417</v>
      </c>
      <c r="E73" s="242">
        <v>3720.605</v>
      </c>
      <c r="F73" s="242">
        <v>9.2652538555616442</v>
      </c>
      <c r="G73" s="241">
        <v>3502.223</v>
      </c>
      <c r="H73" s="242">
        <v>8.3182259394127787</v>
      </c>
      <c r="I73" s="243">
        <v>941.30470716456057</v>
      </c>
      <c r="J73" s="244">
        <v>7181.4179999999997</v>
      </c>
      <c r="K73" s="242">
        <v>8.7378348761894937</v>
      </c>
      <c r="L73" s="244">
        <v>3697.8470000000002</v>
      </c>
      <c r="M73" s="242">
        <v>9.2178950526896291</v>
      </c>
      <c r="N73" s="244">
        <v>3483.5709999999999</v>
      </c>
      <c r="O73" s="242">
        <v>8.2800902412800266</v>
      </c>
      <c r="AD73" s="226" t="s">
        <v>755</v>
      </c>
      <c r="AE73" s="227">
        <v>672717</v>
      </c>
      <c r="AF73" s="227">
        <v>747355</v>
      </c>
    </row>
    <row r="74" spans="1:32" s="238" customFormat="1" ht="9.9499999999999993" customHeight="1">
      <c r="A74" s="246"/>
      <c r="B74" s="247"/>
      <c r="C74" s="241"/>
      <c r="D74" s="242"/>
      <c r="E74" s="242"/>
      <c r="F74" s="242"/>
      <c r="G74" s="241"/>
      <c r="H74" s="242"/>
      <c r="I74" s="243"/>
      <c r="J74" s="244"/>
      <c r="K74" s="242"/>
      <c r="L74" s="244"/>
      <c r="M74" s="242"/>
      <c r="N74" s="244"/>
      <c r="O74" s="242"/>
      <c r="AD74" s="226" t="s">
        <v>756</v>
      </c>
      <c r="AE74" s="227">
        <v>631141</v>
      </c>
      <c r="AF74" s="227">
        <v>732704</v>
      </c>
    </row>
    <row r="75" spans="1:32">
      <c r="A75" s="239" t="s">
        <v>757</v>
      </c>
      <c r="B75" s="240">
        <v>1962</v>
      </c>
      <c r="C75" s="241">
        <v>1367.3219999999999</v>
      </c>
      <c r="D75" s="242">
        <v>3.4049799514579639</v>
      </c>
      <c r="E75" s="242">
        <v>699.91200000000003</v>
      </c>
      <c r="F75" s="242">
        <v>1.7429591038430208</v>
      </c>
      <c r="G75" s="241">
        <v>667.41</v>
      </c>
      <c r="H75" s="242">
        <v>1.5851838030369518</v>
      </c>
      <c r="I75" s="243">
        <v>953.56273360079547</v>
      </c>
      <c r="J75" s="244">
        <v>1346.279</v>
      </c>
      <c r="K75" s="242">
        <v>1.6380558267575451</v>
      </c>
      <c r="L75" s="244">
        <v>689.46900000000005</v>
      </c>
      <c r="M75" s="242">
        <v>1.7186900604819144</v>
      </c>
      <c r="N75" s="244">
        <v>656.81</v>
      </c>
      <c r="O75" s="242">
        <v>1.5611698660297533</v>
      </c>
      <c r="AD75" s="226" t="s">
        <v>758</v>
      </c>
      <c r="AE75" s="227">
        <v>620685</v>
      </c>
      <c r="AF75" s="227">
        <v>763824</v>
      </c>
    </row>
    <row r="76" spans="1:32" ht="9.9499999999999993" customHeight="1">
      <c r="A76" s="239" t="s">
        <v>759</v>
      </c>
      <c r="B76" s="240">
        <v>1961</v>
      </c>
      <c r="C76" s="241">
        <v>1325.4659999999999</v>
      </c>
      <c r="D76" s="242">
        <v>3.3007478533506975</v>
      </c>
      <c r="E76" s="242">
        <v>678.34199999999998</v>
      </c>
      <c r="F76" s="242">
        <v>1.6892443113121109</v>
      </c>
      <c r="G76" s="241">
        <v>647.12400000000002</v>
      </c>
      <c r="H76" s="242">
        <v>1.5370019678405846</v>
      </c>
      <c r="I76" s="243">
        <v>953.97896636210055</v>
      </c>
      <c r="J76" s="244">
        <v>1292.797</v>
      </c>
      <c r="K76" s="242">
        <v>1.5729827611250524</v>
      </c>
      <c r="L76" s="244">
        <v>662.28599999999994</v>
      </c>
      <c r="M76" s="242">
        <v>1.6509289981077104</v>
      </c>
      <c r="N76" s="244">
        <v>630.51099999999997</v>
      </c>
      <c r="O76" s="242">
        <v>1.4986598459223912</v>
      </c>
      <c r="AD76" s="226" t="s">
        <v>760</v>
      </c>
      <c r="AE76" s="227">
        <v>585736</v>
      </c>
      <c r="AF76" s="227">
        <v>790327</v>
      </c>
    </row>
    <row r="77" spans="1:32" ht="9.9499999999999993" customHeight="1">
      <c r="A77" s="239" t="s">
        <v>761</v>
      </c>
      <c r="B77" s="240">
        <v>1960</v>
      </c>
      <c r="C77" s="241">
        <v>1260.096</v>
      </c>
      <c r="D77" s="242">
        <v>3.1379599076972178</v>
      </c>
      <c r="E77" s="242">
        <v>645.24199999999996</v>
      </c>
      <c r="F77" s="242">
        <v>1.606816882810808</v>
      </c>
      <c r="G77" s="241">
        <v>614.85400000000004</v>
      </c>
      <c r="H77" s="242">
        <v>1.4603566054336647</v>
      </c>
      <c r="I77" s="243">
        <v>952.90449164809502</v>
      </c>
      <c r="J77" s="244">
        <v>1248.7860000000001</v>
      </c>
      <c r="K77" s="242">
        <v>1.5194333296985603</v>
      </c>
      <c r="L77" s="244">
        <v>639.50099999999998</v>
      </c>
      <c r="M77" s="242">
        <v>1.5941311536388794</v>
      </c>
      <c r="N77" s="244">
        <v>609.28499999999997</v>
      </c>
      <c r="O77" s="242">
        <v>1.4482078254349633</v>
      </c>
      <c r="AD77" s="226" t="s">
        <v>762</v>
      </c>
      <c r="AE77" s="227">
        <v>540664</v>
      </c>
      <c r="AF77" s="227">
        <v>769329</v>
      </c>
    </row>
    <row r="78" spans="1:32" ht="9.9499999999999993" customHeight="1">
      <c r="A78" s="239" t="s">
        <v>763</v>
      </c>
      <c r="B78" s="240">
        <v>1959</v>
      </c>
      <c r="C78" s="241">
        <v>1237.357</v>
      </c>
      <c r="D78" s="242">
        <v>3.0813340074950686</v>
      </c>
      <c r="E78" s="242">
        <v>632.90700000000004</v>
      </c>
      <c r="F78" s="242">
        <v>1.576099591857226</v>
      </c>
      <c r="G78" s="241">
        <v>604.45000000000005</v>
      </c>
      <c r="H78" s="242">
        <v>1.4356457795743032</v>
      </c>
      <c r="I78" s="243">
        <v>955.03762796113813</v>
      </c>
      <c r="J78" s="244">
        <v>1223.5119999999999</v>
      </c>
      <c r="K78" s="242">
        <v>1.4886817373722516</v>
      </c>
      <c r="L78" s="244">
        <v>625.54700000000003</v>
      </c>
      <c r="M78" s="242">
        <v>1.5593469920537111</v>
      </c>
      <c r="N78" s="244">
        <v>597.96500000000003</v>
      </c>
      <c r="O78" s="242">
        <v>1.4213013488535216</v>
      </c>
      <c r="AD78" s="226" t="s">
        <v>764</v>
      </c>
      <c r="AE78" s="227">
        <v>499245</v>
      </c>
      <c r="AF78" s="227">
        <v>568913</v>
      </c>
    </row>
    <row r="79" spans="1:32" ht="9.9499999999999993" customHeight="1">
      <c r="A79" s="239" t="s">
        <v>765</v>
      </c>
      <c r="B79" s="240">
        <v>1958</v>
      </c>
      <c r="C79" s="241">
        <v>1208.9559999999999</v>
      </c>
      <c r="D79" s="242">
        <v>3.0106082855353855</v>
      </c>
      <c r="E79" s="242">
        <v>616.86599999999999</v>
      </c>
      <c r="F79" s="242">
        <v>1.5361534172170626</v>
      </c>
      <c r="G79" s="241">
        <v>592.09</v>
      </c>
      <c r="H79" s="242">
        <v>1.4062892044472646</v>
      </c>
      <c r="I79" s="243">
        <v>959.83568554596957</v>
      </c>
      <c r="J79" s="244">
        <v>1192.8230000000001</v>
      </c>
      <c r="K79" s="242">
        <v>1.4513415610288918</v>
      </c>
      <c r="L79" s="244">
        <v>608.03300000000002</v>
      </c>
      <c r="M79" s="242">
        <v>1.5156885567661487</v>
      </c>
      <c r="N79" s="244">
        <v>584.79</v>
      </c>
      <c r="O79" s="242">
        <v>1.3899857279206154</v>
      </c>
      <c r="AD79" s="226" t="s">
        <v>766</v>
      </c>
      <c r="AE79" s="227">
        <v>465236</v>
      </c>
      <c r="AF79" s="227">
        <v>364069</v>
      </c>
    </row>
    <row r="80" spans="1:32" ht="9.9499999999999993" customHeight="1">
      <c r="A80" s="239"/>
      <c r="B80" s="240"/>
      <c r="C80" s="241"/>
      <c r="D80" s="242"/>
      <c r="E80" s="242"/>
      <c r="F80" s="242"/>
      <c r="G80" s="241"/>
      <c r="H80" s="242"/>
      <c r="I80" s="243"/>
      <c r="J80" s="244"/>
      <c r="K80" s="242"/>
      <c r="L80" s="244"/>
      <c r="M80" s="242"/>
      <c r="N80" s="244"/>
      <c r="O80" s="242"/>
      <c r="AD80" s="226" t="s">
        <v>767</v>
      </c>
      <c r="AE80" s="227">
        <v>420033</v>
      </c>
      <c r="AF80" s="227">
        <v>343694</v>
      </c>
    </row>
    <row r="81" spans="1:32" s="238" customFormat="1" ht="11.1" customHeight="1">
      <c r="A81" s="295" t="s">
        <v>657</v>
      </c>
      <c r="B81" s="296"/>
      <c r="C81" s="241">
        <v>6399.1970000000001</v>
      </c>
      <c r="D81" s="242">
        <v>15.935630005536334</v>
      </c>
      <c r="E81" s="242">
        <v>3273.2689999999998</v>
      </c>
      <c r="F81" s="242">
        <v>8.1512733070402277</v>
      </c>
      <c r="G81" s="241">
        <v>3125.9279999999999</v>
      </c>
      <c r="H81" s="242">
        <v>7.4244773603327676</v>
      </c>
      <c r="I81" s="243">
        <v>954.98658985863983</v>
      </c>
      <c r="J81" s="244">
        <v>6304.1970000000001</v>
      </c>
      <c r="K81" s="242">
        <v>7.6704952159823012</v>
      </c>
      <c r="L81" s="244">
        <v>3224.8359999999998</v>
      </c>
      <c r="M81" s="242">
        <v>8.0387857610483646</v>
      </c>
      <c r="N81" s="244">
        <v>3079.3609999999999</v>
      </c>
      <c r="O81" s="242">
        <v>7.3193246141612445</v>
      </c>
      <c r="AD81" s="226" t="s">
        <v>768</v>
      </c>
      <c r="AE81" s="227">
        <v>393157</v>
      </c>
      <c r="AF81" s="227">
        <v>368313</v>
      </c>
    </row>
    <row r="82" spans="1:32" s="238" customFormat="1" ht="11.1" customHeight="1">
      <c r="A82" s="246"/>
      <c r="B82" s="246"/>
      <c r="C82" s="250"/>
      <c r="D82" s="242"/>
      <c r="E82" s="251"/>
      <c r="F82" s="242"/>
      <c r="G82" s="251"/>
      <c r="H82" s="242"/>
      <c r="I82" s="243"/>
      <c r="J82" s="252"/>
      <c r="K82" s="242"/>
      <c r="L82" s="252"/>
      <c r="M82" s="242"/>
      <c r="N82" s="252"/>
      <c r="O82" s="242"/>
      <c r="AD82" s="226" t="s">
        <v>769</v>
      </c>
      <c r="AE82" s="227">
        <v>350440</v>
      </c>
      <c r="AF82" s="227">
        <v>471623</v>
      </c>
    </row>
    <row r="83" spans="1:32" s="238" customFormat="1" ht="11.1" customHeight="1">
      <c r="A83" s="246"/>
      <c r="B83" s="246"/>
      <c r="C83" s="250"/>
      <c r="D83" s="242"/>
      <c r="E83" s="251"/>
      <c r="F83" s="242"/>
      <c r="G83" s="251"/>
      <c r="H83" s="242"/>
      <c r="I83" s="243"/>
      <c r="J83" s="252"/>
      <c r="K83" s="242"/>
      <c r="L83" s="252"/>
      <c r="M83" s="242"/>
      <c r="N83" s="252"/>
      <c r="O83" s="242"/>
      <c r="AD83" s="226" t="s">
        <v>770</v>
      </c>
      <c r="AE83" s="227">
        <v>319059</v>
      </c>
      <c r="AF83" s="227">
        <v>582168</v>
      </c>
    </row>
    <row r="84" spans="1:32" s="238" customFormat="1" ht="11.1" customHeight="1">
      <c r="A84" s="299" t="s">
        <v>771</v>
      </c>
      <c r="B84" s="300"/>
      <c r="C84" s="300"/>
      <c r="D84" s="300"/>
      <c r="E84" s="300"/>
      <c r="F84" s="300"/>
      <c r="G84" s="301"/>
      <c r="H84" s="242"/>
      <c r="I84" s="243"/>
      <c r="J84" s="252"/>
      <c r="K84" s="242"/>
      <c r="L84" s="252"/>
      <c r="M84" s="242"/>
      <c r="N84" s="252"/>
      <c r="O84" s="242"/>
      <c r="AD84" s="226" t="s">
        <v>772</v>
      </c>
      <c r="AE84" s="227">
        <v>292028</v>
      </c>
      <c r="AF84" s="227">
        <v>566557</v>
      </c>
    </row>
    <row r="85" spans="1:32" s="238" customFormat="1" ht="11.1" customHeight="1">
      <c r="A85" s="246"/>
      <c r="B85" s="246"/>
      <c r="C85" s="250"/>
      <c r="D85" s="242"/>
      <c r="E85" s="251"/>
      <c r="F85" s="242"/>
      <c r="G85" s="251"/>
      <c r="H85" s="242"/>
      <c r="I85" s="243"/>
      <c r="J85" s="252"/>
      <c r="K85" s="242"/>
      <c r="L85" s="252"/>
      <c r="M85" s="242"/>
      <c r="N85" s="252"/>
      <c r="O85" s="242"/>
      <c r="AD85" s="226" t="s">
        <v>773</v>
      </c>
      <c r="AE85" s="227">
        <v>257160</v>
      </c>
      <c r="AF85" s="227">
        <v>542761</v>
      </c>
    </row>
    <row r="86" spans="1:32" s="238" customFormat="1" ht="11.1" customHeight="1">
      <c r="A86" s="246"/>
      <c r="B86" s="246"/>
      <c r="C86" s="253"/>
      <c r="D86" s="242"/>
      <c r="E86" s="251"/>
      <c r="F86" s="242"/>
      <c r="G86" s="251"/>
      <c r="H86" s="242"/>
      <c r="I86" s="243"/>
      <c r="J86" s="252"/>
      <c r="K86" s="242"/>
      <c r="L86" s="252"/>
      <c r="M86" s="242"/>
      <c r="N86" s="252"/>
      <c r="O86" s="242"/>
      <c r="AD86" s="226" t="s">
        <v>774</v>
      </c>
      <c r="AE86" s="227">
        <v>234212</v>
      </c>
      <c r="AF86" s="227">
        <v>482427</v>
      </c>
    </row>
    <row r="87" spans="1:32">
      <c r="A87" s="239" t="s">
        <v>775</v>
      </c>
      <c r="B87" s="240">
        <v>1957</v>
      </c>
      <c r="C87" s="241">
        <v>1176.03</v>
      </c>
      <c r="D87" s="242">
        <v>2.9286141613410082</v>
      </c>
      <c r="E87" s="242">
        <v>598.04999999999995</v>
      </c>
      <c r="F87" s="242">
        <v>1.4892967859578325</v>
      </c>
      <c r="G87" s="241">
        <v>577.98</v>
      </c>
      <c r="H87" s="242">
        <v>1.3727761563046665</v>
      </c>
      <c r="I87" s="243">
        <v>966.44093303235525</v>
      </c>
      <c r="J87" s="244">
        <v>1168.3630000000001</v>
      </c>
      <c r="K87" s="242">
        <v>1.4215803855797542</v>
      </c>
      <c r="L87" s="244">
        <v>592.55499999999995</v>
      </c>
      <c r="M87" s="242">
        <v>1.4771054083488317</v>
      </c>
      <c r="N87" s="244">
        <v>575.80799999999999</v>
      </c>
      <c r="O87" s="242">
        <v>1.3686364370500756</v>
      </c>
      <c r="AD87" s="226" t="s">
        <v>776</v>
      </c>
      <c r="AE87" s="227">
        <v>201345</v>
      </c>
      <c r="AF87" s="227">
        <v>456161</v>
      </c>
    </row>
    <row r="88" spans="1:32" ht="9.9499999999999993" customHeight="1">
      <c r="A88" s="239" t="s">
        <v>777</v>
      </c>
      <c r="B88" s="240">
        <v>1956</v>
      </c>
      <c r="C88" s="241">
        <v>1159.7950000000001</v>
      </c>
      <c r="D88" s="242">
        <v>2.8881848773011698</v>
      </c>
      <c r="E88" s="242">
        <v>585.803</v>
      </c>
      <c r="F88" s="242">
        <v>1.4587986374123505</v>
      </c>
      <c r="G88" s="241">
        <v>573.99199999999996</v>
      </c>
      <c r="H88" s="242">
        <v>1.3633041480840653</v>
      </c>
      <c r="I88" s="243">
        <v>979.83793186446633</v>
      </c>
      <c r="J88" s="244">
        <v>1143.74</v>
      </c>
      <c r="K88" s="242">
        <v>1.3916208834095123</v>
      </c>
      <c r="L88" s="244">
        <v>576.85699999999997</v>
      </c>
      <c r="M88" s="242">
        <v>1.437973849758895</v>
      </c>
      <c r="N88" s="244">
        <v>566.88300000000004</v>
      </c>
      <c r="O88" s="242">
        <v>1.3474226293213329</v>
      </c>
      <c r="AD88" s="226" t="s">
        <v>778</v>
      </c>
      <c r="AE88" s="227">
        <v>177407</v>
      </c>
      <c r="AF88" s="227">
        <v>424164</v>
      </c>
    </row>
    <row r="89" spans="1:32" ht="9.9499999999999993" customHeight="1">
      <c r="A89" s="239" t="s">
        <v>779</v>
      </c>
      <c r="B89" s="240">
        <v>1955</v>
      </c>
      <c r="C89" s="241">
        <v>1126.482</v>
      </c>
      <c r="D89" s="242">
        <v>2.805227024562079</v>
      </c>
      <c r="E89" s="242">
        <v>566.548</v>
      </c>
      <c r="F89" s="242">
        <v>1.4108487843672572</v>
      </c>
      <c r="G89" s="241">
        <v>559.93399999999997</v>
      </c>
      <c r="H89" s="242">
        <v>1.3299146065682155</v>
      </c>
      <c r="I89" s="243">
        <v>988.32579057732084</v>
      </c>
      <c r="J89" s="244">
        <v>1129.5730000000001</v>
      </c>
      <c r="K89" s="242">
        <v>1.3743834928703491</v>
      </c>
      <c r="L89" s="244">
        <v>568.06600000000003</v>
      </c>
      <c r="M89" s="242">
        <v>1.4160598778157092</v>
      </c>
      <c r="N89" s="244">
        <v>561.50699999999995</v>
      </c>
      <c r="O89" s="242">
        <v>1.3346444298423723</v>
      </c>
      <c r="AD89" s="226" t="s">
        <v>780</v>
      </c>
      <c r="AE89" s="227">
        <v>154682</v>
      </c>
      <c r="AF89" s="227">
        <v>378121</v>
      </c>
    </row>
    <row r="90" spans="1:32" ht="9.9499999999999993" customHeight="1">
      <c r="A90" s="239" t="s">
        <v>781</v>
      </c>
      <c r="B90" s="240">
        <v>1954</v>
      </c>
      <c r="C90" s="241">
        <v>1131.1379999999999</v>
      </c>
      <c r="D90" s="242">
        <v>2.816821650154286</v>
      </c>
      <c r="E90" s="242">
        <v>568.05600000000004</v>
      </c>
      <c r="F90" s="242">
        <v>1.4146040883606097</v>
      </c>
      <c r="G90" s="241">
        <v>563.08199999999999</v>
      </c>
      <c r="H90" s="242">
        <v>1.3373915077413479</v>
      </c>
      <c r="I90" s="243">
        <v>991.24382103172911</v>
      </c>
      <c r="J90" s="244">
        <v>1121.866</v>
      </c>
      <c r="K90" s="242">
        <v>1.365006167474335</v>
      </c>
      <c r="L90" s="244">
        <v>563.803</v>
      </c>
      <c r="M90" s="242">
        <v>1.4054331843344439</v>
      </c>
      <c r="N90" s="244">
        <v>558.06299999999999</v>
      </c>
      <c r="O90" s="242">
        <v>1.3264583958011635</v>
      </c>
      <c r="AD90" s="226" t="s">
        <v>782</v>
      </c>
      <c r="AE90" s="227">
        <v>131028</v>
      </c>
      <c r="AF90" s="227">
        <v>334513</v>
      </c>
    </row>
    <row r="91" spans="1:32" ht="9.9499999999999993" customHeight="1">
      <c r="A91" s="239" t="s">
        <v>783</v>
      </c>
      <c r="B91" s="240">
        <v>1953</v>
      </c>
      <c r="C91" s="241">
        <v>1110.8620000000001</v>
      </c>
      <c r="D91" s="242">
        <v>2.7663292471243039</v>
      </c>
      <c r="E91" s="242">
        <v>557.75</v>
      </c>
      <c r="F91" s="242">
        <v>1.3889395240665181</v>
      </c>
      <c r="G91" s="241">
        <v>553.11199999999997</v>
      </c>
      <c r="H91" s="242">
        <v>1.3137114871898452</v>
      </c>
      <c r="I91" s="243">
        <v>991.68444643657551</v>
      </c>
      <c r="J91" s="244">
        <v>1116.913</v>
      </c>
      <c r="K91" s="242">
        <v>1.3589797119551372</v>
      </c>
      <c r="L91" s="244">
        <v>561.274</v>
      </c>
      <c r="M91" s="242">
        <v>1.3991289601228278</v>
      </c>
      <c r="N91" s="244">
        <v>555.63900000000001</v>
      </c>
      <c r="O91" s="242">
        <v>1.3206967969289538</v>
      </c>
      <c r="AD91" s="226" t="s">
        <v>784</v>
      </c>
      <c r="AE91" s="227">
        <v>107272</v>
      </c>
      <c r="AF91" s="227">
        <v>288293</v>
      </c>
    </row>
    <row r="92" spans="1:32" ht="9.9499999999999993" customHeight="1">
      <c r="A92" s="239"/>
      <c r="B92" s="240"/>
      <c r="C92" s="241"/>
      <c r="D92" s="242"/>
      <c r="E92" s="242"/>
      <c r="F92" s="242"/>
      <c r="G92" s="241"/>
      <c r="H92" s="242"/>
      <c r="I92" s="243"/>
      <c r="J92" s="244"/>
      <c r="K92" s="242"/>
      <c r="L92" s="244"/>
      <c r="M92" s="242"/>
      <c r="N92" s="244"/>
      <c r="O92" s="242"/>
      <c r="AD92" s="226" t="s">
        <v>785</v>
      </c>
      <c r="AE92" s="227">
        <v>378338</v>
      </c>
      <c r="AF92" s="227">
        <v>1129557</v>
      </c>
    </row>
    <row r="93" spans="1:32" s="238" customFormat="1" ht="11.1" customHeight="1">
      <c r="A93" s="295" t="s">
        <v>657</v>
      </c>
      <c r="B93" s="296"/>
      <c r="C93" s="241">
        <v>5704.3069999999998</v>
      </c>
      <c r="D93" s="242">
        <v>14.205176960482845</v>
      </c>
      <c r="E93" s="242">
        <v>2876.2069999999999</v>
      </c>
      <c r="F93" s="242">
        <v>7.1624878201645679</v>
      </c>
      <c r="G93" s="241">
        <v>2828.1</v>
      </c>
      <c r="H93" s="242">
        <v>6.7170979058881404</v>
      </c>
      <c r="I93" s="243">
        <v>983.27415238193919</v>
      </c>
      <c r="J93" s="244">
        <v>5680.4549999999999</v>
      </c>
      <c r="K93" s="242">
        <v>6.9115706412890869</v>
      </c>
      <c r="L93" s="244">
        <v>2862.5549999999998</v>
      </c>
      <c r="M93" s="242">
        <v>7.1357012803807072</v>
      </c>
      <c r="N93" s="244">
        <v>2817.9</v>
      </c>
      <c r="O93" s="242">
        <v>6.6978586889438985</v>
      </c>
      <c r="AD93" s="226" t="s">
        <v>26</v>
      </c>
      <c r="AE93" s="227">
        <v>61001164</v>
      </c>
      <c r="AF93" s="227">
        <v>79753227</v>
      </c>
    </row>
    <row r="94" spans="1:32" s="238" customFormat="1" ht="9.9499999999999993" customHeight="1">
      <c r="A94" s="246"/>
      <c r="B94" s="247"/>
      <c r="C94" s="241"/>
      <c r="D94" s="242"/>
      <c r="E94" s="242"/>
      <c r="F94" s="242"/>
      <c r="G94" s="241"/>
      <c r="H94" s="242"/>
      <c r="I94" s="243"/>
      <c r="J94" s="244"/>
      <c r="K94" s="242"/>
      <c r="L94" s="244"/>
      <c r="M94" s="242"/>
      <c r="N94" s="244"/>
      <c r="O94" s="242"/>
      <c r="AD94" s="254" t="s">
        <v>786</v>
      </c>
      <c r="AE94" s="29"/>
      <c r="AF94" s="29"/>
    </row>
    <row r="95" spans="1:32" ht="9.9499999999999993" customHeight="1">
      <c r="A95" s="239" t="s">
        <v>787</v>
      </c>
      <c r="B95" s="240">
        <v>1952</v>
      </c>
      <c r="C95" s="241">
        <v>1120.6980000000001</v>
      </c>
      <c r="D95" s="242">
        <v>2.7908233917387699</v>
      </c>
      <c r="E95" s="242">
        <v>562.673</v>
      </c>
      <c r="F95" s="242">
        <v>1.4011990476469385</v>
      </c>
      <c r="G95" s="241">
        <v>558.02499999999998</v>
      </c>
      <c r="H95" s="242">
        <v>1.325380488290099</v>
      </c>
      <c r="I95" s="243">
        <v>991.73942947324645</v>
      </c>
      <c r="J95" s="244">
        <v>1103.883</v>
      </c>
      <c r="K95" s="242">
        <v>1.3431257415503022</v>
      </c>
      <c r="L95" s="244">
        <v>555.83199999999999</v>
      </c>
      <c r="M95" s="242">
        <v>1.3855632866710228</v>
      </c>
      <c r="N95" s="244">
        <v>548.05100000000004</v>
      </c>
      <c r="O95" s="242">
        <v>1.3026609007893797</v>
      </c>
      <c r="AD95" s="254" t="s">
        <v>788</v>
      </c>
      <c r="AE95" s="29"/>
      <c r="AF95" s="29"/>
    </row>
    <row r="96" spans="1:32" ht="9.9499999999999993" customHeight="1">
      <c r="A96" s="239" t="s">
        <v>789</v>
      </c>
      <c r="B96" s="240">
        <v>1951</v>
      </c>
      <c r="C96" s="241">
        <v>1084.0909999999999</v>
      </c>
      <c r="D96" s="242">
        <v>2.6996626402237482</v>
      </c>
      <c r="E96" s="242">
        <v>546.57500000000005</v>
      </c>
      <c r="F96" s="242">
        <v>1.3611109284924376</v>
      </c>
      <c r="G96" s="241">
        <v>537.51599999999996</v>
      </c>
      <c r="H96" s="242">
        <v>1.2766689996751774</v>
      </c>
      <c r="I96" s="243">
        <v>983.42587933952314</v>
      </c>
      <c r="J96" s="244">
        <v>1043.326</v>
      </c>
      <c r="K96" s="242">
        <v>1.2694443228392056</v>
      </c>
      <c r="L96" s="244">
        <v>526.9</v>
      </c>
      <c r="M96" s="242">
        <v>1.3134423634244912</v>
      </c>
      <c r="N96" s="244">
        <v>516.42600000000004</v>
      </c>
      <c r="O96" s="242">
        <v>1.2274915260642827</v>
      </c>
      <c r="AD96" s="39"/>
      <c r="AE96" s="29"/>
      <c r="AF96" s="29"/>
    </row>
    <row r="97" spans="1:32" ht="9.9499999999999993" customHeight="1">
      <c r="A97" s="239" t="s">
        <v>790</v>
      </c>
      <c r="B97" s="240">
        <v>1950</v>
      </c>
      <c r="C97" s="241">
        <v>999.44299999999998</v>
      </c>
      <c r="D97" s="242">
        <v>2.4888675656685129</v>
      </c>
      <c r="E97" s="242">
        <v>504.76499999999999</v>
      </c>
      <c r="F97" s="242">
        <v>1.2569933820984958</v>
      </c>
      <c r="G97" s="241">
        <v>494.678</v>
      </c>
      <c r="H97" s="242">
        <v>1.1749232905091522</v>
      </c>
      <c r="I97" s="243">
        <v>980.01644329539499</v>
      </c>
      <c r="J97" s="244">
        <v>973.25199999999995</v>
      </c>
      <c r="K97" s="242">
        <v>1.1841833004179922</v>
      </c>
      <c r="L97" s="244">
        <v>491.17099999999999</v>
      </c>
      <c r="M97" s="242">
        <v>1.224378058617519</v>
      </c>
      <c r="N97" s="244">
        <v>482.08100000000002</v>
      </c>
      <c r="O97" s="242">
        <v>1.145856990888521</v>
      </c>
      <c r="AD97" s="254" t="s">
        <v>791</v>
      </c>
      <c r="AE97" s="29"/>
      <c r="AF97" s="29"/>
    </row>
    <row r="98" spans="1:32" ht="9.9499999999999993" customHeight="1">
      <c r="A98" s="239" t="s">
        <v>792</v>
      </c>
      <c r="B98" s="240">
        <v>1949</v>
      </c>
      <c r="C98" s="241">
        <v>943.61400000000003</v>
      </c>
      <c r="D98" s="242">
        <v>2.349839139511436</v>
      </c>
      <c r="E98" s="242">
        <v>474.83100000000002</v>
      </c>
      <c r="F98" s="242">
        <v>1.1824500997795229</v>
      </c>
      <c r="G98" s="241">
        <v>468.78300000000002</v>
      </c>
      <c r="H98" s="242">
        <v>1.1134193655160567</v>
      </c>
      <c r="I98" s="243">
        <v>987.26283667241614</v>
      </c>
      <c r="J98" s="244">
        <v>888.87699999999995</v>
      </c>
      <c r="K98" s="242">
        <v>1.0815218458586715</v>
      </c>
      <c r="L98" s="244">
        <v>447.65800000000002</v>
      </c>
      <c r="M98" s="242">
        <v>1.1159100047938526</v>
      </c>
      <c r="N98" s="244">
        <v>441.21899999999999</v>
      </c>
      <c r="O98" s="242">
        <v>1.0487322165006343</v>
      </c>
      <c r="AD98" s="255" t="s">
        <v>793</v>
      </c>
      <c r="AE98" s="29"/>
      <c r="AF98" s="29"/>
    </row>
    <row r="99" spans="1:32" ht="9.9499999999999993" customHeight="1">
      <c r="A99" s="239" t="s">
        <v>794</v>
      </c>
      <c r="B99" s="240">
        <v>1948</v>
      </c>
      <c r="C99" s="241">
        <v>830.30200000000002</v>
      </c>
      <c r="D99" s="242">
        <v>2.0676634060268548</v>
      </c>
      <c r="E99" s="242">
        <v>417.548</v>
      </c>
      <c r="F99" s="242">
        <v>1.0398008433795185</v>
      </c>
      <c r="G99" s="241">
        <v>412.75400000000002</v>
      </c>
      <c r="H99" s="242">
        <v>0.98034335032246145</v>
      </c>
      <c r="I99" s="243">
        <v>988.51868527690237</v>
      </c>
      <c r="J99" s="244">
        <v>786.08199999999999</v>
      </c>
      <c r="K99" s="242">
        <v>0.95644825508622267</v>
      </c>
      <c r="L99" s="244">
        <v>394.27699999999999</v>
      </c>
      <c r="M99" s="242">
        <v>0.98284326195467486</v>
      </c>
      <c r="N99" s="244">
        <v>391.80500000000001</v>
      </c>
      <c r="O99" s="242">
        <v>0.93128021704874697</v>
      </c>
    </row>
    <row r="100" spans="1:32" ht="9.9499999999999993" customHeight="1">
      <c r="A100" s="239"/>
      <c r="B100" s="240"/>
      <c r="C100" s="241"/>
      <c r="D100" s="242"/>
      <c r="E100" s="242"/>
      <c r="F100" s="242"/>
      <c r="G100" s="241"/>
      <c r="H100" s="242"/>
      <c r="I100" s="243"/>
      <c r="J100" s="244"/>
      <c r="K100" s="242"/>
      <c r="L100" s="244"/>
      <c r="M100" s="242"/>
      <c r="N100" s="244"/>
      <c r="O100" s="242"/>
    </row>
    <row r="101" spans="1:32" s="238" customFormat="1" ht="11.1" customHeight="1">
      <c r="A101" s="295" t="s">
        <v>657</v>
      </c>
      <c r="B101" s="296"/>
      <c r="C101" s="241">
        <v>4978.1480000000001</v>
      </c>
      <c r="D101" s="242">
        <v>12.396856143169321</v>
      </c>
      <c r="E101" s="242">
        <v>2506.3919999999998</v>
      </c>
      <c r="F101" s="242">
        <v>6.2415543013969126</v>
      </c>
      <c r="G101" s="241">
        <v>2471.7559999999999</v>
      </c>
      <c r="H101" s="242">
        <v>5.8707354943129468</v>
      </c>
      <c r="I101" s="243">
        <v>986.18093259154989</v>
      </c>
      <c r="J101" s="244">
        <v>4795.42</v>
      </c>
      <c r="K101" s="242">
        <v>5.8347234657523943</v>
      </c>
      <c r="L101" s="244">
        <v>2415.8380000000002</v>
      </c>
      <c r="M101" s="242">
        <v>6.0221369754615619</v>
      </c>
      <c r="N101" s="244">
        <v>2379.5819999999999</v>
      </c>
      <c r="O101" s="242">
        <v>5.6560218512915643</v>
      </c>
    </row>
    <row r="102" spans="1:32" s="238" customFormat="1" ht="9.9499999999999993" customHeight="1">
      <c r="A102" s="246"/>
      <c r="B102" s="247"/>
      <c r="C102" s="241"/>
      <c r="D102" s="242"/>
      <c r="E102" s="242"/>
      <c r="F102" s="242"/>
      <c r="G102" s="241"/>
      <c r="H102" s="242"/>
      <c r="I102" s="243"/>
      <c r="J102" s="242"/>
      <c r="K102" s="242"/>
      <c r="L102" s="242"/>
      <c r="M102" s="242"/>
      <c r="N102" s="242"/>
      <c r="O102" s="242"/>
    </row>
    <row r="103" spans="1:32">
      <c r="A103" s="239" t="s">
        <v>795</v>
      </c>
      <c r="B103" s="240">
        <v>1947</v>
      </c>
      <c r="C103" s="241">
        <v>737.94899999999996</v>
      </c>
      <c r="D103" s="242">
        <v>1.8376809194896691</v>
      </c>
      <c r="E103" s="242">
        <v>368.06599999999997</v>
      </c>
      <c r="F103" s="242">
        <v>0.91657806340666426</v>
      </c>
      <c r="G103" s="241">
        <v>369.88299999999998</v>
      </c>
      <c r="H103" s="242">
        <v>0.87851926195099994</v>
      </c>
      <c r="I103" s="243">
        <v>1004.936614628898</v>
      </c>
      <c r="J103" s="244">
        <v>862.70600000000002</v>
      </c>
      <c r="K103" s="242">
        <v>1.0496788482021147</v>
      </c>
      <c r="L103" s="244">
        <v>431.23899999999998</v>
      </c>
      <c r="M103" s="242">
        <v>1.0749811565018299</v>
      </c>
      <c r="N103" s="244">
        <v>431.46699999999998</v>
      </c>
      <c r="O103" s="242">
        <v>1.0255527147672228</v>
      </c>
    </row>
    <row r="104" spans="1:32" ht="9.9499999999999993" customHeight="1">
      <c r="A104" s="239" t="s">
        <v>796</v>
      </c>
      <c r="B104" s="240">
        <v>1946</v>
      </c>
      <c r="C104" s="241">
        <v>981.85299999999995</v>
      </c>
      <c r="D104" s="242">
        <v>2.4450639865948598</v>
      </c>
      <c r="E104" s="242">
        <v>490.43900000000002</v>
      </c>
      <c r="F104" s="242">
        <v>1.2213179941616479</v>
      </c>
      <c r="G104" s="241">
        <v>491.41399999999999</v>
      </c>
      <c r="H104" s="242">
        <v>1.1671708745532741</v>
      </c>
      <c r="I104" s="243">
        <v>1001.9880148193761</v>
      </c>
      <c r="J104" s="244">
        <v>993.81600000000003</v>
      </c>
      <c r="K104" s="242">
        <v>1.2092041022142339</v>
      </c>
      <c r="L104" s="244">
        <v>497.601</v>
      </c>
      <c r="M104" s="242">
        <v>1.2404065922990897</v>
      </c>
      <c r="N104" s="244">
        <v>496.21499999999997</v>
      </c>
      <c r="O104" s="242">
        <v>1.1794520562597313</v>
      </c>
    </row>
    <row r="105" spans="1:32" ht="9.9499999999999993" customHeight="1">
      <c r="A105" s="239" t="s">
        <v>797</v>
      </c>
      <c r="B105" s="240">
        <v>1945</v>
      </c>
      <c r="C105" s="241">
        <v>999.971</v>
      </c>
      <c r="D105" s="242">
        <v>2.4901824201171139</v>
      </c>
      <c r="E105" s="242">
        <v>500.61900000000003</v>
      </c>
      <c r="F105" s="242">
        <v>1.2466687863714143</v>
      </c>
      <c r="G105" s="241">
        <v>499.35199999999998</v>
      </c>
      <c r="H105" s="242">
        <v>1.1860246361518527</v>
      </c>
      <c r="I105" s="243">
        <v>997.46913321308205</v>
      </c>
      <c r="J105" s="244">
        <v>990.52300000000002</v>
      </c>
      <c r="K105" s="242">
        <v>1.2051974157565883</v>
      </c>
      <c r="L105" s="244">
        <v>496.18</v>
      </c>
      <c r="M105" s="242">
        <v>1.236864361138668</v>
      </c>
      <c r="N105" s="244">
        <v>494.34300000000002</v>
      </c>
      <c r="O105" s="242">
        <v>1.1750025046554504</v>
      </c>
    </row>
    <row r="106" spans="1:32" ht="9.9499999999999993" customHeight="1">
      <c r="A106" s="239" t="s">
        <v>798</v>
      </c>
      <c r="B106" s="240">
        <v>1944</v>
      </c>
      <c r="C106" s="241">
        <v>975.077</v>
      </c>
      <c r="D106" s="242">
        <v>2.4281900211711487</v>
      </c>
      <c r="E106" s="242">
        <v>487.315</v>
      </c>
      <c r="F106" s="242">
        <v>1.2135384386740928</v>
      </c>
      <c r="G106" s="241">
        <v>487.762</v>
      </c>
      <c r="H106" s="242">
        <v>1.1584969091516606</v>
      </c>
      <c r="I106" s="243">
        <v>1000.917271169572</v>
      </c>
      <c r="J106" s="244">
        <v>1081.8399999999999</v>
      </c>
      <c r="K106" s="242">
        <v>1.3163053985239186</v>
      </c>
      <c r="L106" s="244">
        <v>540.13400000000001</v>
      </c>
      <c r="M106" s="242">
        <v>1.346431728081086</v>
      </c>
      <c r="N106" s="244">
        <v>541.70600000000002</v>
      </c>
      <c r="O106" s="242">
        <v>1.2875794878998699</v>
      </c>
    </row>
    <row r="107" spans="1:32" ht="9.9499999999999993" customHeight="1">
      <c r="A107" s="239" t="s">
        <v>799</v>
      </c>
      <c r="B107" s="240">
        <v>1943</v>
      </c>
      <c r="C107" s="241">
        <v>1181.002</v>
      </c>
      <c r="D107" s="242">
        <v>2.9409957073986659</v>
      </c>
      <c r="E107" s="242">
        <v>587.17499999999995</v>
      </c>
      <c r="F107" s="242">
        <v>1.4622152667750026</v>
      </c>
      <c r="G107" s="241">
        <v>593.827</v>
      </c>
      <c r="H107" s="242">
        <v>1.4104148008061372</v>
      </c>
      <c r="I107" s="243">
        <v>1011.3288201984076</v>
      </c>
      <c r="J107" s="244">
        <v>1218.9680000000001</v>
      </c>
      <c r="K107" s="242">
        <v>1.4831529237483401</v>
      </c>
      <c r="L107" s="244">
        <v>605.70000000000005</v>
      </c>
      <c r="M107" s="242">
        <v>1.5098729161628668</v>
      </c>
      <c r="N107" s="244">
        <v>613.26800000000003</v>
      </c>
      <c r="O107" s="242">
        <v>1.4576750070801827</v>
      </c>
    </row>
    <row r="108" spans="1:32" ht="9.9499999999999993" customHeight="1">
      <c r="A108" s="239"/>
      <c r="B108" s="240"/>
      <c r="C108" s="241"/>
      <c r="D108" s="242"/>
      <c r="E108" s="242"/>
      <c r="F108" s="242"/>
      <c r="G108" s="241"/>
      <c r="H108" s="242"/>
      <c r="I108" s="243"/>
      <c r="J108" s="244"/>
      <c r="K108" s="242"/>
      <c r="L108" s="244"/>
      <c r="M108" s="242"/>
      <c r="N108" s="244"/>
      <c r="O108" s="242"/>
    </row>
    <row r="109" spans="1:32" s="238" customFormat="1" ht="11.1" customHeight="1">
      <c r="A109" s="295" t="s">
        <v>657</v>
      </c>
      <c r="B109" s="296"/>
      <c r="C109" s="241">
        <v>4875.8519999999999</v>
      </c>
      <c r="D109" s="242">
        <v>12.142113054771457</v>
      </c>
      <c r="E109" s="242">
        <v>2433.614</v>
      </c>
      <c r="F109" s="242">
        <v>6.0603185493888221</v>
      </c>
      <c r="G109" s="241">
        <v>2442.2379999999998</v>
      </c>
      <c r="H109" s="242">
        <v>5.8006264826139242</v>
      </c>
      <c r="I109" s="243">
        <v>1003.5437008498471</v>
      </c>
      <c r="J109" s="244">
        <v>5147.8530000000001</v>
      </c>
      <c r="K109" s="242">
        <v>6.2635386884451956</v>
      </c>
      <c r="L109" s="244">
        <v>2570.8539999999998</v>
      </c>
      <c r="M109" s="242">
        <v>6.4085567541835395</v>
      </c>
      <c r="N109" s="244">
        <v>2576.9989999999998</v>
      </c>
      <c r="O109" s="242">
        <v>6.1252617706624566</v>
      </c>
    </row>
    <row r="110" spans="1:32" s="238" customFormat="1" ht="9.9499999999999993" customHeight="1">
      <c r="A110" s="246"/>
      <c r="B110" s="247"/>
      <c r="C110" s="241"/>
      <c r="D110" s="242"/>
      <c r="E110" s="242"/>
      <c r="F110" s="242"/>
      <c r="G110" s="241"/>
      <c r="H110" s="242"/>
      <c r="I110" s="243"/>
      <c r="J110" s="244"/>
      <c r="K110" s="242"/>
      <c r="L110" s="244"/>
      <c r="M110" s="242"/>
      <c r="N110" s="244"/>
      <c r="O110" s="242"/>
      <c r="Z110" s="209"/>
      <c r="AA110" s="209"/>
      <c r="AB110" s="209"/>
      <c r="AC110" s="209"/>
      <c r="AD110" s="209"/>
      <c r="AE110" s="209"/>
    </row>
    <row r="111" spans="1:32">
      <c r="A111" s="239" t="s">
        <v>800</v>
      </c>
      <c r="B111" s="240">
        <v>1942</v>
      </c>
      <c r="C111" s="241">
        <v>1247.77</v>
      </c>
      <c r="D111" s="242">
        <v>3.1072650290353732</v>
      </c>
      <c r="E111" s="242">
        <v>617.42499999999995</v>
      </c>
      <c r="F111" s="242">
        <v>1.5375454695594259</v>
      </c>
      <c r="G111" s="241">
        <v>630.34500000000003</v>
      </c>
      <c r="H111" s="242">
        <v>1.4971497045673985</v>
      </c>
      <c r="I111" s="243">
        <v>1020.9256184961737</v>
      </c>
      <c r="J111" s="244">
        <v>1240.675</v>
      </c>
      <c r="K111" s="242">
        <v>1.5095644460490116</v>
      </c>
      <c r="L111" s="244">
        <v>613.68499999999995</v>
      </c>
      <c r="M111" s="242">
        <v>1.5297777126554546</v>
      </c>
      <c r="N111" s="244">
        <v>626.99</v>
      </c>
      <c r="O111" s="242">
        <v>1.490290790794895</v>
      </c>
    </row>
    <row r="112" spans="1:32" s="128" customFormat="1" ht="15.75">
      <c r="A112" s="266" t="s">
        <v>801</v>
      </c>
      <c r="B112" s="267">
        <v>1941</v>
      </c>
      <c r="C112" s="268">
        <v>1223.925</v>
      </c>
      <c r="D112" s="269">
        <v>3.0478849072041472</v>
      </c>
      <c r="E112" s="269">
        <v>602.73699999999997</v>
      </c>
      <c r="F112" s="269">
        <v>1.5009686094438024</v>
      </c>
      <c r="G112" s="268">
        <v>621.18799999999999</v>
      </c>
      <c r="H112" s="269">
        <v>1.4754006626225529</v>
      </c>
      <c r="I112" s="270">
        <v>1030.6120248134757</v>
      </c>
      <c r="J112" s="271">
        <v>1188.106</v>
      </c>
      <c r="K112" s="269">
        <v>1.4456022534003723</v>
      </c>
      <c r="L112" s="271">
        <v>585.00400000000002</v>
      </c>
      <c r="M112" s="269">
        <v>1.4582824755604122</v>
      </c>
      <c r="N112" s="271">
        <v>603.10199999999998</v>
      </c>
      <c r="O112" s="269">
        <v>1.4335114698958242</v>
      </c>
      <c r="AA112" s="128" t="s">
        <v>850</v>
      </c>
    </row>
    <row r="113" spans="1:31" ht="9.9499999999999993" customHeight="1">
      <c r="A113" s="239" t="s">
        <v>802</v>
      </c>
      <c r="B113" s="240">
        <v>1940</v>
      </c>
      <c r="C113" s="241">
        <v>1142.454</v>
      </c>
      <c r="D113" s="242">
        <v>2.8450013716322542</v>
      </c>
      <c r="E113" s="242">
        <v>560.01099999999997</v>
      </c>
      <c r="F113" s="242">
        <v>1.3945699898019093</v>
      </c>
      <c r="G113" s="241">
        <v>582.44299999999998</v>
      </c>
      <c r="H113" s="242">
        <v>1.3833763500580623</v>
      </c>
      <c r="I113" s="243">
        <v>1040.0563560358635</v>
      </c>
      <c r="J113" s="244">
        <v>1109.49</v>
      </c>
      <c r="K113" s="242">
        <v>1.3499479374106176</v>
      </c>
      <c r="L113" s="244">
        <v>543.73199999999997</v>
      </c>
      <c r="M113" s="242">
        <v>1.3554007271769319</v>
      </c>
      <c r="N113" s="244">
        <v>565.75800000000004</v>
      </c>
      <c r="O113" s="242">
        <v>1.3447486199437604</v>
      </c>
      <c r="Z113" s="238"/>
      <c r="AA113" s="238"/>
      <c r="AB113" s="238"/>
      <c r="AC113" s="238"/>
      <c r="AD113" s="238"/>
      <c r="AE113" s="238"/>
    </row>
    <row r="114" spans="1:31" ht="9.9499999999999993" customHeight="1">
      <c r="A114" s="239" t="s">
        <v>803</v>
      </c>
      <c r="B114" s="240">
        <v>1939</v>
      </c>
      <c r="C114" s="241">
        <v>1066.7840000000001</v>
      </c>
      <c r="D114" s="242">
        <v>2.6565638032125083</v>
      </c>
      <c r="E114" s="242">
        <v>520.12400000000002</v>
      </c>
      <c r="F114" s="242">
        <v>1.2952412030758829</v>
      </c>
      <c r="G114" s="241">
        <v>546.66</v>
      </c>
      <c r="H114" s="242">
        <v>1.2983871649633361</v>
      </c>
      <c r="I114" s="243">
        <v>1051.0186032561467</v>
      </c>
      <c r="J114" s="244">
        <v>1057.4970000000001</v>
      </c>
      <c r="K114" s="242">
        <v>1.2866865802917702</v>
      </c>
      <c r="L114" s="244">
        <v>514.548</v>
      </c>
      <c r="M114" s="242">
        <v>1.2826516250053999</v>
      </c>
      <c r="N114" s="244">
        <v>542.94899999999996</v>
      </c>
      <c r="O114" s="242">
        <v>1.2905339711499346</v>
      </c>
    </row>
    <row r="115" spans="1:31" ht="9.9499999999999993" customHeight="1">
      <c r="A115" s="239" t="s">
        <v>804</v>
      </c>
      <c r="B115" s="240">
        <v>1938</v>
      </c>
      <c r="C115" s="241">
        <v>1037.232</v>
      </c>
      <c r="D115" s="242">
        <v>2.5829717981650608</v>
      </c>
      <c r="E115" s="242">
        <v>501.04500000000002</v>
      </c>
      <c r="F115" s="242">
        <v>1.2477296348469897</v>
      </c>
      <c r="G115" s="241">
        <v>536.18700000000001</v>
      </c>
      <c r="H115" s="242">
        <v>1.2735124553107897</v>
      </c>
      <c r="I115" s="243">
        <v>1070.137412807233</v>
      </c>
      <c r="J115" s="244">
        <v>1024.3040000000001</v>
      </c>
      <c r="K115" s="242">
        <v>1.2462997161591771</v>
      </c>
      <c r="L115" s="244">
        <v>494.66800000000001</v>
      </c>
      <c r="M115" s="242">
        <v>1.2330952875886627</v>
      </c>
      <c r="N115" s="244">
        <v>529.63599999999997</v>
      </c>
      <c r="O115" s="242">
        <v>1.2588903384000463</v>
      </c>
    </row>
    <row r="116" spans="1:31" ht="9.9499999999999993" customHeight="1">
      <c r="A116" s="239"/>
      <c r="B116" s="240"/>
      <c r="C116" s="241"/>
      <c r="D116" s="242"/>
      <c r="E116" s="242"/>
      <c r="F116" s="242"/>
      <c r="G116" s="241"/>
      <c r="H116" s="242"/>
      <c r="I116" s="243"/>
      <c r="J116" s="244"/>
      <c r="K116" s="242"/>
      <c r="L116" s="244"/>
      <c r="M116" s="242"/>
      <c r="N116" s="244"/>
      <c r="O116" s="242"/>
    </row>
    <row r="117" spans="1:31" s="238" customFormat="1" ht="11.1" customHeight="1">
      <c r="A117" s="295" t="s">
        <v>657</v>
      </c>
      <c r="B117" s="296"/>
      <c r="C117" s="241">
        <v>5718.165</v>
      </c>
      <c r="D117" s="242">
        <v>14.239686909249343</v>
      </c>
      <c r="E117" s="242">
        <v>2801.3420000000001</v>
      </c>
      <c r="F117" s="242">
        <v>6.9760549067280104</v>
      </c>
      <c r="G117" s="241">
        <v>2916.8229999999999</v>
      </c>
      <c r="H117" s="242">
        <v>6.9278263375221387</v>
      </c>
      <c r="I117" s="243">
        <v>1041.2234564719338</v>
      </c>
      <c r="J117" s="244">
        <v>5620.0720000000001</v>
      </c>
      <c r="K117" s="242">
        <v>6.8381009333109493</v>
      </c>
      <c r="L117" s="244">
        <v>2751.6370000000002</v>
      </c>
      <c r="M117" s="242">
        <v>6.8592078279868618</v>
      </c>
      <c r="N117" s="244">
        <v>2868.4349999999999</v>
      </c>
      <c r="O117" s="242">
        <v>6.8179751901844607</v>
      </c>
      <c r="Z117" s="209"/>
      <c r="AA117" s="209"/>
      <c r="AB117" s="209"/>
      <c r="AC117" s="209"/>
      <c r="AD117" s="209"/>
      <c r="AE117" s="209"/>
    </row>
    <row r="118" spans="1:31" s="238" customFormat="1" ht="9.9499999999999993" customHeight="1">
      <c r="A118" s="246"/>
      <c r="B118" s="247"/>
      <c r="C118" s="241"/>
      <c r="D118" s="242"/>
      <c r="E118" s="242"/>
      <c r="F118" s="242"/>
      <c r="G118" s="241"/>
      <c r="H118" s="242"/>
      <c r="I118" s="243"/>
      <c r="J118" s="244"/>
      <c r="K118" s="242"/>
      <c r="L118" s="244"/>
      <c r="M118" s="242"/>
      <c r="N118" s="244"/>
      <c r="O118" s="242"/>
      <c r="Z118" s="209"/>
      <c r="AA118" s="209"/>
      <c r="AB118" s="209"/>
      <c r="AC118" s="209"/>
      <c r="AD118" s="209"/>
      <c r="AE118" s="209"/>
    </row>
    <row r="119" spans="1:31">
      <c r="A119" s="239" t="s">
        <v>805</v>
      </c>
      <c r="B119" s="240">
        <v>1937</v>
      </c>
      <c r="C119" s="241">
        <v>999.44799999999998</v>
      </c>
      <c r="D119" s="242">
        <v>2.4888800169417005</v>
      </c>
      <c r="E119" s="242">
        <v>479.75299999999999</v>
      </c>
      <c r="F119" s="242">
        <v>1.1947071331053056</v>
      </c>
      <c r="G119" s="241">
        <v>519.69500000000005</v>
      </c>
      <c r="H119" s="242">
        <v>1.2343418536121558</v>
      </c>
      <c r="I119" s="243">
        <v>1083.2553418113071</v>
      </c>
      <c r="J119" s="244">
        <v>969.40599999999995</v>
      </c>
      <c r="K119" s="242">
        <v>1.1795037631826126</v>
      </c>
      <c r="L119" s="244">
        <v>465.34100000000001</v>
      </c>
      <c r="M119" s="242">
        <v>1.1599897188049273</v>
      </c>
      <c r="N119" s="244">
        <v>504.065</v>
      </c>
      <c r="O119" s="242">
        <v>1.1981106994721269</v>
      </c>
    </row>
    <row r="120" spans="1:31" ht="9.9499999999999993" customHeight="1">
      <c r="A120" s="239" t="s">
        <v>806</v>
      </c>
      <c r="B120" s="240">
        <v>1936</v>
      </c>
      <c r="C120" s="241">
        <v>926.71400000000006</v>
      </c>
      <c r="D120" s="242">
        <v>2.3077538361376591</v>
      </c>
      <c r="E120" s="242">
        <v>442.01799999999997</v>
      </c>
      <c r="F120" s="242">
        <v>1.1007373743591828</v>
      </c>
      <c r="G120" s="241">
        <v>484.69600000000003</v>
      </c>
      <c r="H120" s="242">
        <v>1.1512147684284002</v>
      </c>
      <c r="I120" s="243">
        <v>1096.5526290784539</v>
      </c>
      <c r="J120" s="244">
        <v>841.34400000000005</v>
      </c>
      <c r="K120" s="242">
        <v>1.023687097182308</v>
      </c>
      <c r="L120" s="244">
        <v>400.61500000000001</v>
      </c>
      <c r="M120" s="242">
        <v>0.99864246047314986</v>
      </c>
      <c r="N120" s="244">
        <v>440.72899999999998</v>
      </c>
      <c r="O120" s="242">
        <v>1.047567536860625</v>
      </c>
      <c r="Z120" s="238"/>
      <c r="AA120" s="238"/>
      <c r="AB120" s="238"/>
      <c r="AC120" s="238"/>
      <c r="AD120" s="238"/>
      <c r="AE120" s="238"/>
    </row>
    <row r="121" spans="1:31" ht="9.9499999999999993" customHeight="1">
      <c r="A121" s="239" t="s">
        <v>807</v>
      </c>
      <c r="B121" s="240">
        <v>1935</v>
      </c>
      <c r="C121" s="241">
        <v>744.53200000000004</v>
      </c>
      <c r="D121" s="242">
        <v>1.8540742657683424</v>
      </c>
      <c r="E121" s="242">
        <v>351.29500000000002</v>
      </c>
      <c r="F121" s="242">
        <v>0.87481400288112499</v>
      </c>
      <c r="G121" s="241">
        <v>393.23700000000002</v>
      </c>
      <c r="H121" s="242">
        <v>0.93398798812550299</v>
      </c>
      <c r="I121" s="243">
        <v>1119.3925333409243</v>
      </c>
      <c r="J121" s="244">
        <v>747.72900000000004</v>
      </c>
      <c r="K121" s="242">
        <v>0.90978307266591296</v>
      </c>
      <c r="L121" s="244">
        <v>351.99799999999999</v>
      </c>
      <c r="M121" s="242">
        <v>0.87745129064470317</v>
      </c>
      <c r="N121" s="244">
        <v>395.73099999999999</v>
      </c>
      <c r="O121" s="242">
        <v>0.94061191555216916</v>
      </c>
      <c r="Z121" s="238"/>
      <c r="AA121" s="238"/>
      <c r="AB121" s="238"/>
      <c r="AC121" s="238"/>
      <c r="AD121" s="238"/>
      <c r="AE121" s="238"/>
    </row>
    <row r="122" spans="1:31" ht="9.9499999999999993" customHeight="1">
      <c r="A122" s="239" t="s">
        <v>808</v>
      </c>
      <c r="B122" s="240">
        <v>1934</v>
      </c>
      <c r="C122" s="241">
        <v>738.52200000000005</v>
      </c>
      <c r="D122" s="242">
        <v>1.8391078353969577</v>
      </c>
      <c r="E122" s="242">
        <v>344.11399999999998</v>
      </c>
      <c r="F122" s="242">
        <v>0.85693148432922583</v>
      </c>
      <c r="G122" s="241">
        <v>394.40800000000002</v>
      </c>
      <c r="H122" s="242">
        <v>0.93676926235477176</v>
      </c>
      <c r="I122" s="243">
        <v>1146.1550532672313</v>
      </c>
      <c r="J122" s="244">
        <v>750.005</v>
      </c>
      <c r="K122" s="242">
        <v>0.91255234639127014</v>
      </c>
      <c r="L122" s="244">
        <v>348.685</v>
      </c>
      <c r="M122" s="242">
        <v>0.869192731999751</v>
      </c>
      <c r="N122" s="244">
        <v>401.32</v>
      </c>
      <c r="O122" s="242">
        <v>0.95389639413995009</v>
      </c>
    </row>
    <row r="123" spans="1:31" ht="9.9499999999999993" customHeight="1">
      <c r="A123" s="239" t="s">
        <v>809</v>
      </c>
      <c r="B123" s="240">
        <v>1933</v>
      </c>
      <c r="C123" s="241">
        <v>747.726</v>
      </c>
      <c r="D123" s="242">
        <v>1.8620281390805224</v>
      </c>
      <c r="E123" s="242">
        <v>344.04599999999999</v>
      </c>
      <c r="F123" s="242">
        <v>0.85676214701387587</v>
      </c>
      <c r="G123" s="241">
        <v>403.68</v>
      </c>
      <c r="H123" s="242">
        <v>0.95879144395492544</v>
      </c>
      <c r="I123" s="243">
        <v>1173.3314731169671</v>
      </c>
      <c r="J123" s="244">
        <v>773.18600000000004</v>
      </c>
      <c r="K123" s="242">
        <v>0.94075732628033237</v>
      </c>
      <c r="L123" s="244">
        <v>354.62799999999999</v>
      </c>
      <c r="M123" s="242">
        <v>0.8840072849810221</v>
      </c>
      <c r="N123" s="244">
        <v>418.55799999999999</v>
      </c>
      <c r="O123" s="242">
        <v>0.99486934849603614</v>
      </c>
    </row>
    <row r="124" spans="1:31" ht="9.9499999999999993" customHeight="1">
      <c r="A124" s="239"/>
      <c r="B124" s="240"/>
      <c r="C124" s="241"/>
      <c r="D124" s="242"/>
      <c r="E124" s="242"/>
      <c r="F124" s="242"/>
      <c r="G124" s="241"/>
      <c r="H124" s="242"/>
      <c r="I124" s="243"/>
      <c r="J124" s="244"/>
      <c r="K124" s="242"/>
      <c r="L124" s="244"/>
      <c r="M124" s="242"/>
      <c r="N124" s="244"/>
      <c r="O124" s="242"/>
    </row>
    <row r="125" spans="1:31" s="238" customFormat="1" ht="11.1" customHeight="1">
      <c r="A125" s="295" t="s">
        <v>657</v>
      </c>
      <c r="B125" s="296"/>
      <c r="C125" s="241">
        <v>4156.942</v>
      </c>
      <c r="D125" s="242">
        <v>10.351844093325182</v>
      </c>
      <c r="E125" s="242">
        <v>1961.2260000000001</v>
      </c>
      <c r="F125" s="242">
        <v>4.8839521416887157</v>
      </c>
      <c r="G125" s="241">
        <v>2195.7159999999999</v>
      </c>
      <c r="H125" s="242">
        <v>5.2151053164757553</v>
      </c>
      <c r="I125" s="243">
        <v>1119.5629672459982</v>
      </c>
      <c r="J125" s="244">
        <v>4081.67</v>
      </c>
      <c r="K125" s="242">
        <v>4.9662836057024355</v>
      </c>
      <c r="L125" s="244">
        <v>1921.2670000000001</v>
      </c>
      <c r="M125" s="242">
        <v>4.7892834869035532</v>
      </c>
      <c r="N125" s="244">
        <v>2160.4029999999998</v>
      </c>
      <c r="O125" s="242">
        <v>5.1350558945209066</v>
      </c>
      <c r="Z125" s="209"/>
      <c r="AA125" s="209"/>
      <c r="AB125" s="209"/>
      <c r="AC125" s="209"/>
      <c r="AD125" s="209"/>
      <c r="AE125" s="209"/>
    </row>
    <row r="126" spans="1:31" s="238" customFormat="1" ht="9.9499999999999993" customHeight="1">
      <c r="A126" s="246"/>
      <c r="B126" s="247"/>
      <c r="C126" s="241"/>
      <c r="D126" s="242"/>
      <c r="E126" s="242"/>
      <c r="F126" s="242"/>
      <c r="G126" s="241"/>
      <c r="H126" s="242"/>
      <c r="I126" s="243"/>
      <c r="J126" s="242"/>
      <c r="K126" s="242"/>
      <c r="L126" s="242"/>
      <c r="M126" s="242"/>
      <c r="N126" s="242"/>
      <c r="O126" s="242"/>
      <c r="Z126" s="209"/>
      <c r="AA126" s="209"/>
      <c r="AB126" s="209"/>
      <c r="AC126" s="209"/>
      <c r="AD126" s="209"/>
      <c r="AE126" s="209"/>
    </row>
    <row r="127" spans="1:31">
      <c r="A127" s="239" t="s">
        <v>810</v>
      </c>
      <c r="B127" s="240">
        <v>1932</v>
      </c>
      <c r="C127" s="241">
        <v>782.64099999999996</v>
      </c>
      <c r="D127" s="242">
        <v>1.9489753797488907</v>
      </c>
      <c r="E127" s="242">
        <v>354.733</v>
      </c>
      <c r="F127" s="242">
        <v>0.88337549832485551</v>
      </c>
      <c r="G127" s="241">
        <v>427.90800000000002</v>
      </c>
      <c r="H127" s="242">
        <v>1.0163360315097707</v>
      </c>
      <c r="I127" s="243">
        <v>1206.2819078010787</v>
      </c>
      <c r="J127" s="244">
        <v>775.71400000000006</v>
      </c>
      <c r="K127" s="242">
        <v>0.94383321554997335</v>
      </c>
      <c r="L127" s="244">
        <v>350.69799999999998</v>
      </c>
      <c r="M127" s="242">
        <v>0.87421068507922239</v>
      </c>
      <c r="N127" s="244">
        <v>425.01600000000002</v>
      </c>
      <c r="O127" s="242">
        <v>1.0102193507719153</v>
      </c>
    </row>
    <row r="128" spans="1:31" ht="9.9499999999999993" customHeight="1">
      <c r="A128" s="239" t="s">
        <v>811</v>
      </c>
      <c r="B128" s="240">
        <v>1931</v>
      </c>
      <c r="C128" s="241">
        <v>752.048</v>
      </c>
      <c r="D128" s="242">
        <v>1.8727910196238045</v>
      </c>
      <c r="E128" s="242">
        <v>335.78500000000003</v>
      </c>
      <c r="F128" s="242">
        <v>0.83619015345347525</v>
      </c>
      <c r="G128" s="241">
        <v>416.26299999999998</v>
      </c>
      <c r="H128" s="242">
        <v>0.98867767250051786</v>
      </c>
      <c r="I128" s="243">
        <v>1239.6712181902108</v>
      </c>
      <c r="J128" s="244">
        <v>754.48500000000001</v>
      </c>
      <c r="K128" s="242">
        <v>0.91800328940076048</v>
      </c>
      <c r="L128" s="244">
        <v>335.97699999999998</v>
      </c>
      <c r="M128" s="242">
        <v>0.83751456621041998</v>
      </c>
      <c r="N128" s="244">
        <v>418.50799999999998</v>
      </c>
      <c r="O128" s="242">
        <v>0.99475050363481055</v>
      </c>
      <c r="Z128" s="238"/>
      <c r="AA128" s="238"/>
      <c r="AB128" s="238"/>
      <c r="AC128" s="238"/>
      <c r="AD128" s="238"/>
      <c r="AE128" s="238"/>
    </row>
    <row r="129" spans="1:31" ht="9.9499999999999993" customHeight="1">
      <c r="A129" s="239" t="s">
        <v>812</v>
      </c>
      <c r="B129" s="240">
        <v>1930</v>
      </c>
      <c r="C129" s="241">
        <v>738.59500000000003</v>
      </c>
      <c r="D129" s="242">
        <v>1.839289623985495</v>
      </c>
      <c r="E129" s="242">
        <v>324.57499999999999</v>
      </c>
      <c r="F129" s="242">
        <v>0.80827439896708231</v>
      </c>
      <c r="G129" s="241">
        <v>414.02</v>
      </c>
      <c r="H129" s="242">
        <v>0.9833502616582892</v>
      </c>
      <c r="I129" s="243">
        <v>1275.5757529076484</v>
      </c>
      <c r="J129" s="244">
        <v>716.40499999999997</v>
      </c>
      <c r="K129" s="242">
        <v>0.87167027382009166</v>
      </c>
      <c r="L129" s="244">
        <v>308.56900000000002</v>
      </c>
      <c r="M129" s="242">
        <v>0.76919262979603698</v>
      </c>
      <c r="N129" s="244">
        <v>407.83600000000001</v>
      </c>
      <c r="O129" s="242">
        <v>0.96938425645485082</v>
      </c>
      <c r="Z129" s="238"/>
      <c r="AA129" s="238"/>
      <c r="AB129" s="238"/>
      <c r="AC129" s="238"/>
      <c r="AD129" s="238"/>
      <c r="AE129" s="238"/>
    </row>
    <row r="130" spans="1:31" ht="9.9499999999999993" customHeight="1">
      <c r="A130" s="239" t="s">
        <v>813</v>
      </c>
      <c r="B130" s="240">
        <v>1929</v>
      </c>
      <c r="C130" s="241">
        <v>676.35199999999998</v>
      </c>
      <c r="D130" s="242">
        <v>1.6842887045834829</v>
      </c>
      <c r="E130" s="242">
        <v>281.95</v>
      </c>
      <c r="F130" s="242">
        <v>0.7021272950435764</v>
      </c>
      <c r="G130" s="241">
        <v>394.40199999999999</v>
      </c>
      <c r="H130" s="242">
        <v>0.93675501159014674</v>
      </c>
      <c r="I130" s="243">
        <v>1398.8366731690016</v>
      </c>
      <c r="J130" s="244">
        <v>674.34699999999998</v>
      </c>
      <c r="K130" s="242">
        <v>0.82049711286179927</v>
      </c>
      <c r="L130" s="244">
        <v>273.28399999999999</v>
      </c>
      <c r="M130" s="242">
        <v>0.68123511642835199</v>
      </c>
      <c r="N130" s="244">
        <v>401.06299999999999</v>
      </c>
      <c r="O130" s="242">
        <v>0.95328553155325135</v>
      </c>
      <c r="AA130" s="182" t="s">
        <v>705</v>
      </c>
    </row>
    <row r="131" spans="1:31" ht="24" customHeight="1">
      <c r="A131" s="239" t="s">
        <v>814</v>
      </c>
      <c r="B131" s="240">
        <v>1928</v>
      </c>
      <c r="C131" s="241">
        <v>653.54399999999998</v>
      </c>
      <c r="D131" s="242">
        <v>1.6274909768113466</v>
      </c>
      <c r="E131" s="242">
        <v>254.065</v>
      </c>
      <c r="F131" s="242">
        <v>0.63268654447684436</v>
      </c>
      <c r="G131" s="241">
        <v>399.47899999999998</v>
      </c>
      <c r="H131" s="242">
        <v>0.94881353359014475</v>
      </c>
      <c r="I131" s="243">
        <v>1572.3495955759352</v>
      </c>
      <c r="J131" s="244">
        <v>653.79399999999998</v>
      </c>
      <c r="K131" s="242">
        <v>0.79548969507741152</v>
      </c>
      <c r="L131" s="244">
        <v>248.56700000000001</v>
      </c>
      <c r="M131" s="242">
        <v>0.61962123353451426</v>
      </c>
      <c r="N131" s="244">
        <v>405.22699999999998</v>
      </c>
      <c r="O131" s="242">
        <v>0.96318293159610657</v>
      </c>
    </row>
    <row r="132" spans="1:31" ht="24" customHeight="1">
      <c r="A132" s="239"/>
      <c r="B132" s="240"/>
      <c r="C132" s="241"/>
      <c r="D132" s="242"/>
      <c r="E132" s="242"/>
      <c r="F132" s="242"/>
      <c r="G132" s="241"/>
      <c r="H132" s="242"/>
      <c r="I132" s="243"/>
      <c r="J132" s="244"/>
      <c r="K132" s="242"/>
      <c r="L132" s="244"/>
      <c r="M132" s="242"/>
      <c r="N132" s="244"/>
      <c r="O132" s="242"/>
    </row>
    <row r="133" spans="1:31" s="238" customFormat="1" ht="24" customHeight="1">
      <c r="A133" s="295" t="s">
        <v>657</v>
      </c>
      <c r="B133" s="296"/>
      <c r="C133" s="241">
        <v>3603.18</v>
      </c>
      <c r="D133" s="242">
        <v>8.9728357047530203</v>
      </c>
      <c r="E133" s="242">
        <v>1551.1079999999999</v>
      </c>
      <c r="F133" s="242">
        <v>3.8626538902658338</v>
      </c>
      <c r="G133" s="241">
        <v>2052.0720000000001</v>
      </c>
      <c r="H133" s="242">
        <v>4.8739325108488698</v>
      </c>
      <c r="I133" s="243">
        <v>1322.9717079661764</v>
      </c>
      <c r="J133" s="244">
        <v>3574.7449999999999</v>
      </c>
      <c r="K133" s="242">
        <v>4.3494935867100359</v>
      </c>
      <c r="L133" s="244">
        <v>1517.095</v>
      </c>
      <c r="M133" s="242">
        <v>3.781774231048546</v>
      </c>
      <c r="N133" s="244">
        <v>2057.65</v>
      </c>
      <c r="O133" s="242">
        <v>4.8908225740109348</v>
      </c>
    </row>
    <row r="134" spans="1:31" s="238" customFormat="1" ht="24" customHeight="1">
      <c r="A134" s="246"/>
      <c r="B134" s="247"/>
      <c r="C134" s="241"/>
      <c r="D134" s="242"/>
      <c r="E134" s="242"/>
      <c r="F134" s="242"/>
      <c r="G134" s="241"/>
      <c r="H134" s="242"/>
      <c r="I134" s="243"/>
      <c r="J134" s="244"/>
      <c r="K134" s="242"/>
      <c r="L134" s="244"/>
      <c r="M134" s="242"/>
      <c r="N134" s="244"/>
      <c r="O134" s="242"/>
    </row>
    <row r="135" spans="1:31" ht="24" customHeight="1">
      <c r="A135" s="239" t="s">
        <v>815</v>
      </c>
      <c r="B135" s="240">
        <v>1927</v>
      </c>
      <c r="C135" s="241">
        <v>633.548</v>
      </c>
      <c r="D135" s="242">
        <v>1.5776958450798646</v>
      </c>
      <c r="E135" s="242">
        <v>232.27199999999999</v>
      </c>
      <c r="F135" s="242">
        <v>0.57841642516177194</v>
      </c>
      <c r="G135" s="241">
        <v>401.27600000000001</v>
      </c>
      <c r="H135" s="242">
        <v>0.95308163759526521</v>
      </c>
      <c r="I135" s="243">
        <v>1727.6124543638493</v>
      </c>
      <c r="J135" s="244">
        <v>613.95799999999997</v>
      </c>
      <c r="K135" s="242">
        <v>0.74702010451355838</v>
      </c>
      <c r="L135" s="244">
        <v>218.018</v>
      </c>
      <c r="M135" s="242">
        <v>0.54346949551922707</v>
      </c>
      <c r="N135" s="244">
        <v>395.94</v>
      </c>
      <c r="O135" s="242">
        <v>0.94110868707209161</v>
      </c>
    </row>
    <row r="136" spans="1:31" ht="24" customHeight="1">
      <c r="A136" s="239" t="s">
        <v>816</v>
      </c>
      <c r="B136" s="240">
        <v>1926</v>
      </c>
      <c r="C136" s="241">
        <v>574.34199999999998</v>
      </c>
      <c r="D136" s="242">
        <v>1.4302578290119445</v>
      </c>
      <c r="E136" s="242">
        <v>194.17599999999999</v>
      </c>
      <c r="F136" s="242">
        <v>0.48354768449151092</v>
      </c>
      <c r="G136" s="241">
        <v>380.166</v>
      </c>
      <c r="H136" s="242">
        <v>0.90294269739042843</v>
      </c>
      <c r="I136" s="243">
        <v>1957.8423698088334</v>
      </c>
      <c r="J136" s="244">
        <v>571.053</v>
      </c>
      <c r="K136" s="242">
        <v>0.69481637464253432</v>
      </c>
      <c r="L136" s="244">
        <v>191.929</v>
      </c>
      <c r="M136" s="242">
        <v>0.47843552736705103</v>
      </c>
      <c r="N136" s="244">
        <v>379.12400000000002</v>
      </c>
      <c r="O136" s="242">
        <v>0.9011387833447484</v>
      </c>
    </row>
    <row r="137" spans="1:31" ht="24" customHeight="1">
      <c r="A137" s="239" t="s">
        <v>817</v>
      </c>
      <c r="B137" s="240">
        <v>1925</v>
      </c>
      <c r="C137" s="241">
        <v>545.92600000000004</v>
      </c>
      <c r="D137" s="242">
        <v>1.3594947532326993</v>
      </c>
      <c r="E137" s="242">
        <v>179.489</v>
      </c>
      <c r="F137" s="242">
        <v>0.44697331463052492</v>
      </c>
      <c r="G137" s="241">
        <v>366.43700000000001</v>
      </c>
      <c r="H137" s="242">
        <v>0.87033457280150361</v>
      </c>
      <c r="I137" s="243">
        <v>2041.5568642089488</v>
      </c>
      <c r="J137" s="244">
        <v>559.23699999999997</v>
      </c>
      <c r="K137" s="242">
        <v>0.68043951245500323</v>
      </c>
      <c r="L137" s="244">
        <v>184.74100000000001</v>
      </c>
      <c r="M137" s="242">
        <v>0.46051747136345411</v>
      </c>
      <c r="N137" s="244">
        <v>374.49599999999998</v>
      </c>
      <c r="O137" s="242">
        <v>0.89013850298972075</v>
      </c>
    </row>
    <row r="138" spans="1:31" ht="24" customHeight="1">
      <c r="A138" s="239" t="s">
        <v>818</v>
      </c>
      <c r="B138" s="240">
        <v>1924</v>
      </c>
      <c r="C138" s="241">
        <v>547.76700000000005</v>
      </c>
      <c r="D138" s="242">
        <v>1.3640793120203398</v>
      </c>
      <c r="E138" s="242">
        <v>178.49299999999999</v>
      </c>
      <c r="F138" s="242">
        <v>0.44449302101157329</v>
      </c>
      <c r="G138" s="241">
        <v>369.274</v>
      </c>
      <c r="H138" s="242">
        <v>0.87707280934158516</v>
      </c>
      <c r="I138" s="243">
        <v>2068.8430358613505</v>
      </c>
      <c r="J138" s="244">
        <v>560.68700000000001</v>
      </c>
      <c r="K138" s="242">
        <v>0.68220376856298559</v>
      </c>
      <c r="L138" s="244">
        <v>180.893</v>
      </c>
      <c r="M138" s="242">
        <v>0.45092527888963096</v>
      </c>
      <c r="N138" s="244">
        <v>379.79399999999998</v>
      </c>
      <c r="O138" s="242">
        <v>0.90273130448516936</v>
      </c>
    </row>
    <row r="139" spans="1:31" ht="24" customHeight="1">
      <c r="A139" s="239" t="s">
        <v>819</v>
      </c>
      <c r="B139" s="240">
        <v>1923</v>
      </c>
      <c r="C139" s="241">
        <v>545.65099999999995</v>
      </c>
      <c r="D139" s="242">
        <v>1.358809933207386</v>
      </c>
      <c r="E139" s="242">
        <v>171.01599999999999</v>
      </c>
      <c r="F139" s="242">
        <v>0.42587338708697381</v>
      </c>
      <c r="G139" s="241">
        <v>374.63499999999999</v>
      </c>
      <c r="H139" s="242">
        <v>0.88980586753382251</v>
      </c>
      <c r="I139" s="243">
        <v>2190.6429807737291</v>
      </c>
      <c r="J139" s="244">
        <v>541.10699999999997</v>
      </c>
      <c r="K139" s="242">
        <v>0.65838022746347147</v>
      </c>
      <c r="L139" s="244">
        <v>168.40799999999999</v>
      </c>
      <c r="M139" s="242">
        <v>0.41980300159345557</v>
      </c>
      <c r="N139" s="244">
        <v>372.69900000000001</v>
      </c>
      <c r="O139" s="242">
        <v>0.88586721867727813</v>
      </c>
    </row>
    <row r="140" spans="1:31" ht="24" customHeight="1">
      <c r="A140" s="239"/>
      <c r="B140" s="240"/>
      <c r="C140" s="241"/>
      <c r="D140" s="242"/>
      <c r="E140" s="242"/>
      <c r="F140" s="242"/>
      <c r="G140" s="241"/>
      <c r="H140" s="242"/>
      <c r="I140" s="243"/>
      <c r="J140" s="244"/>
      <c r="K140" s="242"/>
      <c r="L140" s="244"/>
      <c r="M140" s="242"/>
      <c r="N140" s="244"/>
      <c r="O140" s="242"/>
    </row>
    <row r="141" spans="1:31" s="238" customFormat="1" ht="24" customHeight="1">
      <c r="A141" s="295" t="s">
        <v>657</v>
      </c>
      <c r="B141" s="296"/>
      <c r="C141" s="241">
        <v>2847.2339999999999</v>
      </c>
      <c r="D141" s="242">
        <v>7.0903376725522342</v>
      </c>
      <c r="E141" s="242">
        <v>955.44600000000003</v>
      </c>
      <c r="F141" s="242">
        <v>2.3793038323823552</v>
      </c>
      <c r="G141" s="241">
        <v>1891.788</v>
      </c>
      <c r="H141" s="242">
        <v>4.4932375846626051</v>
      </c>
      <c r="I141" s="243">
        <v>1980.0051494275972</v>
      </c>
      <c r="J141" s="244">
        <v>2846.0419999999999</v>
      </c>
      <c r="K141" s="242">
        <v>3.462859987637553</v>
      </c>
      <c r="L141" s="244">
        <v>943.98900000000003</v>
      </c>
      <c r="M141" s="242">
        <v>2.3531507747328191</v>
      </c>
      <c r="N141" s="244">
        <v>1902.0530000000001</v>
      </c>
      <c r="O141" s="242">
        <v>4.5209844965690094</v>
      </c>
    </row>
    <row r="142" spans="1:31" s="238" customFormat="1" ht="24" customHeight="1">
      <c r="A142" s="246"/>
      <c r="B142" s="247"/>
      <c r="C142" s="241"/>
      <c r="D142" s="242"/>
      <c r="E142" s="242"/>
      <c r="F142" s="242"/>
      <c r="G142" s="241"/>
      <c r="H142" s="242"/>
      <c r="I142" s="243"/>
      <c r="J142" s="242"/>
      <c r="K142" s="242"/>
      <c r="L142" s="242"/>
      <c r="M142" s="242"/>
      <c r="N142" s="242"/>
      <c r="O142" s="242"/>
    </row>
    <row r="143" spans="1:31" ht="24" customHeight="1">
      <c r="A143" s="239" t="s">
        <v>820</v>
      </c>
      <c r="B143" s="240">
        <v>1922</v>
      </c>
      <c r="C143" s="241">
        <v>506.70299999999997</v>
      </c>
      <c r="D143" s="242">
        <v>1.2618194955859738</v>
      </c>
      <c r="E143" s="242">
        <v>153.49100000000001</v>
      </c>
      <c r="F143" s="242">
        <v>0.38223167456475832</v>
      </c>
      <c r="G143" s="241">
        <v>353.21199999999999</v>
      </c>
      <c r="H143" s="242">
        <v>0.83892351244106</v>
      </c>
      <c r="I143" s="243">
        <v>2301.1902978024764</v>
      </c>
      <c r="J143" s="244">
        <v>445.05399999999997</v>
      </c>
      <c r="K143" s="242">
        <v>0.54150981922896557</v>
      </c>
      <c r="L143" s="244">
        <v>134.97999999999999</v>
      </c>
      <c r="M143" s="242">
        <v>0.3364745686373844</v>
      </c>
      <c r="N143" s="244">
        <v>310.07400000000001</v>
      </c>
      <c r="O143" s="242">
        <v>0.73701402999240229</v>
      </c>
    </row>
    <row r="144" spans="1:31" ht="24" customHeight="1">
      <c r="A144" s="239" t="s">
        <v>821</v>
      </c>
      <c r="B144" s="240">
        <v>1921</v>
      </c>
      <c r="C144" s="241">
        <v>360.19900000000001</v>
      </c>
      <c r="D144" s="242">
        <v>0.89698723017343929</v>
      </c>
      <c r="E144" s="242">
        <v>107.032</v>
      </c>
      <c r="F144" s="242">
        <v>0.26653693436107134</v>
      </c>
      <c r="G144" s="241">
        <v>253.167</v>
      </c>
      <c r="H144" s="242">
        <v>0.60130388796010847</v>
      </c>
      <c r="I144" s="243">
        <v>2365.3393377681441</v>
      </c>
      <c r="J144" s="244">
        <v>297.31299999999999</v>
      </c>
      <c r="K144" s="242">
        <v>0.36174915602246338</v>
      </c>
      <c r="L144" s="244">
        <v>88.335999999999999</v>
      </c>
      <c r="M144" s="242">
        <v>0.22020164094793296</v>
      </c>
      <c r="N144" s="244">
        <v>208.977</v>
      </c>
      <c r="O144" s="242">
        <v>0.49671685128621634</v>
      </c>
    </row>
    <row r="145" spans="1:15" ht="24" customHeight="1">
      <c r="A145" s="239" t="s">
        <v>822</v>
      </c>
      <c r="B145" s="240">
        <v>1920</v>
      </c>
      <c r="C145" s="241">
        <v>218.196</v>
      </c>
      <c r="D145" s="242">
        <v>0.54336360088429936</v>
      </c>
      <c r="E145" s="242">
        <v>63.215000000000003</v>
      </c>
      <c r="F145" s="242">
        <v>0.15742144690966375</v>
      </c>
      <c r="G145" s="241">
        <v>154.98099999999999</v>
      </c>
      <c r="H145" s="242">
        <v>0.36809962538540003</v>
      </c>
      <c r="I145" s="243">
        <v>2451.6491339080912</v>
      </c>
      <c r="J145" s="244">
        <v>213.93100000000001</v>
      </c>
      <c r="K145" s="242">
        <v>0.26029591271502295</v>
      </c>
      <c r="L145" s="244">
        <v>62.25</v>
      </c>
      <c r="M145" s="242">
        <v>0.15517515111629263</v>
      </c>
      <c r="N145" s="244">
        <v>151.68100000000001</v>
      </c>
      <c r="O145" s="242">
        <v>0.360530147910749</v>
      </c>
    </row>
    <row r="146" spans="1:15" ht="24" customHeight="1">
      <c r="A146" s="239" t="s">
        <v>823</v>
      </c>
      <c r="B146" s="240">
        <v>1919</v>
      </c>
      <c r="C146" s="241">
        <v>193.387</v>
      </c>
      <c r="D146" s="242">
        <v>0.48158287358252216</v>
      </c>
      <c r="E146" s="242">
        <v>55.024000000000001</v>
      </c>
      <c r="F146" s="242">
        <v>0.13702377117388809</v>
      </c>
      <c r="G146" s="241">
        <v>138.363</v>
      </c>
      <c r="H146" s="242">
        <v>0.32862975762964558</v>
      </c>
      <c r="I146" s="243">
        <v>2514.5936318697295</v>
      </c>
      <c r="J146" s="244">
        <v>203.69</v>
      </c>
      <c r="K146" s="242">
        <v>0.24783539767926588</v>
      </c>
      <c r="L146" s="244">
        <v>57.664000000000001</v>
      </c>
      <c r="M146" s="242">
        <v>0.1437432917906811</v>
      </c>
      <c r="N146" s="244">
        <v>146.02600000000001</v>
      </c>
      <c r="O146" s="242">
        <v>0.34708879410615057</v>
      </c>
    </row>
    <row r="147" spans="1:15" ht="24" customHeight="1">
      <c r="A147" s="239" t="s">
        <v>824</v>
      </c>
      <c r="B147" s="240">
        <v>1918</v>
      </c>
      <c r="C147" s="241">
        <v>195.477</v>
      </c>
      <c r="D147" s="242">
        <v>0.48678750577490049</v>
      </c>
      <c r="E147" s="242">
        <v>53.661000000000001</v>
      </c>
      <c r="F147" s="242">
        <v>0.13362955410297342</v>
      </c>
      <c r="G147" s="241">
        <v>141.816</v>
      </c>
      <c r="H147" s="242">
        <v>0.33683107267120421</v>
      </c>
      <c r="I147" s="243">
        <v>2642.8132163023424</v>
      </c>
      <c r="J147" s="244">
        <v>225.499</v>
      </c>
      <c r="K147" s="242">
        <v>0.27437102627167154</v>
      </c>
      <c r="L147" s="244">
        <v>61.396999999999998</v>
      </c>
      <c r="M147" s="242">
        <v>0.15304881531063483</v>
      </c>
      <c r="N147" s="244">
        <v>164.102</v>
      </c>
      <c r="O147" s="242">
        <v>0.39005358833637521</v>
      </c>
    </row>
    <row r="148" spans="1:15" ht="24" customHeight="1">
      <c r="A148" s="239"/>
      <c r="B148" s="240"/>
      <c r="C148" s="241"/>
      <c r="D148" s="242">
        <v>0</v>
      </c>
      <c r="E148" s="242"/>
      <c r="F148" s="242"/>
      <c r="G148" s="241"/>
      <c r="H148" s="242"/>
      <c r="I148" s="243"/>
      <c r="J148" s="244"/>
      <c r="K148" s="242"/>
      <c r="L148" s="244"/>
      <c r="M148" s="242"/>
      <c r="N148" s="244"/>
      <c r="O148" s="242"/>
    </row>
    <row r="149" spans="1:15" s="238" customFormat="1" ht="24" customHeight="1">
      <c r="A149" s="295" t="s">
        <v>657</v>
      </c>
      <c r="B149" s="296"/>
      <c r="C149" s="241">
        <v>1473.962</v>
      </c>
      <c r="D149" s="242">
        <v>3.6705407060011352</v>
      </c>
      <c r="E149" s="242">
        <v>432.423</v>
      </c>
      <c r="F149" s="242">
        <v>1.076843381112355</v>
      </c>
      <c r="G149" s="241">
        <v>1041.539</v>
      </c>
      <c r="H149" s="242">
        <v>2.473787856087418</v>
      </c>
      <c r="I149" s="243">
        <v>2408.6114753378056</v>
      </c>
      <c r="J149" s="244">
        <v>1385.4870000000001</v>
      </c>
      <c r="K149" s="242">
        <v>1.6857613119173893</v>
      </c>
      <c r="L149" s="244">
        <v>404.62700000000001</v>
      </c>
      <c r="M149" s="242">
        <v>1.0086434678029259</v>
      </c>
      <c r="N149" s="244">
        <v>980.86</v>
      </c>
      <c r="O149" s="242">
        <v>2.3314034116318934</v>
      </c>
    </row>
    <row r="150" spans="1:15" s="238" customFormat="1" ht="24" customHeight="1">
      <c r="A150" s="246"/>
      <c r="B150" s="247"/>
      <c r="C150" s="241"/>
      <c r="D150" s="242"/>
      <c r="E150" s="242"/>
      <c r="F150" s="242"/>
      <c r="G150" s="241"/>
      <c r="H150" s="242"/>
      <c r="I150" s="243"/>
      <c r="J150" s="244"/>
      <c r="K150" s="242"/>
      <c r="L150" s="244"/>
      <c r="M150" s="242"/>
      <c r="N150" s="244"/>
      <c r="O150" s="242"/>
    </row>
    <row r="151" spans="1:15" ht="24" customHeight="1">
      <c r="A151" s="239" t="s">
        <v>825</v>
      </c>
      <c r="B151" s="240">
        <v>1917</v>
      </c>
      <c r="C151" s="241">
        <v>230.684</v>
      </c>
      <c r="D151" s="242">
        <v>0.57446190079741932</v>
      </c>
      <c r="E151" s="242">
        <v>60.734000000000002</v>
      </c>
      <c r="F151" s="242">
        <v>0.15124312515402225</v>
      </c>
      <c r="G151" s="241">
        <v>169.95</v>
      </c>
      <c r="H151" s="242">
        <v>0.40365290799677855</v>
      </c>
      <c r="I151" s="243">
        <v>2798.2678565548126</v>
      </c>
      <c r="J151" s="244">
        <v>263.34500000000003</v>
      </c>
      <c r="K151" s="242">
        <v>0.3204193274183626</v>
      </c>
      <c r="L151" s="244">
        <v>69.043999999999997</v>
      </c>
      <c r="M151" s="242">
        <v>0.17211105435619772</v>
      </c>
      <c r="N151" s="244">
        <v>194.30099999999999</v>
      </c>
      <c r="O151" s="242">
        <v>0.46183350761932229</v>
      </c>
    </row>
    <row r="152" spans="1:15" ht="24" customHeight="1">
      <c r="A152" s="239" t="s">
        <v>826</v>
      </c>
      <c r="B152" s="240">
        <v>116</v>
      </c>
      <c r="C152" s="241">
        <v>264.33199999999999</v>
      </c>
      <c r="D152" s="242">
        <v>0.65825398884007325</v>
      </c>
      <c r="E152" s="242">
        <v>66.942999999999998</v>
      </c>
      <c r="F152" s="242">
        <v>0.16670511619826969</v>
      </c>
      <c r="G152" s="241">
        <v>197.38900000000001</v>
      </c>
      <c r="H152" s="242">
        <v>0.46882402975331644</v>
      </c>
      <c r="I152" s="243">
        <v>2948.6129991186535</v>
      </c>
      <c r="J152" s="244">
        <v>264.577</v>
      </c>
      <c r="K152" s="242">
        <v>0.32191833674597248</v>
      </c>
      <c r="L152" s="244">
        <v>67.251999999999995</v>
      </c>
      <c r="M152" s="242">
        <v>0.16764400422285802</v>
      </c>
      <c r="N152" s="244">
        <v>197.32499999999999</v>
      </c>
      <c r="O152" s="242">
        <v>0.46902124482623753</v>
      </c>
    </row>
    <row r="153" spans="1:15" ht="24" customHeight="1">
      <c r="A153" s="239" t="s">
        <v>827</v>
      </c>
      <c r="B153" s="240">
        <v>1915</v>
      </c>
      <c r="C153" s="241">
        <v>233.006</v>
      </c>
      <c r="D153" s="242">
        <v>0.58024427206569806</v>
      </c>
      <c r="E153" s="242">
        <v>57.454999999999998</v>
      </c>
      <c r="F153" s="242">
        <v>0.14307758019765449</v>
      </c>
      <c r="G153" s="241">
        <v>175.55099999999999</v>
      </c>
      <c r="H153" s="242">
        <v>0.41695599677400685</v>
      </c>
      <c r="I153" s="243">
        <v>3055.4520929423024</v>
      </c>
      <c r="J153" s="244">
        <v>232.358</v>
      </c>
      <c r="K153" s="242">
        <v>0.28271656602660344</v>
      </c>
      <c r="L153" s="244">
        <v>57.396000000000001</v>
      </c>
      <c r="M153" s="242">
        <v>0.14307522848948967</v>
      </c>
      <c r="N153" s="244">
        <v>174.96199999999999</v>
      </c>
      <c r="O153" s="242">
        <v>0.41586669219454281</v>
      </c>
    </row>
    <row r="154" spans="1:15" ht="24" customHeight="1">
      <c r="A154" s="239" t="s">
        <v>828</v>
      </c>
      <c r="B154" s="240">
        <v>1914</v>
      </c>
      <c r="C154" s="241">
        <v>200.83199999999999</v>
      </c>
      <c r="D154" s="242">
        <v>0.5001228193587216</v>
      </c>
      <c r="E154" s="242">
        <v>48.103999999999999</v>
      </c>
      <c r="F154" s="242">
        <v>0.11979120908237702</v>
      </c>
      <c r="G154" s="241">
        <v>152.72800000000001</v>
      </c>
      <c r="H154" s="242">
        <v>0.36274846326879667</v>
      </c>
      <c r="I154" s="243">
        <v>3174.9542657575253</v>
      </c>
      <c r="J154" s="244">
        <v>193.32300000000001</v>
      </c>
      <c r="K154" s="242">
        <v>0.23522157487136686</v>
      </c>
      <c r="L154" s="244">
        <v>46.276000000000003</v>
      </c>
      <c r="M154" s="242">
        <v>0.1153555870370692</v>
      </c>
      <c r="N154" s="244">
        <v>147.047</v>
      </c>
      <c r="O154" s="242">
        <v>0.34951560617237426</v>
      </c>
    </row>
    <row r="155" spans="1:15" ht="24" customHeight="1">
      <c r="A155" s="239" t="s">
        <v>829</v>
      </c>
      <c r="B155" s="240">
        <v>1913</v>
      </c>
      <c r="C155" s="241">
        <v>158.13900000000001</v>
      </c>
      <c r="D155" s="242">
        <v>0.39380637811986574</v>
      </c>
      <c r="E155" s="242">
        <v>36.585000000000001</v>
      </c>
      <c r="F155" s="242">
        <v>9.1105965912996092E-2</v>
      </c>
      <c r="G155" s="241">
        <v>121.554</v>
      </c>
      <c r="H155" s="242">
        <v>0.28870624053333582</v>
      </c>
      <c r="I155" s="243">
        <v>3322.5092250922507</v>
      </c>
      <c r="J155" s="244">
        <v>157.72</v>
      </c>
      <c r="K155" s="242">
        <v>0.19190239541447207</v>
      </c>
      <c r="L155" s="244">
        <v>36.246000000000002</v>
      </c>
      <c r="M155" s="242">
        <v>9.0353068712628812E-2</v>
      </c>
      <c r="N155" s="244">
        <v>121.474</v>
      </c>
      <c r="O155" s="242">
        <v>0.28873121345000574</v>
      </c>
    </row>
    <row r="156" spans="1:15" ht="24" customHeight="1">
      <c r="A156" s="239"/>
      <c r="B156" s="240"/>
      <c r="C156" s="241"/>
      <c r="D156" s="242"/>
      <c r="E156" s="242"/>
      <c r="F156" s="242"/>
      <c r="G156" s="241"/>
      <c r="H156" s="242"/>
      <c r="I156" s="243"/>
      <c r="J156" s="244"/>
      <c r="K156" s="242"/>
      <c r="L156" s="244"/>
      <c r="M156" s="242"/>
      <c r="N156" s="244"/>
      <c r="O156" s="242"/>
    </row>
    <row r="157" spans="1:15" s="238" customFormat="1" ht="24" customHeight="1">
      <c r="A157" s="295" t="s">
        <v>657</v>
      </c>
      <c r="B157" s="296"/>
      <c r="C157" s="241">
        <v>1086.9929999999999</v>
      </c>
      <c r="D157" s="242">
        <v>2.706889359181778</v>
      </c>
      <c r="E157" s="242">
        <v>269.82100000000003</v>
      </c>
      <c r="F157" s="242">
        <v>0.67192299654531962</v>
      </c>
      <c r="G157" s="241">
        <v>817.17200000000003</v>
      </c>
      <c r="H157" s="242">
        <v>1.9408876383262343</v>
      </c>
      <c r="I157" s="243">
        <v>3028.5707932295854</v>
      </c>
      <c r="J157" s="244">
        <v>1111.3230000000001</v>
      </c>
      <c r="K157" s="242">
        <v>1.3521782004767775</v>
      </c>
      <c r="L157" s="244">
        <v>276.214</v>
      </c>
      <c r="M157" s="242">
        <v>0.68853894281824346</v>
      </c>
      <c r="N157" s="244">
        <v>835.10900000000004</v>
      </c>
      <c r="O157" s="242">
        <v>1.9849682642624829</v>
      </c>
    </row>
    <row r="158" spans="1:15" s="238" customFormat="1" ht="24" customHeight="1">
      <c r="A158" s="246"/>
      <c r="B158" s="247"/>
      <c r="C158" s="241"/>
      <c r="D158" s="242"/>
      <c r="E158" s="242"/>
      <c r="F158" s="242"/>
      <c r="G158" s="241"/>
      <c r="H158" s="242"/>
      <c r="I158" s="243"/>
      <c r="J158" s="244"/>
      <c r="K158" s="242"/>
      <c r="L158" s="244"/>
      <c r="M158" s="242"/>
      <c r="N158" s="244"/>
      <c r="O158" s="242"/>
    </row>
    <row r="159" spans="1:15" ht="24" customHeight="1">
      <c r="A159" s="239" t="s">
        <v>830</v>
      </c>
      <c r="B159" s="240">
        <v>1912</v>
      </c>
      <c r="C159" s="241"/>
      <c r="D159" s="242"/>
      <c r="E159" s="242"/>
      <c r="F159" s="242"/>
      <c r="G159" s="241"/>
      <c r="H159" s="242"/>
      <c r="I159" s="243"/>
      <c r="J159" s="242"/>
      <c r="K159" s="242"/>
      <c r="L159" s="242"/>
      <c r="M159" s="242"/>
      <c r="N159" s="242"/>
      <c r="O159" s="242"/>
    </row>
    <row r="160" spans="1:15" ht="24" customHeight="1">
      <c r="A160" s="295" t="s">
        <v>831</v>
      </c>
      <c r="B160" s="297"/>
      <c r="C160" s="241">
        <v>525.70299999999997</v>
      </c>
      <c r="D160" s="242">
        <v>1.3091343336985042</v>
      </c>
      <c r="E160" s="256">
        <v>116.52800000000001</v>
      </c>
      <c r="F160" s="242">
        <v>0.29018439239878663</v>
      </c>
      <c r="G160" s="241">
        <v>409.17500000000001</v>
      </c>
      <c r="H160" s="242">
        <v>0.97184276922378277</v>
      </c>
      <c r="I160" s="243">
        <v>3511.3878209529039</v>
      </c>
      <c r="J160" s="244">
        <v>511.255</v>
      </c>
      <c r="K160" s="242">
        <v>0.62205845274934013</v>
      </c>
      <c r="L160" s="244">
        <v>113.42099999999999</v>
      </c>
      <c r="M160" s="242">
        <v>0.28273286449415302</v>
      </c>
      <c r="N160" s="244">
        <v>397.834</v>
      </c>
      <c r="O160" s="242">
        <v>0.94561053041531173</v>
      </c>
    </row>
    <row r="161" spans="1:15" s="238" customFormat="1" ht="24" customHeight="1">
      <c r="A161" s="257"/>
      <c r="B161" s="258"/>
      <c r="C161" s="259"/>
      <c r="D161" s="242"/>
      <c r="E161" s="256"/>
      <c r="F161" s="256"/>
      <c r="G161" s="241"/>
      <c r="H161" s="256"/>
      <c r="I161" s="243"/>
      <c r="J161" s="259"/>
      <c r="K161" s="256"/>
      <c r="L161" s="259"/>
      <c r="M161" s="256"/>
      <c r="N161" s="259"/>
      <c r="O161" s="256"/>
    </row>
    <row r="162" spans="1:15" ht="24" customHeight="1">
      <c r="A162" s="295" t="s">
        <v>832</v>
      </c>
      <c r="B162" s="296"/>
      <c r="C162" s="241">
        <v>82259.539999999994</v>
      </c>
      <c r="D162" s="242">
        <v>204.84720096374843</v>
      </c>
      <c r="E162" s="242">
        <v>40156.536</v>
      </c>
      <c r="F162" s="260">
        <v>100</v>
      </c>
      <c r="G162" s="241">
        <v>42103.004000000001</v>
      </c>
      <c r="H162" s="260">
        <v>100</v>
      </c>
      <c r="I162" s="243">
        <v>1048.4720096374847</v>
      </c>
      <c r="J162" s="244">
        <v>82187.614000000001</v>
      </c>
      <c r="K162" s="260">
        <v>100</v>
      </c>
      <c r="L162" s="244">
        <v>40115.959000000003</v>
      </c>
      <c r="M162" s="260">
        <v>100</v>
      </c>
      <c r="N162" s="244">
        <v>42071.654999999999</v>
      </c>
      <c r="O162" s="260">
        <v>100</v>
      </c>
    </row>
    <row r="163" spans="1:15" ht="24" customHeight="1">
      <c r="C163" s="250"/>
      <c r="D163" s="242"/>
      <c r="E163" s="251"/>
      <c r="F163" s="260"/>
      <c r="G163" s="251"/>
      <c r="H163" s="260"/>
      <c r="I163" s="243"/>
      <c r="J163" s="252"/>
      <c r="K163" s="260"/>
      <c r="L163" s="252"/>
      <c r="M163" s="260"/>
      <c r="N163" s="252"/>
      <c r="O163" s="260"/>
    </row>
    <row r="164" spans="1:15" ht="24" customHeight="1">
      <c r="H164" s="261" t="s">
        <v>833</v>
      </c>
      <c r="I164" s="262"/>
      <c r="J164" s="262"/>
      <c r="K164" s="263"/>
      <c r="L164" s="263"/>
      <c r="M164" s="263"/>
      <c r="N164" s="264"/>
      <c r="O164" s="265"/>
    </row>
    <row r="165" spans="1:15" ht="24" customHeight="1"/>
    <row r="166" spans="1:15" hidden="1"/>
    <row r="167" spans="1:15" hidden="1"/>
    <row r="168" spans="1:15" hidden="1"/>
    <row r="169" spans="1:15" hidden="1"/>
    <row r="170" spans="1:15" hidden="1"/>
    <row r="171" spans="1:15" hidden="1"/>
    <row r="172" spans="1:15" hidden="1"/>
    <row r="173" spans="1:15" hidden="1"/>
  </sheetData>
  <mergeCells count="37">
    <mergeCell ref="AD4:AF4"/>
    <mergeCell ref="AD1:AF1"/>
    <mergeCell ref="A2:O2"/>
    <mergeCell ref="AD2:AF2"/>
    <mergeCell ref="A3:O3"/>
    <mergeCell ref="AD3:AF3"/>
    <mergeCell ref="C5:H5"/>
    <mergeCell ref="J5:O5"/>
    <mergeCell ref="AD5:AD6"/>
    <mergeCell ref="AE5:AF5"/>
    <mergeCell ref="C6:D8"/>
    <mergeCell ref="E6:F8"/>
    <mergeCell ref="G6:H8"/>
    <mergeCell ref="J6:K8"/>
    <mergeCell ref="L6:M8"/>
    <mergeCell ref="N6:O8"/>
    <mergeCell ref="A101:B101"/>
    <mergeCell ref="A17:B17"/>
    <mergeCell ref="A25:B25"/>
    <mergeCell ref="A33:B33"/>
    <mergeCell ref="A41:B41"/>
    <mergeCell ref="A49:B49"/>
    <mergeCell ref="A57:B57"/>
    <mergeCell ref="A65:B65"/>
    <mergeCell ref="A73:B73"/>
    <mergeCell ref="A81:B81"/>
    <mergeCell ref="A84:G84"/>
    <mergeCell ref="A93:B93"/>
    <mergeCell ref="A157:B157"/>
    <mergeCell ref="A160:B160"/>
    <mergeCell ref="A162:B162"/>
    <mergeCell ref="A109:B109"/>
    <mergeCell ref="A117:B117"/>
    <mergeCell ref="A125:B125"/>
    <mergeCell ref="A133:B133"/>
    <mergeCell ref="A141:B141"/>
    <mergeCell ref="A149:B149"/>
  </mergeCells>
  <pageMargins left="0.39370078740157483" right="0.31496062992125984" top="0.59055118110236227" bottom="0.59055118110236227" header="0.51181102362204722" footer="0.51181102362204722"/>
  <pageSetup paperSize="9" orientation="landscape" r:id="rId1"/>
  <headerFooter alignWithMargins="0"/>
  <rowBreaks count="1" manualBreakCount="1">
    <brk id="8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6"/>
  <sheetViews>
    <sheetView topLeftCell="Z112" zoomScaleNormal="100" workbookViewId="0">
      <selection activeCell="M51" sqref="M51"/>
    </sheetView>
  </sheetViews>
  <sheetFormatPr baseColWidth="10" defaultRowHeight="12.75"/>
  <cols>
    <col min="1" max="1" width="11.42578125" style="59"/>
    <col min="2" max="2" width="11.5703125" style="29" bestFit="1" customWidth="1"/>
    <col min="3" max="16384" width="11.42578125" style="29"/>
  </cols>
  <sheetData>
    <row r="1" spans="1:11">
      <c r="A1" s="59" t="s">
        <v>598</v>
      </c>
      <c r="B1" s="41">
        <v>2019</v>
      </c>
      <c r="C1" s="41">
        <v>2060</v>
      </c>
      <c r="D1" s="41">
        <v>2025</v>
      </c>
      <c r="E1" s="29">
        <v>2030</v>
      </c>
      <c r="F1" s="41">
        <v>2035</v>
      </c>
      <c r="G1" s="29">
        <v>2040</v>
      </c>
      <c r="I1" s="204" t="s">
        <v>598</v>
      </c>
      <c r="J1" s="205">
        <v>2035</v>
      </c>
      <c r="K1" s="205">
        <v>2060</v>
      </c>
    </row>
    <row r="2" spans="1:11">
      <c r="A2" s="59" t="s">
        <v>603</v>
      </c>
      <c r="B2" s="29">
        <v>-3970</v>
      </c>
      <c r="C2" s="29">
        <v>3449</v>
      </c>
      <c r="D2" s="29">
        <v>3937</v>
      </c>
      <c r="E2" s="29">
        <v>3738</v>
      </c>
      <c r="F2" s="29">
        <v>3536</v>
      </c>
      <c r="G2" s="29">
        <v>3407</v>
      </c>
      <c r="I2" s="204" t="s">
        <v>603</v>
      </c>
      <c r="J2" s="205">
        <f>-F2</f>
        <v>-3536</v>
      </c>
      <c r="K2" s="205">
        <f>C2</f>
        <v>3449</v>
      </c>
    </row>
    <row r="3" spans="1:11">
      <c r="A3" s="59" t="s">
        <v>606</v>
      </c>
      <c r="B3" s="29">
        <v>-3705</v>
      </c>
      <c r="C3" s="29">
        <v>3558</v>
      </c>
      <c r="D3" s="29">
        <v>4068</v>
      </c>
      <c r="E3" s="29">
        <v>3987</v>
      </c>
      <c r="F3" s="29">
        <v>3787</v>
      </c>
      <c r="G3" s="29">
        <v>3585</v>
      </c>
      <c r="I3" s="204" t="s">
        <v>606</v>
      </c>
      <c r="J3" s="205">
        <f t="shared" ref="J3:J18" si="0">-F3</f>
        <v>-3787</v>
      </c>
      <c r="K3" s="205">
        <f t="shared" ref="K3:K18" si="1">C3</f>
        <v>3558</v>
      </c>
    </row>
    <row r="4" spans="1:11">
      <c r="A4" s="59" t="s">
        <v>607</v>
      </c>
      <c r="B4" s="29">
        <v>-3679</v>
      </c>
      <c r="C4" s="29">
        <v>3554</v>
      </c>
      <c r="D4" s="29">
        <v>3814</v>
      </c>
      <c r="E4" s="29">
        <v>4108</v>
      </c>
      <c r="F4" s="29">
        <v>4026</v>
      </c>
      <c r="G4" s="29">
        <v>3827</v>
      </c>
      <c r="I4" s="204" t="s">
        <v>607</v>
      </c>
      <c r="J4" s="205">
        <f t="shared" si="0"/>
        <v>-4026</v>
      </c>
      <c r="K4" s="205">
        <f t="shared" si="1"/>
        <v>3554</v>
      </c>
    </row>
    <row r="5" spans="1:11">
      <c r="A5" s="59" t="s">
        <v>612</v>
      </c>
      <c r="B5" s="29">
        <v>-3920</v>
      </c>
      <c r="C5" s="29">
        <v>3540</v>
      </c>
      <c r="D5" s="29">
        <v>3770</v>
      </c>
      <c r="E5" s="29">
        <v>3873</v>
      </c>
      <c r="F5" s="29">
        <v>4166</v>
      </c>
      <c r="G5" s="29">
        <v>4086</v>
      </c>
      <c r="I5" s="204" t="s">
        <v>612</v>
      </c>
      <c r="J5" s="205">
        <f t="shared" si="0"/>
        <v>-4166</v>
      </c>
      <c r="K5" s="205">
        <f t="shared" si="1"/>
        <v>3540</v>
      </c>
    </row>
    <row r="6" spans="1:11">
      <c r="A6" s="59" t="s">
        <v>620</v>
      </c>
      <c r="B6" s="29">
        <v>-4617</v>
      </c>
      <c r="C6" s="29">
        <v>3755</v>
      </c>
      <c r="D6" s="29">
        <v>4095</v>
      </c>
      <c r="E6" s="29">
        <v>3965</v>
      </c>
      <c r="F6" s="29">
        <v>4067</v>
      </c>
      <c r="G6" s="29">
        <v>4361</v>
      </c>
      <c r="I6" s="204" t="s">
        <v>620</v>
      </c>
      <c r="J6" s="205">
        <f t="shared" si="0"/>
        <v>-4067</v>
      </c>
      <c r="K6" s="205">
        <f t="shared" si="1"/>
        <v>3755</v>
      </c>
    </row>
    <row r="7" spans="1:11">
      <c r="A7" s="59" t="s">
        <v>626</v>
      </c>
      <c r="B7" s="29">
        <v>-5097</v>
      </c>
      <c r="C7" s="29">
        <v>4098</v>
      </c>
      <c r="D7" s="29">
        <v>4894</v>
      </c>
      <c r="E7" s="29">
        <v>4308</v>
      </c>
      <c r="F7" s="29">
        <v>4179</v>
      </c>
      <c r="G7" s="29">
        <v>4281</v>
      </c>
      <c r="I7" s="204" t="s">
        <v>626</v>
      </c>
      <c r="J7" s="205">
        <f t="shared" si="0"/>
        <v>-4179</v>
      </c>
      <c r="K7" s="205">
        <f t="shared" si="1"/>
        <v>4098</v>
      </c>
    </row>
    <row r="8" spans="1:11">
      <c r="A8" s="59" t="s">
        <v>631</v>
      </c>
      <c r="B8" s="29">
        <v>-5512</v>
      </c>
      <c r="C8" s="29">
        <v>4437</v>
      </c>
      <c r="D8" s="29">
        <v>5147</v>
      </c>
      <c r="E8" s="29">
        <v>5029</v>
      </c>
      <c r="F8" s="29">
        <v>4445</v>
      </c>
      <c r="G8" s="29">
        <v>4317</v>
      </c>
      <c r="I8" s="204" t="s">
        <v>631</v>
      </c>
      <c r="J8" s="205">
        <f t="shared" si="0"/>
        <v>-4445</v>
      </c>
      <c r="K8" s="205">
        <f t="shared" si="1"/>
        <v>4437</v>
      </c>
    </row>
    <row r="9" spans="1:11">
      <c r="A9" s="59" t="s">
        <v>636</v>
      </c>
      <c r="B9" s="29">
        <v>-5304</v>
      </c>
      <c r="C9" s="29">
        <v>4730</v>
      </c>
      <c r="D9" s="29">
        <v>5736</v>
      </c>
      <c r="E9" s="29">
        <v>5235</v>
      </c>
      <c r="F9" s="29">
        <v>5118</v>
      </c>
      <c r="G9" s="29">
        <v>4536</v>
      </c>
      <c r="I9" s="204" t="s">
        <v>636</v>
      </c>
      <c r="J9" s="205">
        <f t="shared" si="0"/>
        <v>-5118</v>
      </c>
      <c r="K9" s="205">
        <f t="shared" si="1"/>
        <v>4730</v>
      </c>
    </row>
    <row r="10" spans="1:11">
      <c r="A10" s="59" t="s">
        <v>638</v>
      </c>
      <c r="B10" s="29">
        <v>-4917</v>
      </c>
      <c r="C10" s="29">
        <v>4875</v>
      </c>
      <c r="D10" s="29">
        <v>5400</v>
      </c>
      <c r="E10" s="29">
        <v>5792</v>
      </c>
      <c r="F10" s="29">
        <v>5293</v>
      </c>
      <c r="G10" s="29">
        <v>5178</v>
      </c>
      <c r="I10" s="204" t="s">
        <v>638</v>
      </c>
      <c r="J10" s="205">
        <f t="shared" si="0"/>
        <v>-5293</v>
      </c>
      <c r="K10" s="205">
        <f t="shared" si="1"/>
        <v>4875</v>
      </c>
    </row>
    <row r="11" spans="1:11">
      <c r="A11" s="59" t="s">
        <v>641</v>
      </c>
      <c r="B11" s="29">
        <v>-5278</v>
      </c>
      <c r="C11" s="29">
        <v>4618</v>
      </c>
      <c r="D11" s="29">
        <v>5098</v>
      </c>
      <c r="E11" s="29">
        <v>5424</v>
      </c>
      <c r="F11" s="29">
        <v>5814</v>
      </c>
      <c r="G11" s="29">
        <v>5320</v>
      </c>
      <c r="I11" s="204" t="s">
        <v>641</v>
      </c>
      <c r="J11" s="205">
        <f t="shared" si="0"/>
        <v>-5814</v>
      </c>
      <c r="K11" s="205">
        <f t="shared" si="1"/>
        <v>4618</v>
      </c>
    </row>
    <row r="12" spans="1:11">
      <c r="A12" s="59" t="s">
        <v>644</v>
      </c>
      <c r="B12" s="29">
        <v>-6718</v>
      </c>
      <c r="C12" s="29">
        <v>4519</v>
      </c>
      <c r="D12" s="29">
        <v>5037</v>
      </c>
      <c r="E12" s="29">
        <v>5081</v>
      </c>
      <c r="F12" s="29">
        <v>5406</v>
      </c>
      <c r="G12" s="29">
        <v>5798</v>
      </c>
      <c r="I12" s="204" t="s">
        <v>644</v>
      </c>
      <c r="J12" s="205">
        <f t="shared" si="0"/>
        <v>-5406</v>
      </c>
      <c r="K12" s="205">
        <f t="shared" si="1"/>
        <v>4519</v>
      </c>
    </row>
    <row r="13" spans="1:11">
      <c r="A13" s="59" t="s">
        <v>647</v>
      </c>
      <c r="B13" s="29">
        <v>-6746</v>
      </c>
      <c r="C13" s="29">
        <v>4606</v>
      </c>
      <c r="D13" s="29">
        <v>6398</v>
      </c>
      <c r="E13" s="29">
        <v>4963</v>
      </c>
      <c r="F13" s="29">
        <v>5014</v>
      </c>
      <c r="G13" s="29">
        <v>5340</v>
      </c>
      <c r="I13" s="204" t="s">
        <v>647</v>
      </c>
      <c r="J13" s="205">
        <f t="shared" si="0"/>
        <v>-5014</v>
      </c>
      <c r="K13" s="205">
        <f t="shared" si="1"/>
        <v>4606</v>
      </c>
    </row>
    <row r="14" spans="1:11">
      <c r="A14" s="59" t="s">
        <v>650</v>
      </c>
      <c r="B14" s="29">
        <v>-5654</v>
      </c>
      <c r="C14" s="29">
        <v>5065</v>
      </c>
      <c r="D14" s="29">
        <v>6614</v>
      </c>
      <c r="E14" s="29">
        <v>6206</v>
      </c>
      <c r="F14" s="29">
        <v>4828</v>
      </c>
      <c r="G14" s="29">
        <v>4889</v>
      </c>
      <c r="I14" s="204" t="s">
        <v>650</v>
      </c>
      <c r="J14" s="205">
        <f t="shared" si="0"/>
        <v>-4828</v>
      </c>
      <c r="K14" s="205">
        <f t="shared" si="1"/>
        <v>5065</v>
      </c>
    </row>
    <row r="15" spans="1:11">
      <c r="A15" s="59" t="s">
        <v>653</v>
      </c>
      <c r="B15" s="29">
        <v>-4866</v>
      </c>
      <c r="C15" s="29">
        <v>4991</v>
      </c>
      <c r="D15" s="29">
        <v>5530</v>
      </c>
      <c r="E15" s="29">
        <v>6299</v>
      </c>
      <c r="F15" s="29">
        <v>5927</v>
      </c>
      <c r="G15" s="29">
        <v>4624</v>
      </c>
      <c r="I15" s="204" t="s">
        <v>653</v>
      </c>
      <c r="J15" s="205">
        <f t="shared" si="0"/>
        <v>-5927</v>
      </c>
      <c r="K15" s="205">
        <f t="shared" si="1"/>
        <v>4991</v>
      </c>
    </row>
    <row r="16" spans="1:11">
      <c r="A16" s="59" t="s">
        <v>655</v>
      </c>
      <c r="B16" s="29">
        <v>-3682</v>
      </c>
      <c r="C16" s="29">
        <v>5162</v>
      </c>
      <c r="D16" s="29">
        <v>4540</v>
      </c>
      <c r="E16" s="29">
        <v>5142</v>
      </c>
      <c r="F16" s="29">
        <v>5883</v>
      </c>
      <c r="G16" s="29">
        <v>5558</v>
      </c>
      <c r="I16" s="204" t="s">
        <v>655</v>
      </c>
      <c r="J16" s="205">
        <f t="shared" si="0"/>
        <v>-5883</v>
      </c>
      <c r="K16" s="205">
        <f t="shared" si="1"/>
        <v>5162</v>
      </c>
    </row>
    <row r="17" spans="1:11">
      <c r="A17" s="59" t="s">
        <v>658</v>
      </c>
      <c r="B17" s="29">
        <v>-3878</v>
      </c>
      <c r="C17" s="29">
        <v>4412</v>
      </c>
      <c r="D17" s="29">
        <v>3531</v>
      </c>
      <c r="E17" s="29">
        <v>4056</v>
      </c>
      <c r="F17" s="29">
        <v>4626</v>
      </c>
      <c r="G17" s="29">
        <v>5325</v>
      </c>
      <c r="I17" s="204" t="s">
        <v>658</v>
      </c>
      <c r="J17" s="205">
        <f t="shared" si="0"/>
        <v>-4626</v>
      </c>
      <c r="K17" s="205">
        <f t="shared" si="1"/>
        <v>4412</v>
      </c>
    </row>
    <row r="18" spans="1:11">
      <c r="A18" s="59" t="s">
        <v>660</v>
      </c>
      <c r="B18" s="29">
        <v>-3282</v>
      </c>
      <c r="C18" s="29">
        <v>3552</v>
      </c>
      <c r="D18" s="29">
        <v>2790</v>
      </c>
      <c r="E18" s="29">
        <v>2896</v>
      </c>
      <c r="F18" s="29">
        <v>3354</v>
      </c>
      <c r="G18" s="29">
        <v>3868</v>
      </c>
      <c r="I18" s="204" t="s">
        <v>660</v>
      </c>
      <c r="J18" s="205">
        <f t="shared" si="0"/>
        <v>-3354</v>
      </c>
      <c r="K18" s="205">
        <f t="shared" si="1"/>
        <v>3552</v>
      </c>
    </row>
    <row r="19" spans="1:11">
      <c r="A19" s="59" t="s">
        <v>663</v>
      </c>
      <c r="B19" s="29">
        <v>-1558</v>
      </c>
      <c r="C19" s="29">
        <v>2570</v>
      </c>
      <c r="D19" s="29">
        <v>2279</v>
      </c>
      <c r="E19" s="29">
        <v>1871</v>
      </c>
      <c r="F19" s="29">
        <v>2019</v>
      </c>
      <c r="G19" s="29">
        <v>2371</v>
      </c>
      <c r="I19" s="206" t="s">
        <v>664</v>
      </c>
      <c r="J19" s="205">
        <f>-F19-F20-F21</f>
        <v>-3326</v>
      </c>
      <c r="K19" s="205">
        <f>C19+C20+C21</f>
        <v>5295</v>
      </c>
    </row>
    <row r="20" spans="1:11">
      <c r="A20" s="59" t="s">
        <v>834</v>
      </c>
      <c r="B20" s="29">
        <v>-657</v>
      </c>
      <c r="C20" s="29">
        <v>1846</v>
      </c>
      <c r="D20" s="29">
        <v>786</v>
      </c>
      <c r="E20" s="29">
        <v>1112</v>
      </c>
      <c r="F20" s="29">
        <v>921</v>
      </c>
      <c r="G20" s="29">
        <v>1055</v>
      </c>
      <c r="I20" s="59"/>
    </row>
    <row r="21" spans="1:11">
      <c r="A21" s="59" t="s">
        <v>835</v>
      </c>
      <c r="B21" s="29">
        <v>-164</v>
      </c>
      <c r="C21" s="29">
        <v>879</v>
      </c>
      <c r="D21" s="29">
        <v>210</v>
      </c>
      <c r="E21" s="29">
        <v>262</v>
      </c>
      <c r="F21" s="29">
        <v>386</v>
      </c>
      <c r="G21" s="29">
        <v>357</v>
      </c>
      <c r="I21" s="59"/>
    </row>
    <row r="22" spans="1:11">
      <c r="A22" s="59" t="s">
        <v>26</v>
      </c>
      <c r="B22" s="29">
        <f t="shared" ref="B22:G22" si="2">SUM(B2:B21)</f>
        <v>-83204</v>
      </c>
      <c r="C22" s="29">
        <f t="shared" si="2"/>
        <v>78216</v>
      </c>
      <c r="D22" s="29">
        <f t="shared" si="2"/>
        <v>83674</v>
      </c>
      <c r="E22" s="29">
        <f t="shared" si="2"/>
        <v>83347</v>
      </c>
      <c r="F22" s="29">
        <f t="shared" si="2"/>
        <v>82795</v>
      </c>
      <c r="G22" s="29">
        <f t="shared" si="2"/>
        <v>82083</v>
      </c>
      <c r="I22" s="59" t="s">
        <v>26</v>
      </c>
    </row>
    <row r="41" spans="9:9">
      <c r="I41" s="207"/>
    </row>
    <row r="57" spans="9:9">
      <c r="I57" s="207"/>
    </row>
    <row r="69" spans="9:9">
      <c r="I69" s="182"/>
    </row>
    <row r="72" spans="9:9">
      <c r="I72" s="207"/>
    </row>
    <row r="84" spans="9:9">
      <c r="I84" s="182"/>
    </row>
    <row r="112" spans="27:27" ht="15.75">
      <c r="AA112" s="128" t="s">
        <v>851</v>
      </c>
    </row>
    <row r="126" spans="27:27">
      <c r="AA126" s="182" t="s">
        <v>705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topLeftCell="N13" zoomScaleNormal="100" workbookViewId="0">
      <selection activeCell="M51" sqref="M51"/>
    </sheetView>
  </sheetViews>
  <sheetFormatPr baseColWidth="10" defaultRowHeight="12.75"/>
  <cols>
    <col min="1" max="16384" width="11.42578125" style="29"/>
  </cols>
  <sheetData>
    <row r="1" spans="1:25" ht="27.75">
      <c r="C1" s="134"/>
    </row>
    <row r="3" spans="1:25">
      <c r="A3" s="39"/>
      <c r="B3" s="39"/>
      <c r="C3" s="39"/>
      <c r="D3" s="39"/>
      <c r="E3" s="39"/>
      <c r="F3" s="39"/>
      <c r="G3" s="39"/>
      <c r="H3" s="39"/>
    </row>
    <row r="10" spans="1:25">
      <c r="C10" s="41" t="s">
        <v>836</v>
      </c>
    </row>
    <row r="11" spans="1:25">
      <c r="A11" s="39"/>
      <c r="I11" s="39"/>
      <c r="J11" s="39"/>
      <c r="K11" s="39"/>
      <c r="L11" s="39"/>
      <c r="M11" s="39"/>
      <c r="N11" s="39"/>
    </row>
    <row r="12" spans="1:25" ht="89.25">
      <c r="C12" s="42" t="s">
        <v>837</v>
      </c>
      <c r="D12" s="42" t="s">
        <v>838</v>
      </c>
      <c r="E12" s="42" t="s">
        <v>839</v>
      </c>
      <c r="F12" s="42" t="s">
        <v>840</v>
      </c>
      <c r="G12" s="42"/>
      <c r="H12" s="42"/>
      <c r="I12" s="42" t="s">
        <v>841</v>
      </c>
      <c r="J12" s="42" t="s">
        <v>842</v>
      </c>
      <c r="K12" s="42" t="s">
        <v>843</v>
      </c>
      <c r="L12" s="42" t="s">
        <v>844</v>
      </c>
    </row>
    <row r="13" spans="1:25" ht="15.75">
      <c r="B13" s="136" t="s">
        <v>26</v>
      </c>
      <c r="C13" s="137">
        <v>49.4</v>
      </c>
      <c r="D13" s="137">
        <v>77.5</v>
      </c>
      <c r="E13" s="137">
        <v>78.7</v>
      </c>
      <c r="F13" s="137">
        <v>25.5</v>
      </c>
      <c r="H13" s="136" t="s">
        <v>26</v>
      </c>
      <c r="I13" s="29">
        <v>59.3</v>
      </c>
      <c r="J13" s="29">
        <v>28.6</v>
      </c>
      <c r="K13" s="29">
        <v>61.1</v>
      </c>
      <c r="L13" s="29">
        <v>24.7</v>
      </c>
      <c r="O13" s="128" t="s">
        <v>852</v>
      </c>
      <c r="Y13" s="128" t="s">
        <v>853</v>
      </c>
    </row>
    <row r="14" spans="1:25" ht="15">
      <c r="B14" s="136"/>
      <c r="C14" s="137"/>
      <c r="D14" s="137"/>
      <c r="E14" s="137"/>
      <c r="F14" s="137"/>
      <c r="H14" s="136"/>
    </row>
    <row r="15" spans="1:25">
      <c r="B15" s="187" t="s">
        <v>543</v>
      </c>
      <c r="C15" s="137">
        <v>50.2</v>
      </c>
      <c r="D15" s="137">
        <v>75.599999999999994</v>
      </c>
      <c r="E15" s="137">
        <v>77.7</v>
      </c>
      <c r="F15" s="137">
        <v>19.100000000000001</v>
      </c>
      <c r="G15" s="188"/>
      <c r="H15" s="187" t="s">
        <v>543</v>
      </c>
      <c r="I15" s="188">
        <v>50.9</v>
      </c>
      <c r="J15" s="188">
        <v>27.6</v>
      </c>
      <c r="K15" s="188">
        <v>68.2</v>
      </c>
      <c r="L15" s="188">
        <v>24</v>
      </c>
    </row>
    <row r="16" spans="1:25">
      <c r="B16" s="187" t="s">
        <v>548</v>
      </c>
      <c r="C16" s="137">
        <v>50.6</v>
      </c>
      <c r="D16" s="137">
        <v>82</v>
      </c>
      <c r="E16" s="137">
        <v>79.099999999999994</v>
      </c>
      <c r="F16" s="137">
        <v>21.9</v>
      </c>
      <c r="G16" s="137"/>
      <c r="H16" s="187" t="s">
        <v>548</v>
      </c>
      <c r="I16" s="137">
        <v>60.7</v>
      </c>
      <c r="J16" s="137">
        <v>26.8</v>
      </c>
      <c r="K16" s="137">
        <v>63.7</v>
      </c>
      <c r="L16" s="137">
        <v>27.3</v>
      </c>
    </row>
    <row r="17" spans="2:25">
      <c r="B17" s="187" t="s">
        <v>549</v>
      </c>
      <c r="C17" s="137">
        <v>49.9</v>
      </c>
      <c r="D17" s="137">
        <v>74.599999999999994</v>
      </c>
      <c r="E17" s="137">
        <v>82.2</v>
      </c>
      <c r="F17" s="137">
        <v>34.700000000000003</v>
      </c>
      <c r="G17" s="137"/>
      <c r="H17" s="187" t="s">
        <v>549</v>
      </c>
      <c r="I17" s="137">
        <v>61.5</v>
      </c>
      <c r="J17" s="137">
        <v>30.3</v>
      </c>
      <c r="K17" s="137">
        <v>58.9</v>
      </c>
      <c r="L17" s="137">
        <v>23.3</v>
      </c>
    </row>
    <row r="18" spans="2:25">
      <c r="B18" s="189" t="s">
        <v>555</v>
      </c>
      <c r="C18" s="137">
        <v>44.7</v>
      </c>
      <c r="D18" s="137">
        <v>74.599999999999994</v>
      </c>
      <c r="E18" s="137">
        <v>78.099999999999994</v>
      </c>
      <c r="F18" s="137">
        <v>37.700000000000003</v>
      </c>
      <c r="G18" s="137"/>
      <c r="H18" s="189" t="s">
        <v>555</v>
      </c>
      <c r="I18" s="137">
        <v>64.900000000000006</v>
      </c>
      <c r="J18" s="137">
        <v>35.1</v>
      </c>
      <c r="K18" s="137">
        <v>45.6</v>
      </c>
      <c r="L18" s="137">
        <v>17.5</v>
      </c>
    </row>
    <row r="19" spans="2:25">
      <c r="B19" s="39"/>
      <c r="C19" s="137"/>
      <c r="D19" s="137"/>
      <c r="E19" s="137"/>
      <c r="F19" s="137"/>
      <c r="G19" s="137"/>
      <c r="H19" s="39"/>
      <c r="I19" s="137"/>
      <c r="J19" s="137"/>
      <c r="K19" s="137"/>
      <c r="L19" s="137"/>
    </row>
    <row r="20" spans="2:25" ht="30">
      <c r="B20" s="136" t="s">
        <v>29</v>
      </c>
      <c r="C20" s="137">
        <v>59.9</v>
      </c>
      <c r="D20" s="137">
        <v>88.5</v>
      </c>
      <c r="E20" s="137">
        <v>87.3</v>
      </c>
      <c r="F20" s="137">
        <v>18.5</v>
      </c>
      <c r="G20" s="137"/>
      <c r="H20" s="136" t="s">
        <v>515</v>
      </c>
      <c r="I20" s="137">
        <v>61.4</v>
      </c>
      <c r="J20" s="137">
        <v>28.3</v>
      </c>
      <c r="K20" s="137">
        <v>63.2</v>
      </c>
      <c r="L20" s="137">
        <v>24.6</v>
      </c>
    </row>
    <row r="21" spans="2:25" ht="15">
      <c r="B21" s="139" t="s">
        <v>31</v>
      </c>
      <c r="C21" s="137">
        <v>53.9</v>
      </c>
      <c r="D21" s="137">
        <v>73</v>
      </c>
      <c r="E21" s="137">
        <v>83.1</v>
      </c>
      <c r="F21" s="137">
        <v>18</v>
      </c>
      <c r="G21" s="137"/>
      <c r="H21" s="139" t="s">
        <v>28</v>
      </c>
      <c r="I21" s="137">
        <v>70</v>
      </c>
      <c r="J21" s="137">
        <v>25.8</v>
      </c>
      <c r="K21" s="137">
        <v>56.7</v>
      </c>
      <c r="L21" s="137">
        <v>30.8</v>
      </c>
    </row>
    <row r="22" spans="2:25" ht="15">
      <c r="B22" s="139" t="s">
        <v>30</v>
      </c>
      <c r="C22" s="137">
        <v>53.7</v>
      </c>
      <c r="D22" s="137">
        <v>79.599999999999994</v>
      </c>
      <c r="E22" s="137">
        <v>77.8</v>
      </c>
      <c r="F22" s="137">
        <v>24.1</v>
      </c>
      <c r="G22" s="137"/>
      <c r="H22" s="136" t="s">
        <v>25</v>
      </c>
      <c r="I22" s="137">
        <v>65</v>
      </c>
      <c r="J22" s="137">
        <v>37.5</v>
      </c>
      <c r="K22" s="137">
        <v>52.5</v>
      </c>
      <c r="L22" s="137">
        <v>25.8</v>
      </c>
    </row>
    <row r="23" spans="2:25" ht="30">
      <c r="B23" s="139" t="s">
        <v>28</v>
      </c>
      <c r="C23" s="137">
        <v>50</v>
      </c>
      <c r="D23" s="137">
        <v>70.8</v>
      </c>
      <c r="E23" s="137">
        <v>77.5</v>
      </c>
      <c r="F23" s="137">
        <v>23.3</v>
      </c>
      <c r="G23" s="137"/>
      <c r="H23" s="139" t="s">
        <v>14</v>
      </c>
      <c r="I23" s="137">
        <v>64.3</v>
      </c>
      <c r="J23" s="137">
        <v>31.3</v>
      </c>
      <c r="K23" s="137">
        <v>59.4</v>
      </c>
      <c r="L23" s="137">
        <v>25.2</v>
      </c>
    </row>
    <row r="24" spans="2:25" ht="30">
      <c r="B24" s="139" t="s">
        <v>14</v>
      </c>
      <c r="C24" s="137">
        <v>49.3</v>
      </c>
      <c r="D24" s="137">
        <v>77.400000000000006</v>
      </c>
      <c r="E24" s="137">
        <v>77.7</v>
      </c>
      <c r="F24" s="137">
        <v>25.2</v>
      </c>
      <c r="G24" s="137"/>
      <c r="H24" s="139" t="s">
        <v>0</v>
      </c>
      <c r="I24" s="137">
        <v>50</v>
      </c>
      <c r="J24" s="137">
        <v>25.9</v>
      </c>
      <c r="K24" s="137">
        <v>62.9</v>
      </c>
      <c r="L24" s="137">
        <v>12.5</v>
      </c>
    </row>
    <row r="25" spans="2:25" ht="30">
      <c r="B25" s="136" t="s">
        <v>515</v>
      </c>
      <c r="C25" s="137">
        <v>48.3</v>
      </c>
      <c r="D25" s="137">
        <v>76</v>
      </c>
      <c r="E25" s="137">
        <v>78.099999999999994</v>
      </c>
      <c r="F25" s="137">
        <v>29.2</v>
      </c>
      <c r="G25" s="137"/>
      <c r="H25" s="139" t="s">
        <v>31</v>
      </c>
      <c r="I25" s="137">
        <v>43.8</v>
      </c>
      <c r="J25" s="137">
        <v>22.5</v>
      </c>
      <c r="K25" s="137">
        <v>71.900000000000006</v>
      </c>
      <c r="L25" s="137">
        <v>21.3</v>
      </c>
    </row>
    <row r="26" spans="2:25" ht="15">
      <c r="B26" s="136" t="s">
        <v>25</v>
      </c>
      <c r="C26" s="137">
        <v>44.2</v>
      </c>
      <c r="D26" s="137">
        <v>79.2</v>
      </c>
      <c r="E26" s="137">
        <v>75.8</v>
      </c>
      <c r="F26" s="137">
        <v>24.2</v>
      </c>
      <c r="G26" s="137"/>
      <c r="H26" s="139" t="s">
        <v>30</v>
      </c>
      <c r="I26" s="137">
        <v>56.5</v>
      </c>
      <c r="J26" s="137">
        <v>28.7</v>
      </c>
      <c r="K26" s="137">
        <v>61.1</v>
      </c>
      <c r="L26" s="137">
        <v>36.1</v>
      </c>
    </row>
    <row r="27" spans="2:25" ht="15">
      <c r="B27" s="139" t="s">
        <v>0</v>
      </c>
      <c r="C27" s="137">
        <v>42.7</v>
      </c>
      <c r="D27" s="137">
        <v>75.900000000000006</v>
      </c>
      <c r="E27" s="137">
        <v>76.3</v>
      </c>
      <c r="F27" s="137">
        <v>30.6</v>
      </c>
      <c r="G27" s="137"/>
      <c r="H27" s="136" t="s">
        <v>29</v>
      </c>
      <c r="I27" s="137">
        <v>55.4</v>
      </c>
      <c r="J27" s="137">
        <v>26.1</v>
      </c>
      <c r="K27" s="137">
        <v>61.1</v>
      </c>
      <c r="L27" s="137">
        <v>29.9</v>
      </c>
    </row>
    <row r="30" spans="2:25">
      <c r="O30" s="29" t="s">
        <v>857</v>
      </c>
      <c r="Y30" s="29" t="s">
        <v>857</v>
      </c>
    </row>
    <row r="61" spans="1:22">
      <c r="A61" s="39"/>
      <c r="B61" s="42"/>
      <c r="C61" s="135"/>
      <c r="D61" s="42"/>
      <c r="E61" s="42"/>
      <c r="F61" s="42"/>
      <c r="G61" s="42"/>
      <c r="H61" s="42"/>
      <c r="I61" s="135"/>
      <c r="J61" s="135"/>
      <c r="K61" s="135"/>
      <c r="L61" s="135"/>
      <c r="N61" s="39"/>
      <c r="P61" s="42"/>
      <c r="Q61" s="42"/>
      <c r="R61" s="42"/>
      <c r="S61" s="42"/>
      <c r="T61" s="42"/>
      <c r="U61" s="42"/>
      <c r="V61" s="42"/>
    </row>
    <row r="62" spans="1:22">
      <c r="A62" s="39"/>
      <c r="N62" s="39"/>
      <c r="O62" s="39"/>
      <c r="P62" s="39"/>
      <c r="Q62" s="39"/>
      <c r="R62" s="39"/>
      <c r="S62" s="39"/>
      <c r="T62" s="39"/>
      <c r="U62" s="39"/>
      <c r="V62" s="39"/>
    </row>
    <row r="63" spans="1:22">
      <c r="A63" s="39"/>
      <c r="N63" s="39"/>
      <c r="O63" s="39"/>
      <c r="P63" s="39"/>
      <c r="Q63" s="39"/>
      <c r="R63" s="39"/>
      <c r="S63" s="39"/>
      <c r="T63" s="39"/>
      <c r="U63" s="39"/>
      <c r="V63" s="39"/>
    </row>
    <row r="64" spans="1:22">
      <c r="A64" s="39"/>
      <c r="B64" s="43"/>
      <c r="N64" s="39"/>
      <c r="O64" s="39"/>
      <c r="P64" s="39"/>
      <c r="Q64" s="39"/>
      <c r="R64" s="39"/>
      <c r="S64" s="39"/>
      <c r="T64" s="39"/>
      <c r="U64" s="39"/>
      <c r="V64" s="39"/>
    </row>
    <row r="65" spans="1:22">
      <c r="A65" s="39"/>
      <c r="B65" s="43"/>
      <c r="I65" s="43"/>
      <c r="N65" s="39"/>
      <c r="O65" s="39"/>
      <c r="P65" s="39"/>
      <c r="Q65" s="43"/>
      <c r="R65" s="39"/>
      <c r="S65" s="43"/>
      <c r="T65" s="43"/>
      <c r="U65" s="43"/>
      <c r="V65" s="43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topLeftCell="L15" zoomScaleNormal="100" workbookViewId="0">
      <selection activeCell="M51" sqref="M51"/>
    </sheetView>
  </sheetViews>
  <sheetFormatPr baseColWidth="10" defaultRowHeight="12.75"/>
  <cols>
    <col min="1" max="16384" width="11.42578125" style="29"/>
  </cols>
  <sheetData>
    <row r="1" spans="1:22" ht="27.75">
      <c r="C1" s="134"/>
    </row>
    <row r="3" spans="1:22">
      <c r="A3" s="39"/>
      <c r="B3" s="39"/>
      <c r="C3" s="39"/>
      <c r="D3" s="39"/>
      <c r="E3" s="39"/>
      <c r="F3" s="39"/>
    </row>
    <row r="10" spans="1:22">
      <c r="C10" s="41" t="s">
        <v>845</v>
      </c>
    </row>
    <row r="11" spans="1:22">
      <c r="A11" s="39"/>
      <c r="G11" s="39"/>
      <c r="H11" s="39"/>
      <c r="I11" s="39"/>
      <c r="J11" s="39"/>
    </row>
    <row r="12" spans="1:22" ht="140.25">
      <c r="C12" s="42" t="s">
        <v>846</v>
      </c>
      <c r="D12" s="42" t="s">
        <v>847</v>
      </c>
      <c r="E12" s="42"/>
      <c r="F12" s="42"/>
      <c r="G12" s="42" t="s">
        <v>848</v>
      </c>
      <c r="H12" s="42" t="s">
        <v>849</v>
      </c>
    </row>
    <row r="13" spans="1:22" ht="15">
      <c r="B13" s="136" t="s">
        <v>26</v>
      </c>
      <c r="C13" s="137">
        <v>24.3</v>
      </c>
      <c r="D13" s="137">
        <v>58.1</v>
      </c>
      <c r="F13" s="136" t="s">
        <v>26</v>
      </c>
      <c r="G13" s="29">
        <v>37.5</v>
      </c>
      <c r="H13" s="29">
        <v>16.399999999999999</v>
      </c>
    </row>
    <row r="14" spans="1:22" ht="15">
      <c r="B14" s="136"/>
      <c r="C14" s="137"/>
      <c r="D14" s="137"/>
      <c r="F14" s="136"/>
    </row>
    <row r="15" spans="1:22" ht="15.75">
      <c r="B15" s="187" t="s">
        <v>543</v>
      </c>
      <c r="C15" s="137">
        <v>27.8</v>
      </c>
      <c r="D15" s="137">
        <v>62.7</v>
      </c>
      <c r="E15" s="188"/>
      <c r="F15" s="187" t="s">
        <v>543</v>
      </c>
      <c r="G15" s="188">
        <v>38.799999999999997</v>
      </c>
      <c r="H15" s="188">
        <v>15.8</v>
      </c>
      <c r="M15" s="128" t="s">
        <v>858</v>
      </c>
      <c r="V15" s="128" t="s">
        <v>859</v>
      </c>
    </row>
    <row r="16" spans="1:22">
      <c r="B16" s="187" t="s">
        <v>548</v>
      </c>
      <c r="C16" s="137">
        <v>23.7</v>
      </c>
      <c r="D16" s="137">
        <v>58.6</v>
      </c>
      <c r="E16" s="137"/>
      <c r="F16" s="187" t="s">
        <v>548</v>
      </c>
      <c r="G16" s="137">
        <v>41.9</v>
      </c>
      <c r="H16" s="137">
        <v>15</v>
      </c>
    </row>
    <row r="17" spans="2:22">
      <c r="B17" s="187" t="s">
        <v>549</v>
      </c>
      <c r="C17" s="137">
        <v>25.6</v>
      </c>
      <c r="D17" s="137">
        <v>57.3</v>
      </c>
      <c r="E17" s="137"/>
      <c r="F17" s="187" t="s">
        <v>549</v>
      </c>
      <c r="G17" s="137">
        <v>33.299999999999997</v>
      </c>
      <c r="H17" s="137">
        <v>19.399999999999999</v>
      </c>
    </row>
    <row r="18" spans="2:22">
      <c r="B18" s="189" t="s">
        <v>555</v>
      </c>
      <c r="C18" s="137">
        <v>18.399999999999999</v>
      </c>
      <c r="D18" s="137">
        <v>54.4</v>
      </c>
      <c r="E18" s="137"/>
      <c r="F18" s="189" t="s">
        <v>555</v>
      </c>
      <c r="G18" s="137">
        <v>28.2</v>
      </c>
      <c r="H18" s="137">
        <v>22.3</v>
      </c>
    </row>
    <row r="19" spans="2:22">
      <c r="B19" s="39"/>
      <c r="C19" s="137"/>
      <c r="D19" s="137"/>
      <c r="E19" s="137"/>
      <c r="F19" s="39"/>
      <c r="G19" s="137"/>
      <c r="H19" s="137"/>
    </row>
    <row r="20" spans="2:22" ht="15">
      <c r="B20" s="139" t="s">
        <v>30</v>
      </c>
      <c r="C20" s="137">
        <v>33</v>
      </c>
      <c r="D20" s="137">
        <v>54.3</v>
      </c>
      <c r="E20" s="137"/>
      <c r="F20" s="136" t="s">
        <v>29</v>
      </c>
      <c r="G20" s="137">
        <v>43.8</v>
      </c>
      <c r="H20" s="137">
        <v>13.7</v>
      </c>
    </row>
    <row r="21" spans="2:22" ht="30">
      <c r="B21" s="136" t="s">
        <v>29</v>
      </c>
      <c r="C21" s="137">
        <v>30.1</v>
      </c>
      <c r="D21" s="137">
        <v>60.3</v>
      </c>
      <c r="E21" s="137"/>
      <c r="F21" s="139" t="s">
        <v>14</v>
      </c>
      <c r="G21" s="137">
        <v>42.8</v>
      </c>
      <c r="H21" s="137">
        <v>17.399999999999999</v>
      </c>
    </row>
    <row r="22" spans="2:22" ht="15">
      <c r="B22" s="136" t="s">
        <v>25</v>
      </c>
      <c r="C22" s="137">
        <v>29</v>
      </c>
      <c r="D22" s="137">
        <v>60.2</v>
      </c>
      <c r="E22" s="137"/>
      <c r="F22" s="136" t="s">
        <v>25</v>
      </c>
      <c r="G22" s="137">
        <v>41.9</v>
      </c>
      <c r="H22" s="137">
        <v>15.1</v>
      </c>
    </row>
    <row r="23" spans="2:22" ht="15">
      <c r="B23" s="139" t="s">
        <v>31</v>
      </c>
      <c r="C23" s="137">
        <v>26</v>
      </c>
      <c r="D23" s="137">
        <v>71.2</v>
      </c>
      <c r="E23" s="137"/>
      <c r="F23" s="139" t="s">
        <v>0</v>
      </c>
      <c r="G23" s="137">
        <v>39.6</v>
      </c>
      <c r="H23" s="137">
        <v>15.7</v>
      </c>
    </row>
    <row r="24" spans="2:22" ht="30">
      <c r="B24" s="136" t="s">
        <v>515</v>
      </c>
      <c r="C24" s="137">
        <v>24.4</v>
      </c>
      <c r="D24" s="137">
        <v>54.4</v>
      </c>
      <c r="E24" s="137"/>
      <c r="F24" s="139" t="s">
        <v>30</v>
      </c>
      <c r="G24" s="137">
        <v>37.200000000000003</v>
      </c>
      <c r="H24" s="137">
        <v>22.3</v>
      </c>
    </row>
    <row r="25" spans="2:22" ht="30">
      <c r="B25" s="139" t="s">
        <v>14</v>
      </c>
      <c r="C25" s="137">
        <v>20.7</v>
      </c>
      <c r="D25" s="137">
        <v>52.5</v>
      </c>
      <c r="E25" s="137"/>
      <c r="F25" s="139" t="s">
        <v>31</v>
      </c>
      <c r="G25" s="137">
        <v>37</v>
      </c>
      <c r="H25" s="137">
        <v>19.2</v>
      </c>
    </row>
    <row r="26" spans="2:22" ht="30">
      <c r="B26" s="139" t="s">
        <v>28</v>
      </c>
      <c r="C26" s="137">
        <v>20.6</v>
      </c>
      <c r="D26" s="137">
        <v>64.900000000000006</v>
      </c>
      <c r="E26" s="137"/>
      <c r="F26" s="136" t="s">
        <v>515</v>
      </c>
      <c r="G26" s="137">
        <v>30</v>
      </c>
      <c r="H26" s="137">
        <v>14.1</v>
      </c>
    </row>
    <row r="27" spans="2:22" ht="15">
      <c r="B27" s="139" t="s">
        <v>0</v>
      </c>
      <c r="C27" s="137">
        <v>19.8</v>
      </c>
      <c r="D27" s="137">
        <v>61.9</v>
      </c>
      <c r="E27" s="137"/>
      <c r="F27" s="139" t="s">
        <v>28</v>
      </c>
      <c r="G27" s="137">
        <v>26.8</v>
      </c>
      <c r="H27" s="137">
        <v>19.600000000000001</v>
      </c>
    </row>
    <row r="32" spans="2:22">
      <c r="M32" s="29" t="s">
        <v>857</v>
      </c>
      <c r="V32" s="29" t="s">
        <v>857</v>
      </c>
    </row>
    <row r="61" spans="1:18">
      <c r="A61" s="39"/>
      <c r="B61" s="42"/>
      <c r="C61" s="135"/>
      <c r="D61" s="42"/>
      <c r="E61" s="42"/>
      <c r="F61" s="42"/>
      <c r="G61" s="135"/>
      <c r="H61" s="135"/>
      <c r="J61" s="39"/>
      <c r="L61" s="42"/>
      <c r="M61" s="42"/>
      <c r="N61" s="42"/>
      <c r="O61" s="42"/>
      <c r="P61" s="42"/>
      <c r="Q61" s="42"/>
      <c r="R61" s="42"/>
    </row>
    <row r="62" spans="1:18">
      <c r="A62" s="39"/>
      <c r="J62" s="39"/>
      <c r="K62" s="39"/>
      <c r="L62" s="39"/>
      <c r="M62" s="39"/>
      <c r="N62" s="39"/>
      <c r="O62" s="39"/>
      <c r="P62" s="39"/>
      <c r="Q62" s="39"/>
      <c r="R62" s="39"/>
    </row>
    <row r="63" spans="1:18">
      <c r="A63" s="39"/>
      <c r="J63" s="39"/>
      <c r="K63" s="39"/>
      <c r="L63" s="39"/>
      <c r="M63" s="39"/>
      <c r="N63" s="39"/>
      <c r="O63" s="39"/>
      <c r="P63" s="39"/>
      <c r="Q63" s="39"/>
      <c r="R63" s="39"/>
    </row>
    <row r="64" spans="1:18">
      <c r="A64" s="39"/>
      <c r="B64" s="43"/>
      <c r="J64" s="39"/>
      <c r="K64" s="39"/>
      <c r="L64" s="39"/>
      <c r="M64" s="39"/>
      <c r="N64" s="39"/>
      <c r="O64" s="39"/>
      <c r="P64" s="39"/>
      <c r="Q64" s="39"/>
      <c r="R64" s="39"/>
    </row>
    <row r="65" spans="1:18">
      <c r="A65" s="39"/>
      <c r="B65" s="43"/>
      <c r="G65" s="43"/>
      <c r="J65" s="39"/>
      <c r="K65" s="39"/>
      <c r="L65" s="39"/>
      <c r="M65" s="43"/>
      <c r="N65" s="39"/>
      <c r="O65" s="43"/>
      <c r="P65" s="43"/>
      <c r="Q65" s="43"/>
      <c r="R65" s="43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1"/>
  <sheetViews>
    <sheetView topLeftCell="W3" zoomScaleNormal="100" workbookViewId="0">
      <selection activeCell="M51" sqref="M51"/>
    </sheetView>
  </sheetViews>
  <sheetFormatPr baseColWidth="10" defaultRowHeight="12.75"/>
  <cols>
    <col min="1" max="1" width="14.5703125" style="29" customWidth="1"/>
    <col min="2" max="16384" width="11.42578125" style="29"/>
  </cols>
  <sheetData>
    <row r="1" spans="1:35" ht="33.75" customHeight="1">
      <c r="A1" s="272" t="s">
        <v>860</v>
      </c>
      <c r="T1" s="273"/>
      <c r="U1" s="273" t="s">
        <v>26</v>
      </c>
    </row>
    <row r="2" spans="1:35">
      <c r="B2" s="39"/>
      <c r="S2" s="274">
        <v>40269</v>
      </c>
      <c r="T2" s="275"/>
      <c r="U2" s="29">
        <v>85.7</v>
      </c>
    </row>
    <row r="3" spans="1:35" ht="15.75">
      <c r="B3" s="169"/>
      <c r="C3" s="169"/>
      <c r="D3" s="169"/>
      <c r="E3" s="170"/>
      <c r="F3" s="276"/>
      <c r="G3" s="276"/>
      <c r="H3" s="276"/>
      <c r="I3" s="276"/>
      <c r="J3" s="276"/>
      <c r="S3" s="274">
        <v>40634</v>
      </c>
      <c r="T3" s="275"/>
      <c r="X3" s="128" t="s">
        <v>501</v>
      </c>
      <c r="AI3" s="128" t="s">
        <v>862</v>
      </c>
    </row>
    <row r="4" spans="1:35">
      <c r="B4" s="169"/>
      <c r="C4" s="169"/>
      <c r="D4" s="169"/>
      <c r="E4" s="170"/>
      <c r="F4" s="276"/>
      <c r="G4" s="276"/>
      <c r="H4" s="276"/>
      <c r="I4" s="276"/>
      <c r="J4" s="276"/>
      <c r="S4" s="274">
        <v>40817</v>
      </c>
      <c r="T4" s="158"/>
      <c r="U4" s="29">
        <v>89.345920431557659</v>
      </c>
    </row>
    <row r="5" spans="1:35">
      <c r="B5" s="170"/>
      <c r="C5" s="169"/>
      <c r="D5" s="169"/>
      <c r="E5" s="170"/>
      <c r="F5" s="276"/>
      <c r="G5" s="276"/>
      <c r="H5" s="276"/>
      <c r="I5" s="276"/>
      <c r="J5" s="276"/>
      <c r="S5" s="274">
        <v>41000</v>
      </c>
      <c r="T5" s="159"/>
      <c r="U5" s="29">
        <v>92.343854936198795</v>
      </c>
    </row>
    <row r="6" spans="1:35">
      <c r="B6" s="170"/>
      <c r="C6" s="169"/>
      <c r="D6" s="169"/>
      <c r="E6" s="170"/>
      <c r="F6" s="276"/>
      <c r="G6" s="276"/>
      <c r="H6" s="276"/>
      <c r="I6" s="276"/>
      <c r="J6" s="276"/>
      <c r="S6" s="274">
        <v>41183</v>
      </c>
      <c r="T6" s="159"/>
      <c r="U6" s="29">
        <v>91.806581598388178</v>
      </c>
    </row>
    <row r="7" spans="1:35">
      <c r="B7" s="277"/>
      <c r="C7" s="169"/>
      <c r="D7" s="169"/>
      <c r="E7" s="170"/>
      <c r="F7" s="278"/>
      <c r="G7" s="278"/>
      <c r="H7" s="278"/>
      <c r="I7" s="278"/>
      <c r="J7" s="278"/>
      <c r="S7" s="274">
        <v>41365</v>
      </c>
      <c r="T7" s="159"/>
      <c r="U7" s="29">
        <v>91.627278865631339</v>
      </c>
    </row>
    <row r="8" spans="1:35">
      <c r="B8" s="279"/>
      <c r="C8" s="279"/>
      <c r="D8" s="279"/>
      <c r="E8" s="279"/>
      <c r="S8" s="274">
        <v>41548</v>
      </c>
      <c r="T8" s="159"/>
      <c r="U8" s="29">
        <v>93.682795698924721</v>
      </c>
    </row>
    <row r="9" spans="1:35">
      <c r="B9" s="279"/>
      <c r="C9" s="279"/>
      <c r="D9" s="279"/>
      <c r="E9" s="279"/>
      <c r="G9" s="279"/>
      <c r="S9" s="274">
        <v>41730</v>
      </c>
      <c r="T9" s="159"/>
      <c r="U9" s="29">
        <v>94.715447154471548</v>
      </c>
    </row>
    <row r="10" spans="1:35">
      <c r="G10" s="279"/>
      <c r="S10" s="274">
        <v>41913</v>
      </c>
      <c r="T10" s="159"/>
      <c r="U10" s="29">
        <v>94.612794612794616</v>
      </c>
    </row>
    <row r="11" spans="1:35">
      <c r="S11" s="274">
        <v>42095</v>
      </c>
      <c r="T11" s="159"/>
      <c r="U11" s="29">
        <v>95.411605937921735</v>
      </c>
    </row>
    <row r="12" spans="1:35">
      <c r="S12" s="274">
        <v>42278</v>
      </c>
      <c r="T12" s="159"/>
      <c r="U12" s="29">
        <v>94.573643410852711</v>
      </c>
    </row>
    <row r="13" spans="1:35">
      <c r="S13" s="274">
        <v>42461</v>
      </c>
      <c r="T13" s="159"/>
      <c r="U13" s="29">
        <v>94.989844278943806</v>
      </c>
    </row>
    <row r="14" spans="1:35">
      <c r="S14" s="274">
        <v>42644</v>
      </c>
      <c r="T14" s="159"/>
      <c r="U14" s="29">
        <v>93.437077131258462</v>
      </c>
    </row>
    <row r="15" spans="1:35">
      <c r="S15" s="274">
        <v>42826</v>
      </c>
      <c r="T15" s="159"/>
      <c r="U15" s="29">
        <v>93.487109905020347</v>
      </c>
    </row>
    <row r="16" spans="1:35">
      <c r="S16" s="274">
        <v>43009</v>
      </c>
      <c r="T16" s="159"/>
      <c r="U16" s="29">
        <v>93.990546927751524</v>
      </c>
    </row>
    <row r="17" spans="19:35">
      <c r="S17" s="274">
        <v>43191</v>
      </c>
      <c r="T17" s="159"/>
      <c r="U17" s="29">
        <v>95.102040816326522</v>
      </c>
    </row>
    <row r="18" spans="19:35">
      <c r="S18" s="274">
        <v>43374</v>
      </c>
      <c r="T18" s="159"/>
      <c r="U18" s="29">
        <v>95.684423465947404</v>
      </c>
    </row>
    <row r="19" spans="19:35">
      <c r="S19" s="274">
        <v>43556</v>
      </c>
      <c r="T19" s="159"/>
      <c r="U19" s="29">
        <v>95.085324232081902</v>
      </c>
    </row>
    <row r="20" spans="19:35">
      <c r="S20" s="274">
        <v>43739</v>
      </c>
      <c r="T20" s="159"/>
      <c r="U20" s="29">
        <v>93.993174061433464</v>
      </c>
    </row>
    <row r="21" spans="19:35">
      <c r="S21" s="274"/>
      <c r="T21" s="159"/>
      <c r="X21" s="29" t="s">
        <v>861</v>
      </c>
      <c r="AI21" s="29" t="s">
        <v>855</v>
      </c>
    </row>
    <row r="22" spans="19:35">
      <c r="S22" s="274"/>
      <c r="T22" s="159"/>
    </row>
    <row r="23" spans="19:35">
      <c r="S23" s="274"/>
      <c r="T23" s="159"/>
    </row>
    <row r="24" spans="19:35">
      <c r="S24" s="274"/>
      <c r="T24" s="159"/>
    </row>
    <row r="25" spans="19:35">
      <c r="S25" s="274"/>
      <c r="T25" s="159"/>
    </row>
    <row r="26" spans="19:35">
      <c r="S26" s="274"/>
      <c r="T26" s="159"/>
    </row>
    <row r="27" spans="19:35">
      <c r="S27" s="274"/>
      <c r="T27" s="159"/>
    </row>
    <row r="28" spans="19:35">
      <c r="S28" s="274"/>
      <c r="T28" s="159"/>
    </row>
    <row r="29" spans="19:35">
      <c r="S29" s="274"/>
      <c r="T29" s="159"/>
    </row>
    <row r="30" spans="19:35">
      <c r="S30" s="274"/>
      <c r="T30" s="159"/>
    </row>
    <row r="31" spans="19:35">
      <c r="S31" s="274"/>
      <c r="T31" s="159"/>
    </row>
    <row r="32" spans="19:35">
      <c r="S32" s="274"/>
      <c r="T32" s="159"/>
    </row>
    <row r="33" spans="19:20">
      <c r="S33" s="274"/>
      <c r="T33" s="159"/>
    </row>
    <row r="34" spans="19:20">
      <c r="S34" s="274"/>
      <c r="T34" s="159"/>
    </row>
    <row r="35" spans="19:20">
      <c r="S35" s="274"/>
      <c r="T35" s="159"/>
    </row>
    <row r="36" spans="19:20">
      <c r="S36" s="274"/>
      <c r="T36" s="159"/>
    </row>
    <row r="37" spans="19:20">
      <c r="S37" s="274"/>
      <c r="T37" s="159"/>
    </row>
    <row r="38" spans="19:20">
      <c r="S38" s="274"/>
      <c r="T38" s="159"/>
    </row>
    <row r="39" spans="19:20">
      <c r="S39" s="274"/>
      <c r="T39" s="159"/>
    </row>
    <row r="40" spans="19:20">
      <c r="S40" s="274"/>
      <c r="T40" s="159"/>
    </row>
    <row r="41" spans="19:20">
      <c r="S41" s="274"/>
      <c r="T41" s="159"/>
    </row>
    <row r="42" spans="19:20">
      <c r="S42" s="274"/>
      <c r="T42" s="159"/>
    </row>
    <row r="43" spans="19:20">
      <c r="S43" s="274"/>
      <c r="T43" s="159"/>
    </row>
    <row r="44" spans="19:20">
      <c r="S44" s="274"/>
      <c r="T44" s="159"/>
    </row>
    <row r="46" spans="19:20">
      <c r="T46" s="279"/>
    </row>
    <row r="51" spans="1:10">
      <c r="B51" s="39"/>
      <c r="G51" s="39"/>
    </row>
    <row r="52" spans="1:10">
      <c r="A52" s="39"/>
      <c r="B52" s="280"/>
      <c r="C52" s="280"/>
      <c r="D52" s="280"/>
      <c r="E52" s="280"/>
      <c r="G52" s="169"/>
      <c r="H52" s="169"/>
      <c r="I52" s="169"/>
      <c r="J52" s="169"/>
    </row>
    <row r="53" spans="1:10">
      <c r="A53" s="39"/>
      <c r="B53" s="280"/>
      <c r="C53" s="280"/>
      <c r="D53" s="280"/>
      <c r="E53" s="280"/>
      <c r="G53" s="169"/>
      <c r="H53" s="169"/>
      <c r="I53" s="169"/>
      <c r="J53" s="169"/>
    </row>
    <row r="54" spans="1:10">
      <c r="A54" s="39"/>
      <c r="B54" s="280"/>
      <c r="C54" s="280"/>
      <c r="D54" s="280"/>
      <c r="E54" s="280"/>
      <c r="G54" s="169"/>
      <c r="H54" s="169"/>
      <c r="I54" s="169"/>
      <c r="J54" s="169"/>
    </row>
    <row r="55" spans="1:10">
      <c r="A55" s="39"/>
      <c r="B55" s="280"/>
      <c r="C55" s="280"/>
      <c r="D55" s="280"/>
      <c r="E55" s="280"/>
      <c r="G55" s="169"/>
      <c r="H55" s="169"/>
      <c r="I55" s="169"/>
      <c r="J55" s="169"/>
    </row>
    <row r="56" spans="1:10">
      <c r="A56" s="39"/>
      <c r="B56" s="280"/>
      <c r="C56" s="280"/>
      <c r="D56" s="280"/>
      <c r="E56" s="280"/>
      <c r="G56" s="281"/>
      <c r="H56" s="281"/>
      <c r="I56" s="281"/>
      <c r="J56" s="281"/>
    </row>
    <row r="57" spans="1:10">
      <c r="A57" s="39"/>
      <c r="B57" s="280"/>
      <c r="C57" s="280"/>
      <c r="D57" s="280"/>
      <c r="E57" s="280"/>
      <c r="G57" s="281"/>
      <c r="H57" s="281"/>
      <c r="I57" s="281"/>
      <c r="J57" s="281"/>
    </row>
    <row r="58" spans="1:10">
      <c r="A58" s="39"/>
      <c r="B58" s="280"/>
      <c r="C58" s="280"/>
      <c r="D58" s="280"/>
      <c r="E58" s="280"/>
      <c r="G58" s="281"/>
      <c r="H58" s="281"/>
      <c r="I58" s="281"/>
      <c r="J58" s="281"/>
    </row>
    <row r="59" spans="1:10">
      <c r="A59" s="39"/>
      <c r="B59" s="280"/>
      <c r="C59" s="280"/>
      <c r="D59" s="280"/>
      <c r="E59" s="280"/>
      <c r="G59" s="281"/>
      <c r="H59" s="281"/>
      <c r="I59" s="281"/>
      <c r="J59" s="281"/>
    </row>
    <row r="60" spans="1:10">
      <c r="A60" s="39"/>
      <c r="B60" s="280"/>
      <c r="C60" s="280"/>
      <c r="D60" s="280"/>
      <c r="E60" s="280"/>
      <c r="G60" s="281"/>
      <c r="H60" s="281"/>
      <c r="I60" s="281"/>
      <c r="J60" s="281"/>
    </row>
    <row r="61" spans="1:10">
      <c r="A61" s="39"/>
      <c r="B61" s="280"/>
      <c r="C61" s="280"/>
      <c r="D61" s="280"/>
      <c r="E61" s="280"/>
      <c r="G61" s="281"/>
      <c r="H61" s="281"/>
      <c r="I61" s="281"/>
      <c r="J61" s="281"/>
    </row>
    <row r="62" spans="1:10">
      <c r="A62" s="39"/>
      <c r="B62" s="280"/>
      <c r="C62" s="280"/>
      <c r="D62" s="280"/>
      <c r="E62" s="280"/>
      <c r="G62" s="281"/>
      <c r="H62" s="281"/>
      <c r="I62" s="281"/>
      <c r="J62" s="281"/>
    </row>
    <row r="63" spans="1:10">
      <c r="A63" s="39"/>
      <c r="B63" s="280"/>
      <c r="C63" s="280"/>
      <c r="D63" s="280"/>
      <c r="E63" s="280"/>
      <c r="G63" s="281"/>
      <c r="H63" s="281"/>
      <c r="I63" s="281"/>
      <c r="J63" s="281"/>
    </row>
    <row r="64" spans="1:10">
      <c r="A64" s="39"/>
      <c r="B64" s="280"/>
      <c r="C64" s="280"/>
      <c r="D64" s="280"/>
      <c r="E64" s="280"/>
      <c r="G64" s="281"/>
      <c r="H64" s="281"/>
      <c r="I64" s="281"/>
      <c r="J64" s="281"/>
    </row>
    <row r="65" spans="1:34">
      <c r="A65" s="39"/>
      <c r="B65" s="280"/>
      <c r="C65" s="280"/>
      <c r="D65" s="280"/>
      <c r="E65" s="280"/>
      <c r="G65" s="281"/>
      <c r="H65" s="281"/>
      <c r="I65" s="281"/>
      <c r="J65" s="281"/>
    </row>
    <row r="66" spans="1:34">
      <c r="A66" s="39"/>
      <c r="B66" s="280"/>
      <c r="C66" s="280"/>
      <c r="D66" s="280"/>
      <c r="E66" s="280"/>
      <c r="G66" s="281"/>
      <c r="H66" s="281"/>
      <c r="I66" s="281"/>
      <c r="J66" s="281"/>
    </row>
    <row r="67" spans="1:34">
      <c r="A67" s="39"/>
      <c r="B67" s="280"/>
      <c r="C67" s="280"/>
      <c r="D67" s="280"/>
      <c r="E67" s="280"/>
      <c r="G67" s="281"/>
      <c r="H67" s="281"/>
      <c r="I67" s="281"/>
      <c r="J67" s="281"/>
    </row>
    <row r="68" spans="1:34">
      <c r="A68" s="39"/>
      <c r="B68" s="280"/>
      <c r="C68" s="280"/>
      <c r="D68" s="280"/>
      <c r="E68" s="280"/>
      <c r="G68" s="281"/>
      <c r="H68" s="281"/>
      <c r="I68" s="281"/>
      <c r="J68" s="281"/>
    </row>
    <row r="69" spans="1:34" ht="25.5">
      <c r="O69" s="39" t="s">
        <v>83</v>
      </c>
      <c r="S69" s="39"/>
      <c r="T69" s="39" t="s">
        <v>26</v>
      </c>
      <c r="V69" s="42" t="s">
        <v>20</v>
      </c>
      <c r="W69" s="29" t="s">
        <v>0</v>
      </c>
      <c r="X69" s="42" t="s">
        <v>25</v>
      </c>
      <c r="Y69" s="42" t="s">
        <v>64</v>
      </c>
      <c r="Z69" s="42" t="s">
        <v>18</v>
      </c>
      <c r="AA69" s="42" t="s">
        <v>17</v>
      </c>
      <c r="AB69" s="42" t="s">
        <v>15</v>
      </c>
      <c r="AC69" s="42" t="s">
        <v>19</v>
      </c>
      <c r="AE69" s="135" t="s">
        <v>594</v>
      </c>
      <c r="AF69" s="135" t="s">
        <v>595</v>
      </c>
      <c r="AG69" s="135" t="s">
        <v>596</v>
      </c>
      <c r="AH69" s="135" t="s">
        <v>597</v>
      </c>
    </row>
    <row r="70" spans="1:34">
      <c r="S70" s="39" t="s">
        <v>38</v>
      </c>
      <c r="T70" s="39">
        <v>93.99317406143345</v>
      </c>
      <c r="U70" s="39"/>
      <c r="V70" s="39">
        <v>96.226415094339629</v>
      </c>
      <c r="W70" s="39">
        <v>95.614035087719301</v>
      </c>
      <c r="X70" s="39">
        <v>94.782608695652172</v>
      </c>
      <c r="Y70" s="39">
        <v>94.427244582043343</v>
      </c>
      <c r="Z70" s="39">
        <v>94.047619047619051</v>
      </c>
      <c r="AA70" s="39">
        <v>92.982456140350877</v>
      </c>
      <c r="AB70" s="39">
        <v>92.258064516129039</v>
      </c>
      <c r="AC70" s="39">
        <v>88.63636363636364</v>
      </c>
      <c r="AE70" s="29">
        <v>100</v>
      </c>
      <c r="AF70" s="29">
        <v>93.394077448747154</v>
      </c>
      <c r="AG70" s="29">
        <v>96.174863387978135</v>
      </c>
      <c r="AH70" s="29">
        <v>92</v>
      </c>
    </row>
    <row r="71" spans="1:34">
      <c r="U71" s="39"/>
      <c r="V71" s="39"/>
      <c r="W71" s="39"/>
      <c r="X71" s="39"/>
      <c r="Y71" s="39"/>
      <c r="Z71" s="39"/>
      <c r="AA71" s="39"/>
      <c r="AB71" s="39"/>
      <c r="AC71" s="39"/>
    </row>
  </sheetData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opLeftCell="O25" zoomScaleNormal="100" workbookViewId="0">
      <selection activeCell="W25" sqref="W25"/>
    </sheetView>
  </sheetViews>
  <sheetFormatPr baseColWidth="10" defaultRowHeight="12.75"/>
  <cols>
    <col min="1" max="1" width="49.42578125" style="27" customWidth="1"/>
    <col min="2" max="2" width="11.42578125" style="27" customWidth="1"/>
    <col min="3" max="16384" width="11.42578125" style="27"/>
  </cols>
  <sheetData>
    <row r="1" spans="1:16" ht="27.75">
      <c r="A1" s="283" t="s">
        <v>863</v>
      </c>
      <c r="F1" s="133"/>
      <c r="G1" s="130"/>
      <c r="N1" s="197"/>
    </row>
    <row r="2" spans="1:16">
      <c r="I2" s="48"/>
    </row>
    <row r="3" spans="1:16">
      <c r="F3" s="48"/>
      <c r="G3" s="48"/>
      <c r="H3" s="48"/>
      <c r="I3" s="48"/>
      <c r="J3" s="48"/>
      <c r="K3" s="48"/>
      <c r="L3" s="48"/>
      <c r="M3" s="48"/>
      <c r="N3" s="48"/>
      <c r="O3" s="48"/>
    </row>
    <row r="11" spans="1:16" ht="15">
      <c r="A11" s="198"/>
      <c r="I11" s="284" t="s">
        <v>864</v>
      </c>
      <c r="J11" s="48" t="s">
        <v>865</v>
      </c>
      <c r="K11" s="284" t="s">
        <v>866</v>
      </c>
      <c r="L11" s="284" t="s">
        <v>867</v>
      </c>
      <c r="M11" s="284" t="s">
        <v>868</v>
      </c>
      <c r="N11" s="284" t="s">
        <v>869</v>
      </c>
      <c r="O11" s="284"/>
      <c r="P11" s="284"/>
    </row>
    <row r="12" spans="1:16" ht="15">
      <c r="A12" s="198"/>
      <c r="H12" s="201" t="s">
        <v>870</v>
      </c>
      <c r="I12" s="27">
        <v>84.1</v>
      </c>
      <c r="J12" s="27">
        <v>83.4</v>
      </c>
      <c r="K12" s="27">
        <v>82</v>
      </c>
      <c r="L12" s="27">
        <v>52.7</v>
      </c>
      <c r="M12" s="27">
        <v>61.5</v>
      </c>
      <c r="N12" s="27">
        <v>31.4</v>
      </c>
    </row>
    <row r="13" spans="1:16" ht="26.25">
      <c r="A13" s="198"/>
      <c r="B13" s="198"/>
      <c r="D13" s="285"/>
      <c r="H13" s="201" t="s">
        <v>546</v>
      </c>
      <c r="I13" s="27">
        <v>84</v>
      </c>
      <c r="J13" s="27">
        <v>85.5</v>
      </c>
      <c r="K13" s="27">
        <v>80.900000000000006</v>
      </c>
      <c r="L13" s="27">
        <v>63.2</v>
      </c>
      <c r="M13" s="27">
        <v>60.7</v>
      </c>
      <c r="N13" s="27">
        <v>30.5</v>
      </c>
    </row>
    <row r="14" spans="1:16" ht="26.25">
      <c r="A14" s="198"/>
      <c r="B14" s="198"/>
      <c r="D14" s="286"/>
      <c r="H14" s="201" t="s">
        <v>547</v>
      </c>
      <c r="I14" s="27">
        <v>87.2</v>
      </c>
      <c r="J14" s="27">
        <v>86.3</v>
      </c>
      <c r="K14" s="27">
        <v>86.9</v>
      </c>
      <c r="L14" s="27">
        <v>68.8</v>
      </c>
      <c r="M14" s="27">
        <v>62.4</v>
      </c>
      <c r="N14" s="27">
        <v>26.2</v>
      </c>
    </row>
    <row r="15" spans="1:16" ht="26.25">
      <c r="A15" s="198"/>
      <c r="B15" s="198"/>
      <c r="C15" s="137"/>
      <c r="D15" s="138"/>
      <c r="H15" s="201" t="s">
        <v>871</v>
      </c>
      <c r="I15" s="27">
        <v>91.2</v>
      </c>
      <c r="J15" s="27">
        <v>86.8</v>
      </c>
      <c r="K15" s="27">
        <v>76.3</v>
      </c>
      <c r="L15" s="27">
        <v>65.8</v>
      </c>
      <c r="M15" s="27">
        <v>57</v>
      </c>
      <c r="N15" s="27">
        <v>21.1</v>
      </c>
    </row>
    <row r="16" spans="1:16" ht="15">
      <c r="A16" s="198"/>
      <c r="B16" s="200"/>
      <c r="C16" s="137"/>
      <c r="D16" s="138"/>
      <c r="H16" s="48"/>
    </row>
    <row r="17" spans="1:16" ht="15">
      <c r="A17" s="198"/>
      <c r="B17" s="200"/>
      <c r="C17" s="137"/>
      <c r="D17" s="138"/>
      <c r="H17" s="287" t="s">
        <v>26</v>
      </c>
      <c r="I17" s="27">
        <v>84.6</v>
      </c>
      <c r="J17" s="27">
        <v>84.9</v>
      </c>
      <c r="K17" s="27">
        <v>82.2</v>
      </c>
      <c r="L17" s="27">
        <v>62.4</v>
      </c>
      <c r="M17" s="27">
        <v>60.6</v>
      </c>
      <c r="N17" s="27">
        <v>28.6</v>
      </c>
    </row>
    <row r="18" spans="1:16" ht="15">
      <c r="A18" s="198"/>
      <c r="B18" s="198"/>
      <c r="C18" s="137"/>
      <c r="D18" s="138"/>
      <c r="H18" s="48"/>
    </row>
    <row r="19" spans="1:16" ht="15">
      <c r="A19" s="198"/>
      <c r="B19" s="200"/>
      <c r="C19" s="137"/>
      <c r="D19" s="138"/>
      <c r="H19" s="48"/>
    </row>
    <row r="20" spans="1:16" ht="15">
      <c r="A20" s="198"/>
      <c r="B20" s="198"/>
      <c r="C20" s="137"/>
      <c r="D20" s="138"/>
    </row>
    <row r="21" spans="1:16" ht="15">
      <c r="A21" s="198"/>
      <c r="B21" s="198"/>
      <c r="C21" s="137"/>
      <c r="D21" s="138"/>
    </row>
    <row r="22" spans="1:16" ht="15">
      <c r="A22" s="198"/>
      <c r="B22" s="200"/>
      <c r="C22" s="137"/>
      <c r="D22" s="138"/>
    </row>
    <row r="23" spans="1:16" ht="15">
      <c r="A23" s="198"/>
      <c r="B23" s="200"/>
      <c r="C23" s="137"/>
      <c r="D23" s="138"/>
    </row>
    <row r="24" spans="1:16" ht="15">
      <c r="A24" s="198"/>
      <c r="B24" s="200"/>
      <c r="C24" s="137"/>
    </row>
    <row r="25" spans="1:16" ht="15.75">
      <c r="P25" s="161" t="s">
        <v>873</v>
      </c>
    </row>
    <row r="26" spans="1:16" ht="15">
      <c r="A26" s="198"/>
    </row>
    <row r="27" spans="1:16" ht="15">
      <c r="A27" s="198"/>
    </row>
    <row r="28" spans="1:16" ht="15">
      <c r="A28" s="198"/>
    </row>
    <row r="29" spans="1:16" ht="15">
      <c r="A29" s="288"/>
    </row>
    <row r="30" spans="1:16" ht="15">
      <c r="A30" s="198"/>
    </row>
    <row r="31" spans="1:16" ht="15">
      <c r="A31" s="289"/>
      <c r="B31" s="200"/>
      <c r="C31" s="137"/>
      <c r="D31" s="137"/>
      <c r="F31" s="198"/>
    </row>
    <row r="32" spans="1:16" ht="15">
      <c r="A32" s="198"/>
    </row>
    <row r="33" spans="1:16" ht="15">
      <c r="A33" s="198"/>
    </row>
    <row r="34" spans="1:16" ht="15">
      <c r="A34" s="198"/>
      <c r="H34" s="290"/>
    </row>
    <row r="35" spans="1:16" ht="15">
      <c r="A35" s="198"/>
    </row>
    <row r="36" spans="1:16" ht="15">
      <c r="A36" s="290"/>
    </row>
    <row r="37" spans="1:16" ht="13.5">
      <c r="A37" s="291"/>
    </row>
    <row r="38" spans="1:16" ht="13.5">
      <c r="A38" s="291"/>
    </row>
    <row r="46" spans="1:16">
      <c r="P46" s="48" t="s">
        <v>857</v>
      </c>
    </row>
    <row r="61" spans="12:27">
      <c r="L61" s="48"/>
      <c r="M61" s="31"/>
      <c r="N61" s="201"/>
      <c r="O61" s="31"/>
      <c r="P61" s="201"/>
      <c r="Q61" s="201"/>
      <c r="S61" s="48"/>
      <c r="U61" s="31"/>
      <c r="V61" s="31"/>
      <c r="W61" s="31"/>
      <c r="X61" s="31"/>
      <c r="Y61" s="31"/>
      <c r="Z61" s="31"/>
      <c r="AA61" s="31"/>
    </row>
    <row r="62" spans="12:27">
      <c r="L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2:27">
      <c r="L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2:27">
      <c r="L64" s="48"/>
      <c r="M64" s="166"/>
      <c r="S64" s="48"/>
      <c r="T64" s="48"/>
      <c r="U64" s="48"/>
      <c r="V64" s="48"/>
      <c r="W64" s="48"/>
      <c r="X64" s="48"/>
      <c r="Y64" s="48"/>
      <c r="Z64" s="48"/>
      <c r="AA64" s="48"/>
    </row>
    <row r="65" spans="12:27">
      <c r="L65" s="48"/>
      <c r="M65" s="166"/>
      <c r="P65" s="166"/>
      <c r="S65" s="48"/>
      <c r="T65" s="48"/>
      <c r="U65" s="48"/>
      <c r="V65" s="166"/>
      <c r="W65" s="48"/>
      <c r="X65" s="166"/>
      <c r="Y65" s="166"/>
      <c r="Z65" s="166"/>
      <c r="AA65" s="166"/>
    </row>
  </sheetData>
  <pageMargins left="0.78740157499999996" right="0.78740157499999996" top="0.984251969" bottom="0.984251969" header="0.4921259845" footer="0.4921259845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topLeftCell="J26" zoomScaleNormal="100" workbookViewId="0">
      <selection activeCell="R26" sqref="R26"/>
    </sheetView>
  </sheetViews>
  <sheetFormatPr baseColWidth="10" defaultRowHeight="12.75"/>
  <cols>
    <col min="1" max="1" width="49.42578125" style="27" customWidth="1"/>
    <col min="2" max="2" width="11.42578125" style="27" customWidth="1"/>
    <col min="3" max="16384" width="11.42578125" style="27"/>
  </cols>
  <sheetData>
    <row r="1" spans="1:16" ht="27.75">
      <c r="A1" s="283" t="s">
        <v>863</v>
      </c>
      <c r="F1" s="133"/>
      <c r="G1" s="130"/>
      <c r="N1" s="197"/>
    </row>
    <row r="2" spans="1:16">
      <c r="I2" s="48"/>
    </row>
    <row r="3" spans="1:16">
      <c r="F3" s="48"/>
      <c r="G3" s="48"/>
      <c r="H3" s="48"/>
      <c r="I3" s="48"/>
      <c r="J3" s="48"/>
      <c r="K3" s="48"/>
      <c r="L3" s="48"/>
      <c r="M3" s="48"/>
      <c r="N3" s="48"/>
      <c r="O3" s="48"/>
    </row>
    <row r="11" spans="1:16" ht="15">
      <c r="A11" s="198"/>
      <c r="I11" s="284" t="s">
        <v>864</v>
      </c>
      <c r="J11" s="48" t="s">
        <v>865</v>
      </c>
      <c r="K11" s="284" t="s">
        <v>866</v>
      </c>
      <c r="L11" s="284" t="s">
        <v>867</v>
      </c>
      <c r="M11" s="284" t="s">
        <v>868</v>
      </c>
      <c r="N11" s="284" t="s">
        <v>869</v>
      </c>
      <c r="O11" s="284"/>
      <c r="P11" s="284"/>
    </row>
    <row r="12" spans="1:16" ht="15">
      <c r="A12" s="198"/>
      <c r="H12" s="48" t="s">
        <v>25</v>
      </c>
      <c r="I12" s="27">
        <v>81.7</v>
      </c>
      <c r="J12" s="27">
        <v>80</v>
      </c>
      <c r="K12" s="27">
        <v>73.3</v>
      </c>
      <c r="L12" s="27">
        <v>55</v>
      </c>
      <c r="M12" s="27">
        <v>56.7</v>
      </c>
      <c r="N12" s="27">
        <v>28.3</v>
      </c>
    </row>
    <row r="13" spans="1:16" ht="15">
      <c r="A13" s="198"/>
      <c r="B13" s="198"/>
      <c r="D13" s="285"/>
      <c r="H13" s="48" t="s">
        <v>31</v>
      </c>
      <c r="I13" s="27">
        <v>87.6</v>
      </c>
      <c r="J13" s="27">
        <v>80.900000000000006</v>
      </c>
      <c r="K13" s="27">
        <v>75.3</v>
      </c>
      <c r="L13" s="27">
        <v>51.7</v>
      </c>
      <c r="M13" s="27">
        <v>58.4</v>
      </c>
      <c r="N13" s="27">
        <v>39.299999999999997</v>
      </c>
    </row>
    <row r="14" spans="1:16" ht="15">
      <c r="A14" s="198"/>
      <c r="B14" s="198"/>
      <c r="D14" s="286"/>
      <c r="H14" s="48" t="s">
        <v>28</v>
      </c>
      <c r="I14" s="27">
        <v>80.8</v>
      </c>
      <c r="J14" s="27">
        <v>83.3</v>
      </c>
      <c r="K14" s="27">
        <v>80.8</v>
      </c>
      <c r="L14" s="27">
        <v>53.3</v>
      </c>
      <c r="M14" s="27">
        <v>59.2</v>
      </c>
      <c r="N14" s="27">
        <v>32.5</v>
      </c>
    </row>
    <row r="15" spans="1:16" ht="15">
      <c r="A15" s="198"/>
      <c r="B15" s="198"/>
      <c r="C15" s="137"/>
      <c r="D15" s="138"/>
      <c r="H15" s="48" t="s">
        <v>872</v>
      </c>
      <c r="I15" s="27">
        <v>84.1</v>
      </c>
      <c r="J15" s="27">
        <v>83.5</v>
      </c>
      <c r="K15" s="27">
        <v>81.7</v>
      </c>
      <c r="L15" s="27">
        <v>69.900000000000006</v>
      </c>
      <c r="M15" s="27">
        <v>58.3</v>
      </c>
      <c r="N15" s="27">
        <v>24.9</v>
      </c>
    </row>
    <row r="16" spans="1:16" ht="15">
      <c r="A16" s="198"/>
      <c r="B16" s="200"/>
      <c r="C16" s="137"/>
      <c r="D16" s="138"/>
      <c r="H16" s="48" t="s">
        <v>515</v>
      </c>
      <c r="I16" s="27">
        <v>86.3</v>
      </c>
      <c r="J16" s="27">
        <v>84.8</v>
      </c>
      <c r="K16" s="27">
        <v>84.2</v>
      </c>
      <c r="L16" s="27">
        <v>59.3</v>
      </c>
      <c r="M16" s="27">
        <v>63.5</v>
      </c>
      <c r="N16" s="27">
        <v>26.7</v>
      </c>
    </row>
    <row r="17" spans="1:14" ht="15">
      <c r="A17" s="198"/>
      <c r="B17" s="200"/>
      <c r="C17" s="137"/>
      <c r="D17" s="138"/>
      <c r="H17" s="48" t="s">
        <v>0</v>
      </c>
      <c r="I17" s="27">
        <v>84.9</v>
      </c>
      <c r="J17" s="27">
        <v>86.6</v>
      </c>
      <c r="K17" s="27">
        <v>83.6</v>
      </c>
      <c r="L17" s="27">
        <v>70.3</v>
      </c>
      <c r="M17" s="27">
        <v>58.6</v>
      </c>
      <c r="N17" s="27">
        <v>26.3</v>
      </c>
    </row>
    <row r="18" spans="1:14" ht="15">
      <c r="A18" s="198"/>
      <c r="B18" s="198"/>
      <c r="C18" s="137"/>
      <c r="D18" s="138"/>
      <c r="H18" s="48" t="s">
        <v>30</v>
      </c>
      <c r="I18" s="27">
        <v>82.4</v>
      </c>
      <c r="J18" s="27">
        <v>88</v>
      </c>
      <c r="K18" s="27">
        <v>89.8</v>
      </c>
      <c r="L18" s="27">
        <v>64.8</v>
      </c>
      <c r="M18" s="27">
        <v>61.1</v>
      </c>
      <c r="N18" s="27">
        <v>32.4</v>
      </c>
    </row>
    <row r="19" spans="1:14" ht="15">
      <c r="A19" s="198"/>
      <c r="B19" s="200"/>
      <c r="C19" s="137"/>
      <c r="D19" s="138"/>
      <c r="H19" s="48" t="s">
        <v>29</v>
      </c>
      <c r="I19" s="27">
        <v>86.6</v>
      </c>
      <c r="J19" s="27">
        <v>91.1</v>
      </c>
      <c r="K19" s="27">
        <v>83.4</v>
      </c>
      <c r="L19" s="27">
        <v>58</v>
      </c>
      <c r="M19" s="27">
        <v>67.5</v>
      </c>
      <c r="N19" s="27">
        <v>32.5</v>
      </c>
    </row>
    <row r="20" spans="1:14" ht="15">
      <c r="A20" s="198"/>
      <c r="B20" s="198"/>
      <c r="C20" s="137"/>
      <c r="D20" s="138"/>
    </row>
    <row r="21" spans="1:14" ht="15">
      <c r="A21" s="198"/>
      <c r="B21" s="198"/>
      <c r="C21" s="137"/>
      <c r="D21" s="138"/>
      <c r="H21" s="287" t="s">
        <v>26</v>
      </c>
      <c r="I21" s="27">
        <v>84.6</v>
      </c>
      <c r="J21" s="27">
        <v>84.9</v>
      </c>
      <c r="K21" s="27">
        <v>82.2</v>
      </c>
      <c r="L21" s="27">
        <v>62.4</v>
      </c>
      <c r="M21" s="27">
        <v>60.6</v>
      </c>
      <c r="N21" s="27">
        <v>28.6</v>
      </c>
    </row>
    <row r="22" spans="1:14" ht="15">
      <c r="A22" s="198"/>
      <c r="B22" s="200"/>
      <c r="C22" s="137"/>
      <c r="D22" s="138"/>
    </row>
    <row r="23" spans="1:14" ht="15">
      <c r="A23" s="198"/>
      <c r="B23" s="200"/>
      <c r="C23" s="137"/>
      <c r="D23" s="138"/>
    </row>
    <row r="24" spans="1:14" ht="15">
      <c r="A24" s="198"/>
      <c r="B24" s="200"/>
      <c r="C24" s="137"/>
    </row>
    <row r="26" spans="1:14" ht="15.75">
      <c r="A26" s="198"/>
      <c r="K26" s="161" t="s">
        <v>874</v>
      </c>
    </row>
    <row r="27" spans="1:14" ht="15">
      <c r="A27" s="198"/>
    </row>
    <row r="28" spans="1:14" ht="15">
      <c r="A28" s="198"/>
    </row>
    <row r="29" spans="1:14" ht="15">
      <c r="A29" s="288"/>
    </row>
    <row r="30" spans="1:14" ht="15">
      <c r="A30" s="198"/>
    </row>
    <row r="31" spans="1:14" ht="15">
      <c r="A31" s="289"/>
      <c r="B31" s="200"/>
      <c r="C31" s="137"/>
      <c r="D31" s="137"/>
      <c r="F31" s="198"/>
    </row>
    <row r="32" spans="1:14" ht="15">
      <c r="A32" s="198"/>
    </row>
    <row r="33" spans="1:11" ht="15">
      <c r="A33" s="198"/>
    </row>
    <row r="34" spans="1:11" ht="15">
      <c r="A34" s="198"/>
      <c r="H34" s="290"/>
    </row>
    <row r="35" spans="1:11" ht="15">
      <c r="A35" s="198"/>
    </row>
    <row r="36" spans="1:11" ht="15">
      <c r="A36" s="290"/>
    </row>
    <row r="37" spans="1:11" ht="13.5">
      <c r="A37" s="291"/>
    </row>
    <row r="38" spans="1:11" ht="13.5">
      <c r="A38" s="291"/>
    </row>
    <row r="47" spans="1:11">
      <c r="K47" s="48" t="s">
        <v>857</v>
      </c>
    </row>
    <row r="61" spans="12:27">
      <c r="L61" s="48"/>
      <c r="M61" s="31"/>
      <c r="N61" s="201"/>
      <c r="O61" s="31"/>
      <c r="P61" s="201"/>
      <c r="Q61" s="201"/>
      <c r="S61" s="48"/>
      <c r="U61" s="31"/>
      <c r="V61" s="31"/>
      <c r="W61" s="31"/>
      <c r="X61" s="31"/>
      <c r="Y61" s="31"/>
      <c r="Z61" s="31"/>
      <c r="AA61" s="31"/>
    </row>
    <row r="62" spans="12:27">
      <c r="L62" s="48"/>
      <c r="S62" s="48"/>
      <c r="T62" s="48"/>
      <c r="U62" s="48"/>
      <c r="V62" s="48"/>
      <c r="W62" s="48"/>
      <c r="X62" s="48"/>
      <c r="Y62" s="48"/>
      <c r="Z62" s="48"/>
      <c r="AA62" s="48"/>
    </row>
    <row r="63" spans="12:27">
      <c r="L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2:27">
      <c r="L64" s="48"/>
      <c r="M64" s="166"/>
      <c r="S64" s="48"/>
      <c r="T64" s="48"/>
      <c r="U64" s="48"/>
      <c r="V64" s="48"/>
      <c r="W64" s="48"/>
      <c r="X64" s="48"/>
      <c r="Y64" s="48"/>
      <c r="Z64" s="48"/>
      <c r="AA64" s="48"/>
    </row>
    <row r="65" spans="12:27">
      <c r="L65" s="48"/>
      <c r="M65" s="166"/>
      <c r="P65" s="166"/>
      <c r="S65" s="48"/>
      <c r="T65" s="48"/>
      <c r="U65" s="48"/>
      <c r="V65" s="166"/>
      <c r="W65" s="48"/>
      <c r="X65" s="166"/>
      <c r="Y65" s="166"/>
      <c r="Z65" s="166"/>
      <c r="AA65" s="166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9"/>
  <sheetViews>
    <sheetView topLeftCell="A68" zoomScaleNormal="100" workbookViewId="0">
      <selection activeCell="V5" sqref="V5"/>
    </sheetView>
  </sheetViews>
  <sheetFormatPr baseColWidth="10" defaultRowHeight="12.75"/>
  <cols>
    <col min="1" max="1" width="11.28515625" style="282" customWidth="1"/>
    <col min="2" max="16384" width="11.42578125" style="282"/>
  </cols>
  <sheetData>
    <row r="1" spans="1:23" ht="27.75">
      <c r="A1" s="133" t="s">
        <v>46</v>
      </c>
      <c r="F1" s="133" t="s">
        <v>68</v>
      </c>
      <c r="G1" s="130"/>
      <c r="N1" s="134"/>
    </row>
    <row r="3" spans="1:23">
      <c r="F3" s="143" t="s">
        <v>43</v>
      </c>
      <c r="G3" s="143" t="s">
        <v>45</v>
      </c>
      <c r="H3" s="143" t="s">
        <v>57</v>
      </c>
      <c r="I3" s="143" t="s">
        <v>59</v>
      </c>
      <c r="J3" s="143" t="s">
        <v>67</v>
      </c>
      <c r="K3" s="143" t="s">
        <v>328</v>
      </c>
      <c r="L3" s="143" t="s">
        <v>330</v>
      </c>
      <c r="M3" s="143" t="s">
        <v>348</v>
      </c>
      <c r="N3" s="143" t="s">
        <v>386</v>
      </c>
      <c r="O3" s="143" t="s">
        <v>396</v>
      </c>
      <c r="P3" s="143" t="s">
        <v>400</v>
      </c>
      <c r="Q3" s="143" t="s">
        <v>455</v>
      </c>
      <c r="R3" s="143" t="s">
        <v>456</v>
      </c>
      <c r="S3" s="282" t="s">
        <v>492</v>
      </c>
      <c r="T3" s="282" t="s">
        <v>499</v>
      </c>
      <c r="U3" s="282" t="s">
        <v>519</v>
      </c>
      <c r="V3" s="282" t="s">
        <v>560</v>
      </c>
    </row>
    <row r="4" spans="1:23">
      <c r="E4" s="39" t="s">
        <v>46</v>
      </c>
      <c r="F4" s="282">
        <v>27.7</v>
      </c>
      <c r="G4" s="282">
        <v>27.9</v>
      </c>
      <c r="H4" s="282">
        <v>25.1</v>
      </c>
      <c r="I4" s="282">
        <v>24.2</v>
      </c>
      <c r="J4" s="282">
        <v>23.9</v>
      </c>
      <c r="K4" s="282">
        <v>23.1</v>
      </c>
      <c r="L4" s="282">
        <v>21</v>
      </c>
      <c r="M4" s="282">
        <v>22.8</v>
      </c>
      <c r="N4" s="282">
        <v>23</v>
      </c>
      <c r="O4" s="282">
        <v>17.399999999999999</v>
      </c>
      <c r="P4" s="282">
        <v>20.2</v>
      </c>
      <c r="Q4" s="282">
        <v>21.2</v>
      </c>
      <c r="R4" s="282">
        <v>21.8</v>
      </c>
      <c r="S4" s="282">
        <v>18.899999999999999</v>
      </c>
      <c r="T4" s="282">
        <v>20.399999999999999</v>
      </c>
      <c r="U4" s="282">
        <v>20.2</v>
      </c>
      <c r="V4" s="282">
        <v>21</v>
      </c>
      <c r="W4" s="282">
        <v>22.341176470588234</v>
      </c>
    </row>
    <row r="5" spans="1:23">
      <c r="E5" s="39" t="s">
        <v>484</v>
      </c>
      <c r="F5" s="282">
        <v>788.88700000000006</v>
      </c>
      <c r="G5" s="282">
        <v>796.12199999999996</v>
      </c>
      <c r="H5" s="282">
        <v>802.30499999999995</v>
      </c>
      <c r="I5" s="282">
        <v>798.05600000000004</v>
      </c>
      <c r="J5" s="282">
        <v>789.61900000000003</v>
      </c>
      <c r="K5" s="282">
        <v>788.70399999999995</v>
      </c>
      <c r="L5" s="282">
        <v>793.65800000000002</v>
      </c>
      <c r="M5" s="282">
        <v>785.55399999999997</v>
      </c>
      <c r="N5" s="282">
        <v>784.91200000000003</v>
      </c>
      <c r="O5" s="282">
        <v>799.76400000000001</v>
      </c>
      <c r="P5" s="282">
        <v>803.59400000000005</v>
      </c>
      <c r="Q5" s="282">
        <v>819.63099999999997</v>
      </c>
      <c r="R5" s="160">
        <v>836.36400000000003</v>
      </c>
      <c r="S5" s="27">
        <v>863.7</v>
      </c>
      <c r="T5" s="282">
        <v>889.30000000000007</v>
      </c>
      <c r="U5" s="282">
        <v>916.60000000000014</v>
      </c>
      <c r="V5">
        <f>1551.724-166.186-444.733</f>
        <v>940.80500000000006</v>
      </c>
    </row>
    <row r="11" spans="1:23" ht="60">
      <c r="A11" s="136" t="s">
        <v>47</v>
      </c>
    </row>
    <row r="12" spans="1:23" ht="45">
      <c r="A12" s="136" t="s">
        <v>53</v>
      </c>
    </row>
    <row r="13" spans="1:23" ht="45">
      <c r="A13" s="136" t="s">
        <v>48</v>
      </c>
      <c r="B13" s="136" t="s">
        <v>48</v>
      </c>
      <c r="C13" s="292">
        <f>100-C15</f>
        <v>79</v>
      </c>
      <c r="D13" s="293">
        <f>C15/100</f>
        <v>0.21</v>
      </c>
    </row>
    <row r="14" spans="1:23" ht="15">
      <c r="A14" s="136"/>
      <c r="B14" s="136"/>
      <c r="C14" s="27"/>
      <c r="D14" s="286"/>
    </row>
    <row r="15" spans="1:23" ht="30">
      <c r="A15" s="136" t="s">
        <v>58</v>
      </c>
      <c r="B15" s="136" t="s">
        <v>46</v>
      </c>
      <c r="C15" s="137">
        <v>21</v>
      </c>
      <c r="D15" s="138">
        <v>21</v>
      </c>
    </row>
    <row r="16" spans="1:23" ht="60">
      <c r="A16" s="141" t="s">
        <v>407</v>
      </c>
      <c r="B16" s="139" t="s">
        <v>50</v>
      </c>
      <c r="C16" s="137">
        <f>D16*$D$13</f>
        <v>12.074999999999999</v>
      </c>
      <c r="D16" s="138">
        <v>57.5</v>
      </c>
    </row>
    <row r="17" spans="1:6" ht="75">
      <c r="A17" s="141" t="s">
        <v>408</v>
      </c>
      <c r="B17" s="139" t="s">
        <v>49</v>
      </c>
      <c r="C17" s="137">
        <f>D17*$D$13</f>
        <v>8.6729999999999983</v>
      </c>
      <c r="D17" s="138">
        <v>41.3</v>
      </c>
    </row>
    <row r="18" spans="1:6" ht="60">
      <c r="A18" s="141" t="s">
        <v>409</v>
      </c>
      <c r="B18" s="136" t="s">
        <v>51</v>
      </c>
      <c r="C18" s="137">
        <f t="shared" ref="C18:C23" si="0">D18*$D$13</f>
        <v>8.5259999999999998</v>
      </c>
      <c r="D18" s="138">
        <v>40.6</v>
      </c>
    </row>
    <row r="19" spans="1:6" ht="15">
      <c r="A19" s="136"/>
      <c r="B19" s="136"/>
      <c r="C19" s="137"/>
      <c r="D19" s="138"/>
    </row>
    <row r="20" spans="1:6" ht="60">
      <c r="A20" s="144" t="s">
        <v>485</v>
      </c>
      <c r="B20" s="139" t="s">
        <v>380</v>
      </c>
      <c r="C20" s="137">
        <f t="shared" si="0"/>
        <v>17.808</v>
      </c>
      <c r="D20" s="138">
        <v>84.8</v>
      </c>
    </row>
    <row r="21" spans="1:6" ht="45">
      <c r="A21" s="141" t="s">
        <v>410</v>
      </c>
      <c r="B21" s="136" t="s">
        <v>52</v>
      </c>
      <c r="C21" s="137">
        <f t="shared" si="0"/>
        <v>9.9329999999999998</v>
      </c>
      <c r="D21" s="138">
        <v>47.3</v>
      </c>
    </row>
    <row r="22" spans="1:6" ht="75">
      <c r="A22" s="141" t="s">
        <v>411</v>
      </c>
      <c r="B22" s="139" t="s">
        <v>54</v>
      </c>
      <c r="C22" s="137">
        <f t="shared" si="0"/>
        <v>1.659</v>
      </c>
      <c r="D22" s="138">
        <v>7.9</v>
      </c>
    </row>
    <row r="23" spans="1:6" ht="120">
      <c r="A23" s="145" t="s">
        <v>412</v>
      </c>
      <c r="B23" s="139" t="s">
        <v>55</v>
      </c>
      <c r="C23" s="137">
        <f t="shared" si="0"/>
        <v>0.73499999999999999</v>
      </c>
      <c r="D23" s="138">
        <v>3.5</v>
      </c>
    </row>
    <row r="24" spans="1:6">
      <c r="C24" s="27"/>
      <c r="D24" s="27"/>
    </row>
    <row r="25" spans="1:6">
      <c r="C25" s="27"/>
      <c r="D25" s="27"/>
    </row>
    <row r="26" spans="1:6" ht="15">
      <c r="A26" s="136"/>
      <c r="C26" s="27"/>
      <c r="D26" s="27"/>
    </row>
    <row r="27" spans="1:6" ht="30">
      <c r="A27" s="136" t="s">
        <v>46</v>
      </c>
      <c r="B27" s="282" t="s">
        <v>46</v>
      </c>
      <c r="C27" s="294">
        <f>C15</f>
        <v>21</v>
      </c>
      <c r="D27" s="294">
        <f>D15</f>
        <v>21</v>
      </c>
    </row>
    <row r="28" spans="1:6" ht="15">
      <c r="A28" s="136"/>
      <c r="C28" s="294"/>
      <c r="D28" s="294"/>
    </row>
    <row r="29" spans="1:6" ht="90">
      <c r="A29" s="139" t="s">
        <v>486</v>
      </c>
      <c r="C29" s="27"/>
      <c r="D29" s="27"/>
    </row>
    <row r="30" spans="1:6" ht="45">
      <c r="A30" s="136" t="s">
        <v>407</v>
      </c>
      <c r="B30" s="282" t="s">
        <v>50</v>
      </c>
      <c r="C30" s="294">
        <f>C16</f>
        <v>12.074999999999999</v>
      </c>
      <c r="D30" s="294">
        <f>D16</f>
        <v>57.5</v>
      </c>
    </row>
    <row r="31" spans="1:6" ht="15">
      <c r="A31" s="140" t="s">
        <v>408</v>
      </c>
      <c r="B31" s="282" t="s">
        <v>49</v>
      </c>
      <c r="C31" s="294">
        <f>C18</f>
        <v>8.5259999999999998</v>
      </c>
      <c r="D31" s="294">
        <f>D18</f>
        <v>40.6</v>
      </c>
      <c r="F31" s="136"/>
    </row>
    <row r="32" spans="1:6" ht="45">
      <c r="A32" s="136" t="s">
        <v>409</v>
      </c>
      <c r="B32" s="282" t="s">
        <v>51</v>
      </c>
      <c r="C32" s="294">
        <f t="shared" ref="C32:D32" si="1">C17</f>
        <v>8.6729999999999983</v>
      </c>
      <c r="D32" s="294">
        <f t="shared" si="1"/>
        <v>41.3</v>
      </c>
    </row>
    <row r="33" spans="1:8" ht="15">
      <c r="A33" s="141"/>
      <c r="B33" s="139"/>
      <c r="C33" s="137"/>
      <c r="D33" s="137"/>
    </row>
    <row r="34" spans="1:8" ht="90">
      <c r="A34" s="146" t="s">
        <v>487</v>
      </c>
      <c r="B34" s="139"/>
      <c r="C34" s="137"/>
      <c r="D34" s="137"/>
      <c r="H34" s="129"/>
    </row>
    <row r="35" spans="1:8" ht="45">
      <c r="A35" s="141" t="s">
        <v>488</v>
      </c>
      <c r="B35" s="282" t="s">
        <v>380</v>
      </c>
      <c r="C35" s="294">
        <f>C20</f>
        <v>17.808</v>
      </c>
      <c r="D35" s="294">
        <f>D20</f>
        <v>84.8</v>
      </c>
    </row>
    <row r="36" spans="1:8" ht="45">
      <c r="A36" s="136" t="s">
        <v>410</v>
      </c>
      <c r="B36" s="282" t="s">
        <v>52</v>
      </c>
      <c r="C36" s="294">
        <f t="shared" ref="C36:D38" si="2">C21</f>
        <v>9.9329999999999998</v>
      </c>
      <c r="D36" s="294">
        <f t="shared" si="2"/>
        <v>47.3</v>
      </c>
    </row>
    <row r="37" spans="1:8" ht="45">
      <c r="A37" s="136" t="s">
        <v>411</v>
      </c>
      <c r="B37" s="282" t="s">
        <v>54</v>
      </c>
      <c r="C37" s="294">
        <f t="shared" si="2"/>
        <v>1.659</v>
      </c>
      <c r="D37" s="294">
        <f t="shared" si="2"/>
        <v>7.9</v>
      </c>
    </row>
    <row r="38" spans="1:8" ht="45">
      <c r="A38" s="136" t="s">
        <v>412</v>
      </c>
      <c r="B38" s="282" t="s">
        <v>55</v>
      </c>
      <c r="C38" s="294">
        <f t="shared" si="2"/>
        <v>0.73499999999999999</v>
      </c>
      <c r="D38" s="294">
        <f t="shared" si="2"/>
        <v>3.5</v>
      </c>
    </row>
    <row r="39" spans="1:8" ht="15">
      <c r="A39" s="129"/>
    </row>
    <row r="40" spans="1:8" ht="13.5">
      <c r="A40" s="142"/>
    </row>
    <row r="41" spans="1:8" ht="13.5">
      <c r="A41" s="142"/>
    </row>
    <row r="61" spans="12:27" ht="25.5">
      <c r="L61" s="48" t="s">
        <v>531</v>
      </c>
      <c r="M61" s="31" t="s">
        <v>19</v>
      </c>
      <c r="N61" s="27" t="s">
        <v>0</v>
      </c>
      <c r="O61" s="31" t="s">
        <v>64</v>
      </c>
      <c r="P61" s="31" t="s">
        <v>20</v>
      </c>
      <c r="Q61" s="31" t="s">
        <v>17</v>
      </c>
      <c r="R61" s="31" t="s">
        <v>18</v>
      </c>
      <c r="S61" s="31" t="s">
        <v>15</v>
      </c>
      <c r="T61" s="31" t="s">
        <v>25</v>
      </c>
      <c r="U61" s="42"/>
      <c r="V61" s="42" t="s">
        <v>37</v>
      </c>
      <c r="W61" s="42" t="s">
        <v>876</v>
      </c>
      <c r="X61" s="42" t="s">
        <v>877</v>
      </c>
      <c r="Y61" s="42" t="s">
        <v>878</v>
      </c>
      <c r="Z61" s="42" t="s">
        <v>42</v>
      </c>
      <c r="AA61" s="42"/>
    </row>
    <row r="62" spans="12:27">
      <c r="L62" s="48" t="s">
        <v>532</v>
      </c>
      <c r="M62" s="48">
        <v>88.9</v>
      </c>
      <c r="N62" s="48">
        <v>87.5</v>
      </c>
      <c r="O62" s="48">
        <v>87.1</v>
      </c>
      <c r="P62" s="48">
        <v>85.7</v>
      </c>
      <c r="Q62" s="48">
        <v>84.6</v>
      </c>
      <c r="R62" s="48">
        <v>83.3</v>
      </c>
      <c r="S62" s="48">
        <v>81.8</v>
      </c>
      <c r="T62" s="48">
        <v>75</v>
      </c>
      <c r="U62" s="39"/>
      <c r="V62" s="39">
        <v>100</v>
      </c>
      <c r="W62" s="39">
        <v>85.8</v>
      </c>
      <c r="X62" s="39">
        <v>87.3</v>
      </c>
      <c r="Y62" s="39">
        <v>81.599999999999994</v>
      </c>
      <c r="Z62" s="39">
        <v>81.3</v>
      </c>
      <c r="AA62" s="39"/>
    </row>
    <row r="63" spans="12:27">
      <c r="L63" s="48" t="s">
        <v>533</v>
      </c>
      <c r="M63" s="48">
        <v>44.4</v>
      </c>
      <c r="N63" s="48">
        <v>45</v>
      </c>
      <c r="O63" s="48">
        <v>50</v>
      </c>
      <c r="P63" s="48">
        <v>52.4</v>
      </c>
      <c r="Q63" s="48">
        <v>38.5</v>
      </c>
      <c r="R63" s="48">
        <v>48.7</v>
      </c>
      <c r="S63" s="48">
        <v>48.5</v>
      </c>
      <c r="T63" s="48">
        <v>45</v>
      </c>
      <c r="U63" s="39"/>
      <c r="V63" s="39">
        <v>50</v>
      </c>
      <c r="W63" s="39">
        <v>45.3</v>
      </c>
      <c r="X63" s="39">
        <v>44.3</v>
      </c>
      <c r="Y63" s="39">
        <v>48.7</v>
      </c>
      <c r="Z63" s="39">
        <v>54.2</v>
      </c>
      <c r="AA63" s="39"/>
    </row>
    <row r="64" spans="12:27">
      <c r="L64" s="48" t="s">
        <v>534</v>
      </c>
      <c r="M64" s="48">
        <v>7.4</v>
      </c>
      <c r="N64" s="48">
        <v>0.4</v>
      </c>
      <c r="O64" s="48">
        <v>11.4</v>
      </c>
      <c r="P64" s="48">
        <v>4.8</v>
      </c>
      <c r="Q64" s="48">
        <v>11.5</v>
      </c>
      <c r="R64" s="48">
        <v>9</v>
      </c>
      <c r="S64" s="48">
        <v>3</v>
      </c>
      <c r="T64" s="48">
        <v>15</v>
      </c>
      <c r="U64" s="39"/>
      <c r="V64" s="39">
        <v>0.4</v>
      </c>
      <c r="W64" s="39">
        <v>6.6</v>
      </c>
      <c r="X64" s="39">
        <v>13.9</v>
      </c>
      <c r="Y64" s="39">
        <v>7.9</v>
      </c>
      <c r="Z64" s="43">
        <v>2.1</v>
      </c>
      <c r="AA64" s="39"/>
    </row>
    <row r="65" spans="2:27">
      <c r="L65" s="48" t="s">
        <v>535</v>
      </c>
      <c r="M65" s="48">
        <v>3.7</v>
      </c>
      <c r="N65" s="48">
        <v>2.5</v>
      </c>
      <c r="O65" s="48">
        <v>2.9</v>
      </c>
      <c r="P65" s="48">
        <v>4.8</v>
      </c>
      <c r="Q65" s="48">
        <v>3.8</v>
      </c>
      <c r="R65" s="48">
        <v>5.0999999999999996</v>
      </c>
      <c r="S65" s="166">
        <v>0.4</v>
      </c>
      <c r="T65" s="48">
        <v>5</v>
      </c>
      <c r="U65" s="39"/>
      <c r="V65" s="43">
        <v>16.7</v>
      </c>
      <c r="W65" s="39">
        <v>2.8</v>
      </c>
      <c r="X65" s="39">
        <v>5.0999999999999996</v>
      </c>
      <c r="Y65" s="39">
        <v>1.3</v>
      </c>
      <c r="Z65" s="39">
        <v>4.2</v>
      </c>
      <c r="AA65" s="39"/>
    </row>
    <row r="66" spans="2:27">
      <c r="L66" s="48"/>
      <c r="M66" s="166"/>
      <c r="N66" s="27"/>
      <c r="O66" s="27"/>
      <c r="P66" s="48"/>
      <c r="Q66" s="27"/>
      <c r="S66" s="39"/>
      <c r="T66" s="43"/>
      <c r="U66" s="39"/>
      <c r="V66" s="43"/>
      <c r="W66" s="39"/>
      <c r="X66" s="39"/>
      <c r="Y66" s="39"/>
      <c r="Z66" s="39"/>
      <c r="AA66" s="39"/>
    </row>
    <row r="67" spans="2:27">
      <c r="L67" s="48"/>
      <c r="M67" s="166"/>
      <c r="N67" s="27"/>
      <c r="O67" s="27"/>
      <c r="P67" s="48"/>
      <c r="Q67" s="27"/>
      <c r="S67" s="39"/>
      <c r="T67" s="43"/>
      <c r="U67" s="39"/>
      <c r="V67" s="43"/>
      <c r="W67" s="39"/>
      <c r="X67" s="39"/>
      <c r="Y67" s="39"/>
      <c r="Z67" s="39"/>
      <c r="AA67" s="39"/>
    </row>
    <row r="68" spans="2:27" ht="18">
      <c r="B68" s="128" t="s">
        <v>550</v>
      </c>
      <c r="C68" s="30"/>
      <c r="D68" s="30"/>
      <c r="E68" s="30"/>
      <c r="F68" s="30"/>
      <c r="G68" s="30"/>
      <c r="K68" s="128" t="s">
        <v>502</v>
      </c>
    </row>
    <row r="88" spans="2:11">
      <c r="B88" s="282" t="s">
        <v>875</v>
      </c>
      <c r="K88" s="282" t="s">
        <v>489</v>
      </c>
    </row>
    <row r="89" spans="2:11">
      <c r="K89" s="282" t="s">
        <v>490</v>
      </c>
    </row>
  </sheetData>
  <pageMargins left="0.78740157499999996" right="0.78740157499999996" top="0.984251969" bottom="0.984251969" header="0.4921259845" footer="0.4921259845"/>
  <pageSetup paperSize="9" scale="6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F76" zoomScaleNormal="100" workbookViewId="0">
      <selection activeCell="S7" sqref="S7:S30"/>
    </sheetView>
  </sheetViews>
  <sheetFormatPr baseColWidth="10" defaultColWidth="11.5703125" defaultRowHeight="12.75"/>
  <cols>
    <col min="1" max="1" width="20.5703125" style="131" customWidth="1"/>
    <col min="2" max="16384" width="11.5703125" style="131"/>
  </cols>
  <sheetData>
    <row r="1" spans="1:19">
      <c r="A1" s="147" t="s">
        <v>430</v>
      </c>
    </row>
    <row r="2" spans="1:19">
      <c r="A2" s="131" t="s">
        <v>431</v>
      </c>
    </row>
    <row r="3" spans="1:19">
      <c r="A3" s="131" t="s">
        <v>551</v>
      </c>
    </row>
    <row r="5" spans="1:19">
      <c r="A5" s="147" t="s">
        <v>432</v>
      </c>
      <c r="L5" s="148"/>
      <c r="M5" s="148"/>
      <c r="N5" s="148"/>
      <c r="O5" s="148"/>
      <c r="P5" s="148"/>
    </row>
    <row r="7" spans="1:19">
      <c r="A7" s="149" t="s">
        <v>433</v>
      </c>
      <c r="B7" s="149">
        <v>2001</v>
      </c>
      <c r="C7" s="149">
        <v>2002</v>
      </c>
      <c r="D7" s="149">
        <v>2003</v>
      </c>
      <c r="E7" s="149">
        <v>2004</v>
      </c>
      <c r="F7" s="149">
        <v>2005</v>
      </c>
      <c r="G7" s="149">
        <v>2006</v>
      </c>
      <c r="H7" s="149">
        <v>2007</v>
      </c>
      <c r="I7" s="149">
        <v>2008</v>
      </c>
      <c r="J7" s="149">
        <v>2009</v>
      </c>
      <c r="K7" s="149">
        <v>2010</v>
      </c>
      <c r="L7" s="149">
        <v>2011</v>
      </c>
      <c r="M7" s="149">
        <v>2012</v>
      </c>
      <c r="N7" s="149">
        <v>2013</v>
      </c>
      <c r="O7" s="149">
        <v>2014</v>
      </c>
      <c r="P7" s="149">
        <v>2015</v>
      </c>
      <c r="Q7" s="149">
        <v>2016</v>
      </c>
      <c r="R7" s="149">
        <v>2017</v>
      </c>
      <c r="S7" s="149">
        <v>2018</v>
      </c>
    </row>
    <row r="8" spans="1:19">
      <c r="A8" s="150" t="s">
        <v>434</v>
      </c>
      <c r="B8" s="151">
        <v>7.5</v>
      </c>
      <c r="C8" s="151">
        <v>8.1</v>
      </c>
      <c r="D8" s="151">
        <v>9.8000000000000007</v>
      </c>
      <c r="E8" s="151">
        <v>11.8</v>
      </c>
      <c r="F8" s="151">
        <v>13.1</v>
      </c>
      <c r="G8" s="151">
        <v>15.8</v>
      </c>
      <c r="H8" s="151">
        <v>16.8</v>
      </c>
      <c r="I8" s="151">
        <v>17.8</v>
      </c>
      <c r="J8" s="151">
        <v>19.100000000000001</v>
      </c>
      <c r="K8" s="151">
        <v>20.3</v>
      </c>
      <c r="L8" s="151">
        <v>21</v>
      </c>
      <c r="M8" s="151">
        <v>22</v>
      </c>
      <c r="N8" s="151">
        <v>23.3</v>
      </c>
      <c r="O8" s="151">
        <v>25</v>
      </c>
      <c r="P8" s="151">
        <v>26</v>
      </c>
      <c r="Q8" s="151">
        <v>26.8</v>
      </c>
      <c r="R8" s="151">
        <v>27</v>
      </c>
      <c r="S8" s="151">
        <v>27.8</v>
      </c>
    </row>
    <row r="9" spans="1:19">
      <c r="A9" s="152" t="s">
        <v>435</v>
      </c>
      <c r="B9" s="153">
        <v>53.533190578158454</v>
      </c>
      <c r="C9" s="153">
        <v>57.815845824411127</v>
      </c>
      <c r="D9" s="153">
        <v>69.950035688793719</v>
      </c>
      <c r="E9" s="153">
        <v>84.22555317630264</v>
      </c>
      <c r="F9" s="153">
        <v>93.50463954318343</v>
      </c>
      <c r="G9" s="153">
        <v>112.77658815132048</v>
      </c>
      <c r="H9" s="153">
        <v>119.91434689507494</v>
      </c>
      <c r="I9" s="153">
        <v>127.0521056388294</v>
      </c>
      <c r="J9" s="153">
        <v>136.33119200571019</v>
      </c>
      <c r="K9" s="153">
        <v>144.89650249821554</v>
      </c>
      <c r="L9" s="153">
        <v>149.89293361884367</v>
      </c>
      <c r="M9" s="153">
        <v>157.03069236259813</v>
      </c>
      <c r="N9" s="153">
        <v>166.30977872947895</v>
      </c>
      <c r="O9" s="153">
        <v>178.44396859386151</v>
      </c>
      <c r="P9" s="153">
        <v>185.58172733761597</v>
      </c>
      <c r="Q9" s="153">
        <v>191.29193433261955</v>
      </c>
      <c r="R9" s="153">
        <v>192.71948608137043</v>
      </c>
      <c r="S9" s="153">
        <v>198.42969307637398</v>
      </c>
    </row>
    <row r="10" spans="1:19">
      <c r="A10" s="150" t="s">
        <v>436</v>
      </c>
      <c r="B10" s="151">
        <v>8.5</v>
      </c>
      <c r="C10" s="151">
        <v>8.3000000000000007</v>
      </c>
      <c r="D10" s="151">
        <v>8.6999999999999993</v>
      </c>
      <c r="E10" s="151">
        <v>9.6</v>
      </c>
      <c r="F10" s="151">
        <v>9.8000000000000007</v>
      </c>
      <c r="G10" s="151">
        <v>11.5</v>
      </c>
      <c r="H10" s="151">
        <v>10.1</v>
      </c>
      <c r="I10" s="151">
        <v>10.8</v>
      </c>
      <c r="J10" s="151">
        <v>9.9</v>
      </c>
      <c r="K10" s="151">
        <v>10.5</v>
      </c>
      <c r="L10" s="151">
        <v>11.2</v>
      </c>
      <c r="M10" s="151">
        <v>10.199999999999999</v>
      </c>
      <c r="N10" s="151">
        <v>10</v>
      </c>
      <c r="O10" s="151">
        <v>10.3</v>
      </c>
      <c r="P10" s="151">
        <v>10.6</v>
      </c>
      <c r="Q10" s="151">
        <v>10.7</v>
      </c>
      <c r="R10" s="151">
        <v>9.9</v>
      </c>
      <c r="S10" s="151">
        <v>10.1</v>
      </c>
    </row>
    <row r="11" spans="1:19">
      <c r="A11" s="152" t="s">
        <v>437</v>
      </c>
      <c r="B11" s="153">
        <v>87.001023541453435</v>
      </c>
      <c r="C11" s="153">
        <v>84.95394063459571</v>
      </c>
      <c r="D11" s="153">
        <v>89.048106448311145</v>
      </c>
      <c r="E11" s="153">
        <v>98.25997952917092</v>
      </c>
      <c r="F11" s="153">
        <v>100.30706243602867</v>
      </c>
      <c r="G11" s="153">
        <v>117.70726714431936</v>
      </c>
      <c r="H11" s="153">
        <v>103.37768679631525</v>
      </c>
      <c r="I11" s="153">
        <v>110.54247697031731</v>
      </c>
      <c r="J11" s="153">
        <v>101.33060388945754</v>
      </c>
      <c r="K11" s="153">
        <v>107.47185261003071</v>
      </c>
      <c r="L11" s="153">
        <v>114.63664278403276</v>
      </c>
      <c r="M11" s="153">
        <v>104.40122824974412</v>
      </c>
      <c r="N11" s="153">
        <v>102.35414534288638</v>
      </c>
      <c r="O11" s="153">
        <v>105.42476970317298</v>
      </c>
      <c r="P11" s="153">
        <v>108.49539406345956</v>
      </c>
      <c r="Q11" s="153">
        <v>109.51893551688843</v>
      </c>
      <c r="R11" s="153">
        <v>101.33060388945754</v>
      </c>
      <c r="S11" s="153">
        <v>103.37768679631525</v>
      </c>
    </row>
    <row r="12" spans="1:19">
      <c r="A12" s="131" t="s">
        <v>438</v>
      </c>
      <c r="B12" s="148">
        <v>185.4</v>
      </c>
      <c r="C12" s="148">
        <v>189.7</v>
      </c>
      <c r="D12" s="148">
        <v>198.5</v>
      </c>
      <c r="E12" s="148">
        <v>206.7</v>
      </c>
      <c r="F12" s="148">
        <v>207.5</v>
      </c>
      <c r="G12" s="148">
        <v>221.2</v>
      </c>
      <c r="H12" s="148">
        <v>211.3</v>
      </c>
      <c r="I12" s="148">
        <v>218.9</v>
      </c>
      <c r="J12" s="148">
        <v>207</v>
      </c>
      <c r="K12" s="148">
        <v>208.1</v>
      </c>
      <c r="L12" s="148">
        <v>212.3</v>
      </c>
      <c r="M12" s="148">
        <v>205.5</v>
      </c>
      <c r="N12" s="148">
        <v>200</v>
      </c>
      <c r="O12" s="148">
        <v>200.8</v>
      </c>
      <c r="P12" s="148">
        <v>199</v>
      </c>
      <c r="Q12" s="148">
        <v>197.1</v>
      </c>
      <c r="R12" s="148">
        <v>192</v>
      </c>
      <c r="S12" s="148">
        <v>190.5</v>
      </c>
    </row>
    <row r="13" spans="1:19">
      <c r="A13" s="131" t="s">
        <v>439</v>
      </c>
      <c r="B13" s="153">
        <v>90.2497200993039</v>
      </c>
      <c r="C13" s="153">
        <v>92.342890522319038</v>
      </c>
      <c r="D13" s="153">
        <v>96.626588132210472</v>
      </c>
      <c r="E13" s="153">
        <v>100.61821545051841</v>
      </c>
      <c r="F13" s="153">
        <v>101.0076425059631</v>
      </c>
      <c r="G13" s="153">
        <v>107.67658083045319</v>
      </c>
      <c r="H13" s="153">
        <v>102.85742101932532</v>
      </c>
      <c r="I13" s="153">
        <v>106.55697804604975</v>
      </c>
      <c r="J13" s="153">
        <v>100.76425059631018</v>
      </c>
      <c r="K13" s="153">
        <v>101.29971279754659</v>
      </c>
      <c r="L13" s="153">
        <v>103.34420483863116</v>
      </c>
      <c r="M13" s="153">
        <v>100.03407486735141</v>
      </c>
      <c r="N13" s="153">
        <v>97.356763861169242</v>
      </c>
      <c r="O13" s="153">
        <v>97.746190916613926</v>
      </c>
      <c r="P13" s="153">
        <v>96.8699800418634</v>
      </c>
      <c r="Q13" s="153">
        <v>95.945090785182302</v>
      </c>
      <c r="R13" s="153">
        <v>93.462493306722479</v>
      </c>
      <c r="S13" s="153">
        <v>92.732317577763709</v>
      </c>
    </row>
    <row r="14" spans="1:19">
      <c r="A14" s="150" t="s">
        <v>440</v>
      </c>
      <c r="B14" s="151">
        <v>50.6</v>
      </c>
      <c r="C14" s="151">
        <v>50.3</v>
      </c>
      <c r="D14" s="151">
        <v>53.5</v>
      </c>
      <c r="E14" s="151">
        <v>56.7</v>
      </c>
      <c r="F14" s="151">
        <v>58.7</v>
      </c>
      <c r="G14" s="151">
        <v>71.099999999999994</v>
      </c>
      <c r="H14" s="151">
        <v>65.3</v>
      </c>
      <c r="I14" s="151">
        <v>63.6</v>
      </c>
      <c r="J14" s="151">
        <v>66.2</v>
      </c>
      <c r="K14" s="151">
        <v>67.900000000000006</v>
      </c>
      <c r="L14" s="151">
        <v>68.5</v>
      </c>
      <c r="M14" s="151">
        <v>68.2</v>
      </c>
      <c r="N14" s="151">
        <v>70.7</v>
      </c>
      <c r="O14" s="151">
        <v>72.2</v>
      </c>
      <c r="P14" s="151">
        <v>74.2</v>
      </c>
      <c r="Q14" s="151">
        <v>76.400000000000006</v>
      </c>
      <c r="R14" s="151">
        <v>74.599999999999994</v>
      </c>
      <c r="S14" s="151">
        <v>75.099999999999994</v>
      </c>
    </row>
    <row r="15" spans="1:19">
      <c r="A15" s="152" t="s">
        <v>441</v>
      </c>
      <c r="B15" s="153">
        <v>83.788706739526404</v>
      </c>
      <c r="C15" s="153">
        <v>83.291935750952135</v>
      </c>
      <c r="D15" s="153">
        <v>88.590826295744336</v>
      </c>
      <c r="E15" s="153">
        <v>93.889716840536522</v>
      </c>
      <c r="F15" s="153">
        <v>97.201523431031632</v>
      </c>
      <c r="G15" s="153">
        <v>117.73472429210132</v>
      </c>
      <c r="H15" s="153">
        <v>108.1304851796655</v>
      </c>
      <c r="I15" s="153">
        <v>105.31544957774466</v>
      </c>
      <c r="J15" s="153">
        <v>109.62079814538832</v>
      </c>
      <c r="K15" s="153">
        <v>112.43583374730916</v>
      </c>
      <c r="L15" s="153">
        <v>113.42937572445769</v>
      </c>
      <c r="M15" s="153">
        <v>112.93260473588343</v>
      </c>
      <c r="N15" s="153">
        <v>117.07236297400232</v>
      </c>
      <c r="O15" s="153">
        <v>119.55621791687365</v>
      </c>
      <c r="P15" s="153">
        <v>122.86802450736877</v>
      </c>
      <c r="Q15" s="153">
        <v>126.51101175691339</v>
      </c>
      <c r="R15" s="153">
        <v>123.53038582546777</v>
      </c>
      <c r="S15" s="153">
        <v>124.35833747309155</v>
      </c>
    </row>
    <row r="16" spans="1:19">
      <c r="A16" s="150" t="s">
        <v>442</v>
      </c>
      <c r="B16" s="151">
        <v>428.9</v>
      </c>
      <c r="C16" s="151">
        <v>409.4</v>
      </c>
      <c r="D16" s="151">
        <v>384.8</v>
      </c>
      <c r="E16" s="151">
        <v>364.5</v>
      </c>
      <c r="F16" s="151">
        <v>351.6</v>
      </c>
      <c r="G16" s="151">
        <v>324.8</v>
      </c>
      <c r="H16" s="151">
        <v>329.7</v>
      </c>
      <c r="I16" s="151">
        <v>318.3</v>
      </c>
      <c r="J16" s="151">
        <v>307.10000000000002</v>
      </c>
      <c r="K16" s="151">
        <v>320.2</v>
      </c>
      <c r="L16" s="151">
        <v>315.2</v>
      </c>
      <c r="M16" s="151">
        <v>321.89999999999998</v>
      </c>
      <c r="N16" s="151">
        <v>316.5</v>
      </c>
      <c r="O16" s="151">
        <v>300</v>
      </c>
      <c r="P16" s="151">
        <v>283.60000000000002</v>
      </c>
      <c r="Q16" s="151">
        <v>275.3</v>
      </c>
      <c r="R16" s="151">
        <v>294.10000000000002</v>
      </c>
      <c r="S16" s="151">
        <v>285.90000000000003</v>
      </c>
    </row>
    <row r="17" spans="1:19">
      <c r="A17" s="152" t="s">
        <v>443</v>
      </c>
      <c r="B17" s="153">
        <v>82.520401025880147</v>
      </c>
      <c r="C17" s="153">
        <v>86.450903761602333</v>
      </c>
      <c r="D17" s="153">
        <v>91.977650727650712</v>
      </c>
      <c r="E17" s="153">
        <v>97.100137174211227</v>
      </c>
      <c r="F17" s="153">
        <v>100.6626848691695</v>
      </c>
      <c r="G17" s="153">
        <v>108.96859605911328</v>
      </c>
      <c r="H17" s="153">
        <v>107.34910524719442</v>
      </c>
      <c r="I17" s="153">
        <v>111.19384228715046</v>
      </c>
      <c r="J17" s="153">
        <v>115.24910452621293</v>
      </c>
      <c r="K17" s="153">
        <v>110.53404122423484</v>
      </c>
      <c r="L17" s="153">
        <v>112.28743654822333</v>
      </c>
      <c r="M17" s="153">
        <v>109.95029512270891</v>
      </c>
      <c r="N17" s="153">
        <v>111.82622432859397</v>
      </c>
      <c r="O17" s="153">
        <v>117.97666666666665</v>
      </c>
      <c r="P17" s="153">
        <v>124.7990126939351</v>
      </c>
      <c r="Q17" s="153">
        <v>128.56156919723935</v>
      </c>
      <c r="R17" s="153">
        <v>120.34342060523629</v>
      </c>
      <c r="S17" s="153">
        <v>123.79503322840151</v>
      </c>
    </row>
    <row r="19" spans="1:19">
      <c r="A19" s="147" t="s">
        <v>444</v>
      </c>
    </row>
    <row r="20" spans="1:19">
      <c r="B20" s="190">
        <v>36892</v>
      </c>
      <c r="C20" s="190">
        <v>37257</v>
      </c>
      <c r="D20" s="190">
        <v>37622</v>
      </c>
      <c r="E20" s="190">
        <v>37987</v>
      </c>
      <c r="F20" s="190">
        <v>38353</v>
      </c>
      <c r="G20" s="190">
        <v>38718</v>
      </c>
      <c r="H20" s="190">
        <v>39083</v>
      </c>
      <c r="I20" s="190">
        <v>39448</v>
      </c>
      <c r="J20" s="190">
        <v>39814</v>
      </c>
      <c r="K20" s="190">
        <v>40179</v>
      </c>
      <c r="L20" s="190">
        <v>40544</v>
      </c>
      <c r="M20" s="190">
        <v>40909</v>
      </c>
      <c r="N20" s="190">
        <v>41275</v>
      </c>
      <c r="O20" s="190">
        <v>41640</v>
      </c>
      <c r="P20" s="190">
        <v>42005</v>
      </c>
      <c r="Q20" s="190">
        <v>42370</v>
      </c>
      <c r="R20" s="190">
        <v>42736</v>
      </c>
      <c r="S20" s="190">
        <v>43101</v>
      </c>
    </row>
    <row r="21" spans="1:19">
      <c r="A21" s="150"/>
      <c r="B21" s="149">
        <v>2001</v>
      </c>
      <c r="C21" s="149">
        <v>2002</v>
      </c>
      <c r="D21" s="149">
        <v>2003</v>
      </c>
      <c r="E21" s="150">
        <v>2004</v>
      </c>
      <c r="F21" s="150">
        <v>2005</v>
      </c>
      <c r="G21" s="150">
        <v>2006</v>
      </c>
      <c r="H21" s="150">
        <v>2007</v>
      </c>
      <c r="I21" s="150">
        <v>2008</v>
      </c>
      <c r="J21" s="150">
        <v>2009</v>
      </c>
      <c r="K21" s="150">
        <v>2010</v>
      </c>
      <c r="L21" s="150">
        <v>2011</v>
      </c>
      <c r="M21" s="150">
        <v>2012</v>
      </c>
      <c r="N21" s="150">
        <v>2013</v>
      </c>
      <c r="O21" s="150">
        <v>2014</v>
      </c>
      <c r="P21" s="150">
        <v>2015</v>
      </c>
      <c r="Q21" s="150">
        <v>2016</v>
      </c>
      <c r="R21" s="150">
        <v>2017</v>
      </c>
      <c r="S21" s="150">
        <v>2018</v>
      </c>
    </row>
    <row r="22" spans="1:19">
      <c r="A22" s="150" t="s">
        <v>434</v>
      </c>
      <c r="B22" s="151">
        <v>53.5</v>
      </c>
      <c r="C22" s="151">
        <v>57.8</v>
      </c>
      <c r="D22" s="151">
        <v>70</v>
      </c>
      <c r="E22" s="151">
        <v>84.2</v>
      </c>
      <c r="F22" s="151">
        <v>93.5</v>
      </c>
      <c r="G22" s="151">
        <v>112.8</v>
      </c>
      <c r="H22" s="151">
        <v>119.9</v>
      </c>
      <c r="I22" s="151">
        <v>127.1</v>
      </c>
      <c r="J22" s="151">
        <v>136.30000000000001</v>
      </c>
      <c r="K22" s="151">
        <v>144.9</v>
      </c>
      <c r="L22" s="151">
        <v>149.9</v>
      </c>
      <c r="M22" s="151">
        <v>157</v>
      </c>
      <c r="N22" s="151">
        <v>166.3</v>
      </c>
      <c r="O22" s="151">
        <v>178.4</v>
      </c>
      <c r="P22" s="151">
        <v>185.6</v>
      </c>
      <c r="Q22" s="151">
        <v>191.3</v>
      </c>
      <c r="R22" s="151">
        <v>192.7</v>
      </c>
      <c r="S22" s="151">
        <v>198.4</v>
      </c>
    </row>
    <row r="23" spans="1:19">
      <c r="A23" s="154" t="s">
        <v>436</v>
      </c>
      <c r="B23" s="155">
        <v>87</v>
      </c>
      <c r="C23" s="155">
        <v>85</v>
      </c>
      <c r="D23" s="155">
        <v>89</v>
      </c>
      <c r="E23" s="155">
        <v>98.3</v>
      </c>
      <c r="F23" s="155">
        <v>100.3</v>
      </c>
      <c r="G23" s="155">
        <v>117.7</v>
      </c>
      <c r="H23" s="155">
        <v>103.4</v>
      </c>
      <c r="I23" s="155">
        <v>110.5</v>
      </c>
      <c r="J23" s="155">
        <v>101.3</v>
      </c>
      <c r="K23" s="155">
        <v>107.5</v>
      </c>
      <c r="L23" s="155">
        <v>114.6</v>
      </c>
      <c r="M23" s="155">
        <v>104.4</v>
      </c>
      <c r="N23" s="155">
        <v>102.4</v>
      </c>
      <c r="O23" s="155">
        <v>105.4</v>
      </c>
      <c r="P23" s="155">
        <v>108.5</v>
      </c>
      <c r="Q23" s="155">
        <v>109.5</v>
      </c>
      <c r="R23" s="155">
        <v>101.3</v>
      </c>
      <c r="S23" s="155">
        <v>103.4</v>
      </c>
    </row>
    <row r="24" spans="1:19">
      <c r="A24" s="154" t="s">
        <v>445</v>
      </c>
      <c r="B24" s="155">
        <v>90.2</v>
      </c>
      <c r="C24" s="155">
        <v>92.3</v>
      </c>
      <c r="D24" s="155">
        <v>96.6</v>
      </c>
      <c r="E24" s="155">
        <v>100.6</v>
      </c>
      <c r="F24" s="155">
        <v>101</v>
      </c>
      <c r="G24" s="155">
        <v>107.7</v>
      </c>
      <c r="H24" s="155">
        <v>102.9</v>
      </c>
      <c r="I24" s="155">
        <v>106.6</v>
      </c>
      <c r="J24" s="155">
        <v>100.8</v>
      </c>
      <c r="K24" s="155">
        <v>101.3</v>
      </c>
      <c r="L24" s="155">
        <v>103.3</v>
      </c>
      <c r="M24" s="155">
        <v>100</v>
      </c>
      <c r="N24" s="155">
        <v>97.4</v>
      </c>
      <c r="O24" s="155">
        <v>97.7</v>
      </c>
      <c r="P24" s="155">
        <v>96.9</v>
      </c>
      <c r="Q24" s="155">
        <v>95.9</v>
      </c>
      <c r="R24" s="155">
        <v>93.5</v>
      </c>
      <c r="S24" s="155">
        <v>92.7</v>
      </c>
    </row>
    <row r="25" spans="1:19">
      <c r="A25" s="154" t="s">
        <v>440</v>
      </c>
      <c r="B25" s="155">
        <v>83.8</v>
      </c>
      <c r="C25" s="155">
        <v>83.3</v>
      </c>
      <c r="D25" s="155">
        <v>88.6</v>
      </c>
      <c r="E25" s="155">
        <v>93.9</v>
      </c>
      <c r="F25" s="155">
        <v>97.2</v>
      </c>
      <c r="G25" s="155">
        <v>117.7</v>
      </c>
      <c r="H25" s="155">
        <v>108.1</v>
      </c>
      <c r="I25" s="155">
        <v>105.3</v>
      </c>
      <c r="J25" s="155">
        <v>109.6</v>
      </c>
      <c r="K25" s="155">
        <v>112.4</v>
      </c>
      <c r="L25" s="155">
        <v>113.4</v>
      </c>
      <c r="M25" s="155">
        <v>112.9</v>
      </c>
      <c r="N25" s="155">
        <v>117.1</v>
      </c>
      <c r="O25" s="155">
        <v>119.6</v>
      </c>
      <c r="P25" s="155">
        <v>122.9</v>
      </c>
      <c r="Q25" s="155">
        <v>126.5</v>
      </c>
      <c r="R25" s="155">
        <v>123.5</v>
      </c>
      <c r="S25" s="155">
        <v>124.4</v>
      </c>
    </row>
    <row r="26" spans="1:19">
      <c r="A26" s="152" t="s">
        <v>442</v>
      </c>
      <c r="B26" s="153">
        <v>82.5</v>
      </c>
      <c r="C26" s="153">
        <v>86.5</v>
      </c>
      <c r="D26" s="153">
        <v>92</v>
      </c>
      <c r="E26" s="153">
        <v>97.1</v>
      </c>
      <c r="F26" s="153">
        <v>100.7</v>
      </c>
      <c r="G26" s="153">
        <v>109</v>
      </c>
      <c r="H26" s="153">
        <v>107.3</v>
      </c>
      <c r="I26" s="153">
        <v>111.2</v>
      </c>
      <c r="J26" s="153">
        <v>115.2</v>
      </c>
      <c r="K26" s="153">
        <v>110.5</v>
      </c>
      <c r="L26" s="153">
        <v>112.3</v>
      </c>
      <c r="M26" s="153">
        <v>110</v>
      </c>
      <c r="N26" s="153">
        <v>111.8</v>
      </c>
      <c r="O26" s="153">
        <v>118</v>
      </c>
      <c r="P26" s="153">
        <v>124.8</v>
      </c>
      <c r="Q26" s="153">
        <v>128.6</v>
      </c>
      <c r="R26" s="153">
        <v>120.3</v>
      </c>
      <c r="S26" s="153">
        <v>123.8</v>
      </c>
    </row>
    <row r="27" spans="1:19">
      <c r="A27" s="152" t="s">
        <v>444</v>
      </c>
      <c r="B27" s="153">
        <v>79.400000000000006</v>
      </c>
      <c r="C27" s="153">
        <v>80.97999999999999</v>
      </c>
      <c r="D27" s="153">
        <v>87.240000000000009</v>
      </c>
      <c r="E27" s="153">
        <v>94.820000000000007</v>
      </c>
      <c r="F27" s="153">
        <v>98.54</v>
      </c>
      <c r="G27" s="153">
        <v>112.98000000000002</v>
      </c>
      <c r="H27" s="153">
        <v>108.32000000000001</v>
      </c>
      <c r="I27" s="153">
        <v>112.14000000000001</v>
      </c>
      <c r="J27" s="153">
        <v>112.64000000000001</v>
      </c>
      <c r="K27" s="153">
        <v>115.32000000000002</v>
      </c>
      <c r="L27" s="153">
        <v>118.70000000000002</v>
      </c>
      <c r="M27" s="153">
        <v>116.86</v>
      </c>
      <c r="N27" s="153">
        <v>119.00000000000001</v>
      </c>
      <c r="O27" s="153">
        <v>123.82000000000002</v>
      </c>
      <c r="P27" s="153">
        <v>127.74</v>
      </c>
      <c r="Q27" s="153">
        <v>130.36000000000001</v>
      </c>
      <c r="R27" s="153">
        <v>126.26</v>
      </c>
      <c r="S27" s="153">
        <v>128.54000000000002</v>
      </c>
    </row>
    <row r="28" spans="1:19">
      <c r="A28" s="152" t="s">
        <v>446</v>
      </c>
      <c r="B28" s="153">
        <v>79.2</v>
      </c>
      <c r="C28" s="153">
        <v>80.8</v>
      </c>
      <c r="D28" s="153">
        <v>87</v>
      </c>
      <c r="E28" s="153">
        <v>94.6</v>
      </c>
      <c r="F28" s="153">
        <v>98.3</v>
      </c>
      <c r="G28" s="153">
        <v>112.7</v>
      </c>
      <c r="H28" s="153">
        <v>108.1</v>
      </c>
      <c r="I28" s="153">
        <v>111.9</v>
      </c>
      <c r="J28" s="153">
        <v>112.4</v>
      </c>
      <c r="K28" s="153">
        <v>115</v>
      </c>
      <c r="L28" s="153">
        <v>118.4</v>
      </c>
      <c r="M28" s="153">
        <v>116.6</v>
      </c>
      <c r="N28" s="153">
        <v>118.7</v>
      </c>
      <c r="O28" s="153">
        <v>123.5</v>
      </c>
      <c r="P28" s="153">
        <v>127.4</v>
      </c>
      <c r="Q28" s="153">
        <v>130.1</v>
      </c>
      <c r="R28" s="153">
        <v>126</v>
      </c>
      <c r="S28" s="153">
        <v>128.19999999999999</v>
      </c>
    </row>
    <row r="29" spans="1:19">
      <c r="E29" s="148"/>
      <c r="F29" s="148"/>
      <c r="G29" s="148"/>
      <c r="H29" s="148" t="s">
        <v>517</v>
      </c>
      <c r="I29" s="148">
        <v>111.9</v>
      </c>
      <c r="J29" s="148">
        <v>112.4</v>
      </c>
      <c r="K29" s="148">
        <v>115</v>
      </c>
      <c r="L29" s="148">
        <v>118.4</v>
      </c>
      <c r="M29" s="148">
        <v>116.6</v>
      </c>
      <c r="N29" s="148">
        <v>118.7</v>
      </c>
      <c r="O29" s="148">
        <v>123.5</v>
      </c>
      <c r="P29" s="148">
        <v>127.4</v>
      </c>
      <c r="Q29" s="131">
        <v>130.1</v>
      </c>
      <c r="R29" s="131">
        <v>126</v>
      </c>
      <c r="S29" s="131">
        <v>128.19999999999999</v>
      </c>
    </row>
    <row r="30" spans="1:19">
      <c r="H30" s="131" t="s">
        <v>518</v>
      </c>
      <c r="I30" s="154"/>
      <c r="M30" s="148">
        <v>113.61412679809015</v>
      </c>
      <c r="N30" s="148">
        <v>114.54107208118127</v>
      </c>
      <c r="O30" s="131">
        <v>115.9</v>
      </c>
      <c r="P30" s="131">
        <v>117.6</v>
      </c>
      <c r="Q30" s="131">
        <v>119.4</v>
      </c>
      <c r="R30" s="131">
        <v>121.4</v>
      </c>
    </row>
    <row r="76" spans="7:14" ht="15.75">
      <c r="G76" s="132" t="s">
        <v>552</v>
      </c>
      <c r="N76" s="132" t="s">
        <v>553</v>
      </c>
    </row>
    <row r="95" spans="7:14">
      <c r="G95" s="191" t="s">
        <v>551</v>
      </c>
      <c r="N95" s="191" t="s">
        <v>551</v>
      </c>
    </row>
  </sheetData>
  <pageMargins left="0.70866141732283472" right="0.70866141732283472" top="0.78740157480314965" bottom="0.78740157480314965" header="0.31496062992125984" footer="0.31496062992125984"/>
  <pageSetup paperSize="9" scale="3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208"/>
  <sheetViews>
    <sheetView showGridLines="0" topLeftCell="F1" zoomScaleNormal="100" workbookViewId="0">
      <selection activeCell="M51" sqref="M51"/>
    </sheetView>
  </sheetViews>
  <sheetFormatPr baseColWidth="10" defaultRowHeight="15"/>
  <cols>
    <col min="1" max="1" width="17.7109375" style="93" customWidth="1"/>
    <col min="2" max="2" width="8.7109375" style="83" customWidth="1"/>
    <col min="3" max="6" width="8.28515625" style="83" customWidth="1"/>
    <col min="7" max="8" width="8.28515625" style="84" customWidth="1"/>
    <col min="9" max="13" width="8.28515625" style="83" customWidth="1"/>
    <col min="14" max="14" width="20" style="78" bestFit="1" customWidth="1"/>
    <col min="15" max="15" width="32.42578125" style="3" bestFit="1" customWidth="1"/>
    <col min="16" max="16" width="30.7109375" style="3" bestFit="1" customWidth="1"/>
    <col min="17" max="17" width="32.42578125" style="4" bestFit="1" customWidth="1"/>
    <col min="18" max="18" width="11.42578125" style="4"/>
    <col min="19" max="19" width="11.42578125" style="77"/>
    <col min="20" max="20" width="11.42578125" style="88"/>
    <col min="21" max="16384" width="11.42578125" style="78"/>
  </cols>
  <sheetData>
    <row r="1" spans="1:22" s="70" customFormat="1" ht="15.75">
      <c r="B1" s="17"/>
      <c r="C1" s="17"/>
      <c r="D1" s="17"/>
      <c r="E1" s="17"/>
      <c r="F1" s="17"/>
      <c r="G1" s="173" t="s">
        <v>469</v>
      </c>
      <c r="H1" s="82"/>
      <c r="I1" s="17"/>
      <c r="J1" s="17"/>
      <c r="K1" s="17"/>
      <c r="L1" s="17"/>
      <c r="M1" s="17"/>
      <c r="O1" s="74"/>
      <c r="P1" s="74"/>
      <c r="Q1" s="74"/>
      <c r="R1" s="74"/>
      <c r="S1" s="74"/>
      <c r="T1" s="74"/>
      <c r="U1" s="74"/>
    </row>
    <row r="2" spans="1:22" s="70" customFormat="1" ht="27.75">
      <c r="B2" s="20">
        <v>89.300000000000011</v>
      </c>
      <c r="C2" s="20">
        <v>-10</v>
      </c>
      <c r="D2" s="17"/>
      <c r="E2" s="17"/>
      <c r="F2" s="17"/>
      <c r="G2" s="82"/>
      <c r="H2" s="82"/>
      <c r="I2" s="17"/>
      <c r="J2" s="17"/>
      <c r="K2" s="15"/>
      <c r="L2" s="17"/>
      <c r="M2" s="17"/>
      <c r="O2" s="74"/>
      <c r="P2" s="74"/>
      <c r="Q2" s="74"/>
      <c r="R2" s="74"/>
    </row>
    <row r="3" spans="1:22" s="70" customFormat="1" ht="27.75">
      <c r="A3" s="19" t="s">
        <v>26</v>
      </c>
      <c r="B3" s="20">
        <v>86.399999999999991</v>
      </c>
      <c r="C3" s="20">
        <v>-12.799999999999999</v>
      </c>
      <c r="D3" s="17"/>
      <c r="E3" s="17"/>
      <c r="F3" s="17"/>
      <c r="G3" s="82"/>
      <c r="H3" s="82"/>
      <c r="I3" s="17"/>
      <c r="J3" s="17"/>
      <c r="K3" s="15"/>
      <c r="L3" s="17"/>
      <c r="M3" s="17"/>
      <c r="O3" s="74"/>
      <c r="P3" s="74"/>
      <c r="Q3" s="74"/>
      <c r="R3" s="74"/>
    </row>
    <row r="4" spans="1:22" s="70" customFormat="1" ht="27.75">
      <c r="A4" s="19"/>
      <c r="B4" s="20">
        <v>80.600000000000009</v>
      </c>
      <c r="C4" s="20">
        <v>-18.8</v>
      </c>
      <c r="D4" s="17"/>
      <c r="E4" s="17"/>
      <c r="F4" s="17"/>
      <c r="G4" s="82"/>
      <c r="H4" s="82"/>
      <c r="I4" s="17"/>
      <c r="J4" s="17"/>
      <c r="K4" s="15"/>
      <c r="L4" s="17"/>
      <c r="M4" s="17"/>
      <c r="O4" s="74"/>
      <c r="P4" s="74"/>
      <c r="Q4" s="74"/>
      <c r="R4" s="74"/>
    </row>
    <row r="5" spans="1:22" s="70" customFormat="1" ht="27.75">
      <c r="A5" s="19"/>
      <c r="B5" s="17"/>
      <c r="C5" s="17"/>
      <c r="D5" s="17"/>
      <c r="E5" s="17"/>
      <c r="F5" s="17"/>
      <c r="G5" s="82"/>
      <c r="H5" s="82"/>
      <c r="I5" s="17"/>
      <c r="J5" s="17"/>
      <c r="K5" s="15"/>
      <c r="L5" s="17"/>
      <c r="M5" s="17"/>
      <c r="O5" s="74"/>
      <c r="P5" s="74"/>
      <c r="Q5" s="74"/>
      <c r="R5" s="74"/>
    </row>
    <row r="6" spans="1:22" s="70" customFormat="1" ht="12.75">
      <c r="A6" s="19"/>
      <c r="B6" s="17"/>
      <c r="C6" s="17"/>
      <c r="D6" s="17"/>
      <c r="E6" s="17"/>
      <c r="F6" s="17"/>
      <c r="G6" s="82"/>
      <c r="H6" s="82"/>
      <c r="I6" s="17"/>
      <c r="J6" s="17"/>
      <c r="K6" s="17"/>
      <c r="L6" s="17"/>
      <c r="M6" s="17"/>
      <c r="O6" s="74"/>
      <c r="P6" s="74"/>
      <c r="Q6" s="74"/>
      <c r="R6" s="74"/>
    </row>
    <row r="7" spans="1:22" s="70" customFormat="1" ht="20.25" customHeight="1">
      <c r="A7" s="24"/>
      <c r="B7" s="17"/>
      <c r="C7" s="17"/>
      <c r="D7" s="17"/>
      <c r="E7" s="17"/>
      <c r="F7" s="17"/>
      <c r="G7" s="82"/>
      <c r="H7" s="82"/>
      <c r="I7" s="17"/>
      <c r="J7" s="17"/>
      <c r="K7" s="17"/>
      <c r="L7" s="17"/>
      <c r="M7" s="17"/>
      <c r="N7" s="13"/>
      <c r="O7" s="80"/>
      <c r="P7" s="74"/>
      <c r="Q7" s="74"/>
      <c r="R7" s="74"/>
    </row>
    <row r="8" spans="1:22" s="70" customFormat="1" ht="8.25" customHeight="1">
      <c r="A8" s="19"/>
      <c r="B8" s="17"/>
      <c r="C8" s="17"/>
      <c r="D8" s="17"/>
      <c r="E8" s="17"/>
      <c r="F8" s="17"/>
      <c r="G8" s="82"/>
      <c r="H8" s="82"/>
      <c r="I8" s="17"/>
      <c r="J8" s="17"/>
      <c r="K8" s="17"/>
      <c r="L8" s="17"/>
      <c r="M8" s="17"/>
      <c r="O8" s="74"/>
      <c r="P8" s="74"/>
      <c r="Q8" s="74"/>
      <c r="R8" s="74"/>
    </row>
    <row r="9" spans="1:22" ht="8.25" customHeight="1">
      <c r="A9" s="19"/>
      <c r="B9" s="17"/>
      <c r="C9" s="17"/>
      <c r="R9" s="76"/>
      <c r="S9" s="78"/>
      <c r="T9" s="78"/>
    </row>
    <row r="10" spans="1:22" ht="30.75" customHeight="1">
      <c r="A10" s="24"/>
      <c r="B10" s="85">
        <v>53.900000000000006</v>
      </c>
      <c r="C10" s="85">
        <v>-46.2</v>
      </c>
      <c r="H10" s="86"/>
      <c r="I10" s="87"/>
      <c r="J10" s="87"/>
      <c r="R10" s="76"/>
      <c r="S10" s="78"/>
    </row>
    <row r="11" spans="1:22" ht="30.75" customHeight="1">
      <c r="A11" s="24" t="s">
        <v>37</v>
      </c>
      <c r="B11" s="85">
        <v>41.7</v>
      </c>
      <c r="C11" s="85">
        <v>-58.3</v>
      </c>
      <c r="D11" s="89">
        <v>19.199999999999996</v>
      </c>
      <c r="H11" s="86"/>
      <c r="I11" s="87"/>
      <c r="J11" s="87"/>
      <c r="R11" s="76"/>
      <c r="S11" s="78"/>
    </row>
    <row r="12" spans="1:22" ht="30.75" customHeight="1">
      <c r="A12" s="24"/>
      <c r="B12" s="85">
        <v>45.5</v>
      </c>
      <c r="C12" s="85">
        <v>-54.5</v>
      </c>
      <c r="D12" s="89">
        <v>16</v>
      </c>
      <c r="H12" s="86"/>
      <c r="I12" s="87"/>
      <c r="J12" s="90"/>
      <c r="O12" s="76"/>
      <c r="P12" s="76"/>
      <c r="Q12" s="76"/>
      <c r="R12" s="76"/>
      <c r="S12" s="78"/>
    </row>
    <row r="13" spans="1:22" ht="6.75" customHeight="1">
      <c r="A13" s="24"/>
      <c r="D13" s="91"/>
      <c r="E13" s="12"/>
      <c r="F13" s="12"/>
      <c r="G13" s="92"/>
      <c r="H13" s="92"/>
      <c r="I13" s="12"/>
      <c r="J13" s="12"/>
      <c r="K13" s="93"/>
      <c r="L13" s="12"/>
      <c r="M13" s="12"/>
      <c r="O13" s="76"/>
      <c r="P13" s="76"/>
      <c r="Q13" s="76"/>
      <c r="R13" s="76"/>
      <c r="S13" s="78"/>
      <c r="T13" s="93"/>
      <c r="U13" s="94"/>
      <c r="V13" s="94"/>
    </row>
    <row r="14" spans="1:22" ht="30.75" customHeight="1">
      <c r="A14" s="24"/>
      <c r="B14" s="85">
        <v>88.382687927107071</v>
      </c>
      <c r="C14" s="85">
        <v>-10.82004555808656</v>
      </c>
      <c r="D14" s="89"/>
      <c r="H14" s="86"/>
      <c r="I14" s="87"/>
      <c r="J14" s="87"/>
      <c r="O14" s="76"/>
      <c r="P14" s="76"/>
      <c r="Q14" s="76"/>
      <c r="R14" s="76"/>
      <c r="S14" s="78"/>
    </row>
    <row r="15" spans="1:22" ht="30.75" customHeight="1">
      <c r="A15" s="24" t="s">
        <v>40</v>
      </c>
      <c r="B15" s="85">
        <v>85.404789053591784</v>
      </c>
      <c r="C15" s="85">
        <v>-13.797035347776511</v>
      </c>
      <c r="D15" s="89">
        <v>71.523915461624028</v>
      </c>
      <c r="G15" s="19" t="s">
        <v>466</v>
      </c>
      <c r="H15" s="86"/>
      <c r="I15" s="87"/>
      <c r="J15" s="87"/>
      <c r="O15" s="76"/>
      <c r="P15" s="76"/>
      <c r="Q15" s="76"/>
      <c r="R15" s="76"/>
      <c r="S15" s="78"/>
    </row>
    <row r="16" spans="1:22" ht="30.75" customHeight="1">
      <c r="A16" s="24"/>
      <c r="B16" s="85">
        <v>80.691964285714292</v>
      </c>
      <c r="C16" s="85">
        <v>-18.861607142857146</v>
      </c>
      <c r="D16" s="89">
        <v>75.147232037691396</v>
      </c>
      <c r="H16" s="86"/>
      <c r="I16" s="87"/>
      <c r="J16" s="90"/>
      <c r="O16" s="76"/>
      <c r="P16" s="76"/>
      <c r="Q16" s="76"/>
      <c r="R16" s="76"/>
      <c r="S16" s="78"/>
    </row>
    <row r="17" spans="1:22" ht="6.75" customHeight="1">
      <c r="A17" s="19"/>
      <c r="B17" s="17"/>
      <c r="C17" s="17"/>
      <c r="D17" s="91"/>
      <c r="E17" s="12"/>
      <c r="F17" s="12"/>
      <c r="G17" s="92"/>
      <c r="H17" s="92"/>
      <c r="I17" s="12"/>
      <c r="J17" s="12"/>
      <c r="K17" s="93"/>
      <c r="L17" s="12"/>
      <c r="M17" s="12"/>
      <c r="O17" s="76"/>
      <c r="P17" s="76"/>
      <c r="Q17" s="76"/>
      <c r="R17" s="76"/>
      <c r="S17" s="78"/>
      <c r="T17" s="93"/>
      <c r="U17" s="94"/>
      <c r="V17" s="94"/>
    </row>
    <row r="18" spans="1:22" ht="30.75" customHeight="1">
      <c r="A18" s="19"/>
      <c r="B18" s="85">
        <v>93.7</v>
      </c>
      <c r="C18" s="85">
        <v>-5.9</v>
      </c>
      <c r="D18" s="89"/>
      <c r="H18" s="86"/>
      <c r="I18" s="87"/>
      <c r="J18" s="95"/>
      <c r="O18" s="76"/>
      <c r="P18" s="76"/>
      <c r="Q18" s="76"/>
      <c r="R18" s="76"/>
      <c r="S18" s="78"/>
    </row>
    <row r="19" spans="1:22" ht="30.75" customHeight="1">
      <c r="A19" s="24" t="s">
        <v>41</v>
      </c>
      <c r="B19" s="85">
        <v>88.899999999999991</v>
      </c>
      <c r="C19" s="85">
        <v>-10.1</v>
      </c>
      <c r="D19" s="89">
        <v>78.8</v>
      </c>
      <c r="O19" s="76"/>
      <c r="P19" s="76"/>
      <c r="Q19" s="76"/>
      <c r="R19" s="76"/>
      <c r="S19" s="78"/>
    </row>
    <row r="20" spans="1:22" ht="30.75" customHeight="1">
      <c r="A20" s="19"/>
      <c r="B20" s="85">
        <v>83.199999999999989</v>
      </c>
      <c r="C20" s="85">
        <v>-16</v>
      </c>
      <c r="D20" s="89">
        <v>79.500000000000014</v>
      </c>
      <c r="O20" s="76"/>
      <c r="P20" s="76"/>
      <c r="Q20" s="76"/>
      <c r="R20" s="76"/>
      <c r="S20" s="78"/>
    </row>
    <row r="21" spans="1:22" ht="6.75" customHeight="1">
      <c r="A21" s="19"/>
      <c r="B21" s="17"/>
      <c r="C21" s="17"/>
      <c r="D21" s="91"/>
      <c r="E21" s="12"/>
      <c r="K21" s="93"/>
      <c r="L21" s="12"/>
      <c r="M21" s="12"/>
      <c r="O21" s="76"/>
      <c r="P21" s="76"/>
      <c r="Q21" s="76"/>
      <c r="R21" s="76"/>
      <c r="S21" s="78"/>
      <c r="T21" s="93"/>
      <c r="U21" s="94"/>
      <c r="V21" s="94"/>
    </row>
    <row r="22" spans="1:22" ht="30.75" customHeight="1">
      <c r="A22" s="19"/>
      <c r="B22" s="85">
        <v>90.699999999999989</v>
      </c>
      <c r="C22" s="85">
        <v>-9.1</v>
      </c>
      <c r="D22" s="89"/>
      <c r="O22" s="76"/>
      <c r="P22" s="76"/>
    </row>
    <row r="23" spans="1:22" ht="30.75" customHeight="1">
      <c r="A23" s="24" t="s">
        <v>42</v>
      </c>
      <c r="B23" s="85">
        <v>91.100000000000009</v>
      </c>
      <c r="C23" s="85">
        <v>-8.9</v>
      </c>
      <c r="D23" s="89">
        <v>83.1</v>
      </c>
      <c r="O23" s="80"/>
      <c r="P23" s="76"/>
    </row>
    <row r="24" spans="1:22" ht="30.75" customHeight="1">
      <c r="A24" s="19"/>
      <c r="B24" s="85">
        <v>79.7</v>
      </c>
      <c r="C24" s="85">
        <v>-19.799999999999997</v>
      </c>
      <c r="D24" s="89">
        <v>87.5</v>
      </c>
      <c r="O24" s="80"/>
      <c r="P24" s="96"/>
    </row>
    <row r="25" spans="1:22" ht="6.75" customHeight="1">
      <c r="A25" s="19"/>
      <c r="B25" s="17"/>
      <c r="C25" s="17"/>
      <c r="D25" s="93"/>
      <c r="E25" s="12"/>
      <c r="K25" s="93"/>
      <c r="L25" s="12"/>
      <c r="M25" s="12"/>
      <c r="O25" s="76"/>
      <c r="P25" s="97"/>
      <c r="Q25" s="76"/>
      <c r="R25" s="76"/>
      <c r="S25" s="78"/>
      <c r="T25" s="93"/>
      <c r="U25" s="94"/>
      <c r="V25" s="94"/>
    </row>
    <row r="26" spans="1:22" ht="30.75" customHeight="1">
      <c r="A26" s="19"/>
      <c r="B26" s="17"/>
      <c r="C26" s="17"/>
      <c r="O26" s="76"/>
      <c r="P26" s="98"/>
      <c r="Q26" s="78"/>
      <c r="R26" s="78"/>
      <c r="S26" s="78"/>
    </row>
    <row r="27" spans="1:22" ht="30.75" customHeight="1">
      <c r="A27" s="19"/>
      <c r="B27" s="17"/>
      <c r="C27" s="17"/>
      <c r="O27" s="76"/>
      <c r="P27" s="98"/>
      <c r="Q27" s="78"/>
      <c r="R27" s="78"/>
      <c r="S27" s="78"/>
    </row>
    <row r="28" spans="1:22" ht="30.75" customHeight="1">
      <c r="A28" s="19"/>
      <c r="B28" s="17"/>
      <c r="C28" s="17"/>
      <c r="O28" s="76"/>
      <c r="P28" s="98"/>
      <c r="Q28" s="78"/>
      <c r="R28" s="78"/>
      <c r="S28" s="78"/>
    </row>
    <row r="29" spans="1:22" ht="30.75" customHeight="1">
      <c r="A29" s="19"/>
      <c r="B29" s="17"/>
      <c r="C29" s="17"/>
      <c r="O29" s="78"/>
      <c r="P29" s="93"/>
      <c r="Q29" s="78"/>
      <c r="R29" s="78"/>
      <c r="S29" s="78"/>
    </row>
    <row r="30" spans="1:22" ht="6.75" customHeight="1">
      <c r="A30" s="19"/>
      <c r="B30" s="17">
        <v>95.7</v>
      </c>
      <c r="C30" s="17">
        <v>-3.6</v>
      </c>
      <c r="D30" s="93"/>
      <c r="E30" s="12"/>
      <c r="K30" s="93"/>
      <c r="L30" s="12"/>
      <c r="M30" s="12"/>
      <c r="N30" s="83"/>
      <c r="O30" s="76"/>
      <c r="P30" s="97"/>
      <c r="Q30" s="76"/>
      <c r="R30" s="78"/>
      <c r="S30" s="78"/>
      <c r="T30" s="93"/>
      <c r="U30" s="94"/>
      <c r="V30" s="94"/>
    </row>
    <row r="31" spans="1:22" ht="30.75" customHeight="1">
      <c r="A31" s="19" t="s">
        <v>15</v>
      </c>
      <c r="B31" s="99">
        <v>96.5</v>
      </c>
      <c r="C31" s="99">
        <v>-2.8</v>
      </c>
      <c r="F31" s="19"/>
      <c r="G31" s="99"/>
      <c r="H31" s="99"/>
      <c r="I31" s="84"/>
      <c r="N31" s="83"/>
      <c r="P31" s="7"/>
      <c r="R31" s="78"/>
      <c r="S31" s="78"/>
    </row>
    <row r="32" spans="1:22" ht="30.75" customHeight="1">
      <c r="A32" s="24"/>
      <c r="B32" s="99">
        <v>95.5</v>
      </c>
      <c r="C32" s="99">
        <v>-3.8</v>
      </c>
      <c r="F32" s="24"/>
      <c r="G32" s="99"/>
      <c r="H32" s="99"/>
      <c r="I32" s="84"/>
      <c r="L32" s="24"/>
      <c r="N32" s="83"/>
      <c r="P32" s="7"/>
      <c r="R32" s="78"/>
      <c r="S32" s="78"/>
    </row>
    <row r="33" spans="1:45" ht="30.75" customHeight="1">
      <c r="A33" s="19"/>
      <c r="B33" s="99"/>
      <c r="C33" s="99"/>
      <c r="F33" s="19"/>
      <c r="G33" s="99"/>
      <c r="H33" s="99"/>
      <c r="I33" s="84"/>
      <c r="L33" s="19"/>
      <c r="N33" s="83"/>
      <c r="P33" s="93"/>
      <c r="R33" s="78"/>
      <c r="S33" s="78"/>
    </row>
    <row r="34" spans="1:45" ht="6.75" customHeight="1">
      <c r="A34" s="19"/>
      <c r="B34" s="12">
        <v>92.7</v>
      </c>
      <c r="C34" s="12">
        <v>-6.7</v>
      </c>
      <c r="D34" s="93"/>
      <c r="E34" s="12"/>
      <c r="F34" s="19"/>
      <c r="G34" s="12"/>
      <c r="H34" s="12"/>
      <c r="I34" s="84"/>
      <c r="K34" s="93"/>
      <c r="L34" s="19"/>
      <c r="M34" s="12"/>
      <c r="O34" s="76"/>
      <c r="P34" s="97"/>
      <c r="Q34" s="76"/>
      <c r="R34" s="78"/>
      <c r="S34" s="78"/>
      <c r="T34" s="93"/>
      <c r="U34" s="94"/>
      <c r="V34" s="94"/>
    </row>
    <row r="35" spans="1:45" ht="30.75" customHeight="1">
      <c r="A35" s="19" t="s">
        <v>18</v>
      </c>
      <c r="B35" s="99">
        <v>89.6</v>
      </c>
      <c r="C35" s="99">
        <v>-9.9</v>
      </c>
      <c r="F35" s="19"/>
      <c r="G35" s="99"/>
      <c r="H35" s="99"/>
      <c r="I35" s="84"/>
      <c r="L35" s="19"/>
      <c r="O35" s="4"/>
      <c r="P35" s="6"/>
      <c r="R35" s="77"/>
      <c r="S35" s="88"/>
    </row>
    <row r="36" spans="1:45" ht="30.75" customHeight="1">
      <c r="A36" s="24"/>
      <c r="B36" s="99">
        <v>87.2</v>
      </c>
      <c r="C36" s="99">
        <v>-12.7</v>
      </c>
      <c r="F36" s="24"/>
      <c r="G36" s="99"/>
      <c r="H36" s="99"/>
      <c r="I36" s="84"/>
      <c r="L36" s="24"/>
      <c r="O36" s="4"/>
      <c r="P36" s="6"/>
      <c r="R36" s="77"/>
      <c r="S36" s="88"/>
    </row>
    <row r="37" spans="1:45" ht="30.75" customHeight="1">
      <c r="A37" s="19"/>
      <c r="B37" s="99"/>
      <c r="C37" s="99"/>
      <c r="F37" s="19"/>
      <c r="G37" s="99"/>
      <c r="H37" s="99"/>
      <c r="I37" s="84"/>
      <c r="L37" s="19"/>
      <c r="P37" s="93"/>
      <c r="R37" s="77"/>
      <c r="S37" s="88"/>
    </row>
    <row r="38" spans="1:45" ht="6.75" customHeight="1">
      <c r="A38" s="19"/>
      <c r="B38" s="12">
        <v>78.3</v>
      </c>
      <c r="C38" s="12">
        <v>-20.6</v>
      </c>
      <c r="F38" s="19"/>
      <c r="G38" s="12"/>
      <c r="H38" s="12"/>
      <c r="I38" s="84"/>
      <c r="K38" s="93"/>
      <c r="L38" s="19"/>
      <c r="M38" s="12"/>
      <c r="O38" s="4"/>
      <c r="P38" s="6"/>
      <c r="R38" s="77"/>
      <c r="S38" s="88"/>
      <c r="T38" s="93"/>
      <c r="U38" s="94"/>
      <c r="V38" s="94"/>
    </row>
    <row r="39" spans="1:45" ht="30.75" customHeight="1">
      <c r="A39" s="19" t="s">
        <v>20</v>
      </c>
      <c r="B39" s="99">
        <v>78.5</v>
      </c>
      <c r="C39" s="99">
        <v>-18.3</v>
      </c>
      <c r="F39" s="19"/>
      <c r="G39" s="99"/>
      <c r="H39" s="99"/>
      <c r="I39" s="84"/>
      <c r="L39" s="19"/>
      <c r="O39" s="10"/>
      <c r="P39" s="11"/>
      <c r="R39" s="77"/>
      <c r="S39" s="88"/>
    </row>
    <row r="40" spans="1:45" ht="30.75" customHeight="1">
      <c r="A40" s="24"/>
      <c r="B40" s="99">
        <v>85.2</v>
      </c>
      <c r="C40" s="99">
        <v>-13.9</v>
      </c>
      <c r="F40" s="24"/>
      <c r="G40" s="99"/>
      <c r="H40" s="99"/>
      <c r="I40" s="84"/>
      <c r="L40" s="24"/>
      <c r="O40" s="10"/>
      <c r="P40" s="11"/>
      <c r="R40" s="77"/>
      <c r="S40" s="88"/>
    </row>
    <row r="41" spans="1:45" ht="30.75" customHeight="1">
      <c r="A41" s="19"/>
      <c r="B41" s="99"/>
      <c r="C41" s="99"/>
      <c r="F41" s="19"/>
      <c r="G41" s="99"/>
      <c r="H41" s="99"/>
      <c r="I41" s="84"/>
      <c r="L41" s="19"/>
      <c r="O41" s="10"/>
      <c r="P41" s="93"/>
      <c r="R41" s="77"/>
      <c r="S41" s="88"/>
    </row>
    <row r="42" spans="1:45" ht="12.75">
      <c r="A42" s="19"/>
      <c r="B42" s="12">
        <v>89.9</v>
      </c>
      <c r="C42" s="12">
        <v>-9.3000000000000007</v>
      </c>
      <c r="F42" s="19"/>
      <c r="G42" s="12"/>
      <c r="H42" s="12"/>
      <c r="I42" s="84"/>
      <c r="L42" s="19"/>
      <c r="O42" s="4"/>
      <c r="P42" s="6"/>
      <c r="R42" s="77"/>
      <c r="S42" s="88"/>
      <c r="T42" s="78"/>
    </row>
    <row r="43" spans="1:45" ht="12.75">
      <c r="A43" s="19" t="s">
        <v>0</v>
      </c>
      <c r="B43" s="99">
        <v>87.8</v>
      </c>
      <c r="C43" s="99">
        <v>-11.3</v>
      </c>
      <c r="F43" s="19"/>
      <c r="G43" s="99"/>
      <c r="H43" s="99"/>
      <c r="I43" s="84"/>
      <c r="L43" s="19"/>
      <c r="O43" s="4"/>
      <c r="P43" s="6"/>
      <c r="R43" s="77"/>
      <c r="S43" s="88"/>
      <c r="T43" s="78"/>
    </row>
    <row r="44" spans="1:45" ht="12.75">
      <c r="A44" s="24"/>
      <c r="B44" s="99">
        <v>82.4</v>
      </c>
      <c r="C44" s="99">
        <v>-17.3</v>
      </c>
      <c r="F44" s="24"/>
      <c r="G44" s="99"/>
      <c r="H44" s="99"/>
      <c r="I44" s="84"/>
      <c r="L44" s="24"/>
      <c r="O44" s="4"/>
      <c r="P44" s="6"/>
      <c r="R44" s="77"/>
      <c r="S44" s="88"/>
      <c r="T44" s="78"/>
    </row>
    <row r="45" spans="1:45" ht="12.75">
      <c r="A45" s="19"/>
      <c r="B45" s="99"/>
      <c r="C45" s="99"/>
      <c r="F45" s="19"/>
      <c r="G45" s="99"/>
      <c r="H45" s="99"/>
      <c r="I45" s="84"/>
      <c r="L45" s="19"/>
      <c r="O45" s="4"/>
      <c r="P45" s="6"/>
      <c r="R45" s="77"/>
      <c r="S45" s="88"/>
      <c r="T45" s="78"/>
    </row>
    <row r="46" spans="1:45" ht="12.75">
      <c r="A46" s="19"/>
      <c r="B46" s="12">
        <v>92.8</v>
      </c>
      <c r="C46" s="12">
        <v>-7.2</v>
      </c>
      <c r="F46" s="19"/>
      <c r="G46" s="12"/>
      <c r="H46" s="12"/>
      <c r="I46" s="84"/>
      <c r="L46" s="19"/>
      <c r="O46" s="4"/>
      <c r="P46" s="6"/>
      <c r="R46" s="77"/>
      <c r="S46" s="88"/>
      <c r="T46" s="78"/>
    </row>
    <row r="47" spans="1:45" ht="12.75">
      <c r="A47" s="19" t="s">
        <v>25</v>
      </c>
      <c r="B47" s="99">
        <v>93.2</v>
      </c>
      <c r="C47" s="99">
        <v>-6.8</v>
      </c>
      <c r="F47" s="19"/>
      <c r="G47" s="99"/>
      <c r="H47" s="99"/>
      <c r="I47" s="84"/>
      <c r="L47" s="19"/>
      <c r="O47" s="4"/>
      <c r="P47" s="6"/>
      <c r="R47" s="77"/>
      <c r="S47" s="88"/>
      <c r="T47" s="78"/>
    </row>
    <row r="48" spans="1:45" ht="12.75">
      <c r="A48" s="19"/>
      <c r="B48" s="99">
        <v>81.599999999999994</v>
      </c>
      <c r="C48" s="99">
        <v>-16.7</v>
      </c>
      <c r="F48" s="24"/>
      <c r="G48" s="99"/>
      <c r="H48" s="99"/>
      <c r="I48" s="84"/>
      <c r="L48" s="24"/>
      <c r="N48" s="18"/>
      <c r="O48" s="18"/>
      <c r="P48" s="9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</row>
    <row r="49" spans="1:45" ht="12.75">
      <c r="A49" s="19"/>
      <c r="B49" s="99"/>
      <c r="C49" s="99"/>
      <c r="F49" s="19"/>
      <c r="G49" s="99"/>
      <c r="H49" s="99"/>
      <c r="I49" s="84"/>
      <c r="L49" s="19"/>
      <c r="N49" s="18"/>
      <c r="O49" s="18"/>
      <c r="P49" s="9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</row>
    <row r="50" spans="1:45" ht="12.75">
      <c r="A50" s="19"/>
      <c r="B50" s="12">
        <v>92.6</v>
      </c>
      <c r="C50" s="12">
        <v>-5.9</v>
      </c>
      <c r="F50" s="19"/>
      <c r="G50" s="12"/>
      <c r="H50" s="12"/>
      <c r="I50" s="84"/>
      <c r="L50" s="19"/>
      <c r="N50" s="18"/>
      <c r="O50" s="18"/>
      <c r="P50" s="9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</row>
    <row r="51" spans="1:45" ht="12.75">
      <c r="A51" s="19" t="s">
        <v>17</v>
      </c>
      <c r="B51" s="99">
        <v>86.5</v>
      </c>
      <c r="C51" s="99">
        <v>-13.5</v>
      </c>
      <c r="F51" s="19"/>
      <c r="G51" s="99"/>
      <c r="H51" s="99"/>
      <c r="I51" s="84"/>
      <c r="L51" s="19"/>
      <c r="N51" s="18"/>
      <c r="O51" s="18"/>
      <c r="P51" s="9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</row>
    <row r="52" spans="1:45" ht="12.75">
      <c r="A52" s="24"/>
      <c r="B52" s="99">
        <v>74.2</v>
      </c>
      <c r="C52" s="99">
        <v>-24.2</v>
      </c>
      <c r="F52" s="24"/>
      <c r="G52" s="99"/>
      <c r="H52" s="99"/>
      <c r="I52" s="84"/>
      <c r="L52" s="24"/>
      <c r="N52" s="18"/>
      <c r="O52" s="18"/>
      <c r="P52" s="9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</row>
    <row r="53" spans="1:45" ht="12.75">
      <c r="A53" s="19"/>
      <c r="B53" s="99"/>
      <c r="C53" s="99"/>
      <c r="F53" s="19"/>
      <c r="G53" s="99"/>
      <c r="H53" s="99"/>
      <c r="I53" s="84"/>
      <c r="L53" s="19"/>
      <c r="O53" s="4"/>
      <c r="P53" s="6"/>
      <c r="R53" s="77"/>
      <c r="S53" s="88"/>
      <c r="T53" s="78"/>
    </row>
    <row r="54" spans="1:45" ht="12.75">
      <c r="A54" s="19"/>
      <c r="B54" s="12">
        <v>92.2</v>
      </c>
      <c r="C54" s="12">
        <v>-7.5</v>
      </c>
      <c r="F54" s="19"/>
      <c r="G54" s="12"/>
      <c r="H54" s="12"/>
      <c r="I54" s="84"/>
      <c r="L54" s="19"/>
      <c r="O54" s="4"/>
      <c r="P54" s="6"/>
      <c r="R54" s="77"/>
      <c r="S54" s="88"/>
      <c r="T54" s="78"/>
    </row>
    <row r="55" spans="1:45" ht="12.75">
      <c r="A55" s="19" t="s">
        <v>64</v>
      </c>
      <c r="B55" s="99">
        <v>84.6</v>
      </c>
      <c r="C55" s="99">
        <v>-14.6</v>
      </c>
      <c r="F55" s="19"/>
      <c r="G55" s="99"/>
      <c r="H55" s="99"/>
      <c r="I55" s="84"/>
      <c r="L55" s="19"/>
      <c r="O55" s="4"/>
      <c r="P55" s="4"/>
      <c r="R55" s="77"/>
      <c r="S55" s="88"/>
      <c r="T55" s="78"/>
    </row>
    <row r="56" spans="1:45" ht="12.75">
      <c r="A56" s="24"/>
      <c r="B56" s="99">
        <v>72.599999999999994</v>
      </c>
      <c r="C56" s="99">
        <v>-27.1</v>
      </c>
      <c r="F56" s="24"/>
      <c r="G56" s="99"/>
      <c r="H56" s="99"/>
      <c r="I56" s="84"/>
      <c r="L56" s="19"/>
      <c r="O56" s="4"/>
      <c r="P56" s="4"/>
      <c r="R56" s="77"/>
      <c r="S56" s="88"/>
      <c r="T56" s="78"/>
    </row>
    <row r="57" spans="1:45" ht="12.75">
      <c r="A57" s="19"/>
      <c r="B57" s="99"/>
      <c r="C57" s="99"/>
      <c r="F57" s="19"/>
      <c r="G57" s="99"/>
      <c r="H57" s="99"/>
      <c r="I57" s="84"/>
      <c r="L57" s="19"/>
      <c r="O57" s="4"/>
      <c r="P57" s="4"/>
      <c r="R57" s="77"/>
      <c r="S57" s="88"/>
      <c r="T57" s="78"/>
    </row>
    <row r="58" spans="1:45" ht="12.75">
      <c r="A58" s="19"/>
      <c r="B58" s="12">
        <v>58.5</v>
      </c>
      <c r="C58" s="12">
        <v>-40.4</v>
      </c>
      <c r="F58" s="19"/>
      <c r="G58" s="12"/>
      <c r="H58" s="12"/>
      <c r="I58" s="84"/>
      <c r="L58" s="19"/>
      <c r="O58" s="4"/>
      <c r="P58" s="4"/>
      <c r="R58" s="77"/>
      <c r="S58" s="88"/>
      <c r="T58" s="78"/>
    </row>
    <row r="59" spans="1:45" ht="12.75">
      <c r="A59" s="19" t="s">
        <v>19</v>
      </c>
      <c r="B59" s="99">
        <v>64.7</v>
      </c>
      <c r="C59" s="99">
        <v>-35.299999999999997</v>
      </c>
      <c r="F59" s="19"/>
      <c r="G59" s="99"/>
      <c r="H59" s="99"/>
      <c r="I59" s="84"/>
      <c r="L59" s="19"/>
      <c r="O59" s="4"/>
      <c r="P59" s="4"/>
      <c r="R59" s="77"/>
      <c r="S59" s="88"/>
      <c r="T59" s="78"/>
    </row>
    <row r="60" spans="1:45" ht="12.75">
      <c r="A60" s="24"/>
      <c r="B60" s="99">
        <v>56.2</v>
      </c>
      <c r="C60" s="99">
        <v>-43.9</v>
      </c>
      <c r="F60" s="24"/>
      <c r="G60" s="99"/>
      <c r="H60" s="99"/>
      <c r="I60" s="84"/>
      <c r="L60" s="24"/>
      <c r="O60" s="4"/>
      <c r="P60" s="4"/>
    </row>
    <row r="61" spans="1:45" ht="12.75">
      <c r="A61" s="19"/>
      <c r="B61" s="99"/>
      <c r="C61" s="99"/>
      <c r="F61" s="19"/>
      <c r="G61" s="99"/>
      <c r="H61" s="99"/>
      <c r="I61" s="84"/>
      <c r="O61" s="4"/>
      <c r="P61" s="4"/>
    </row>
    <row r="62" spans="1:45">
      <c r="O62" s="4"/>
      <c r="P62" s="4"/>
    </row>
    <row r="63" spans="1:45">
      <c r="O63" s="4"/>
      <c r="P63" s="4"/>
    </row>
    <row r="64" spans="1:45">
      <c r="O64" s="4"/>
      <c r="P64" s="4"/>
    </row>
    <row r="65" spans="1:45">
      <c r="O65" s="4"/>
      <c r="P65" s="4"/>
    </row>
    <row r="66" spans="1:45" s="4" customFormat="1">
      <c r="A66" s="93"/>
      <c r="B66" s="83"/>
      <c r="C66" s="83"/>
      <c r="D66" s="83"/>
      <c r="E66" s="83"/>
      <c r="F66" s="83"/>
      <c r="G66" s="84"/>
      <c r="H66" s="84"/>
      <c r="I66" s="83"/>
      <c r="J66" s="83"/>
      <c r="K66" s="83"/>
      <c r="L66" s="83"/>
      <c r="M66" s="83"/>
      <c r="N66" s="78"/>
      <c r="S66" s="77"/>
      <c r="T66" s="8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</row>
    <row r="67" spans="1:45" s="4" customFormat="1">
      <c r="A67" s="93"/>
      <c r="B67" s="83"/>
      <c r="C67" s="83"/>
      <c r="D67" s="83"/>
      <c r="E67" s="83"/>
      <c r="F67" s="83"/>
      <c r="G67" s="84"/>
      <c r="H67" s="84"/>
      <c r="I67" s="83"/>
      <c r="J67" s="83"/>
      <c r="K67" s="83"/>
      <c r="L67" s="83"/>
      <c r="M67" s="83"/>
      <c r="N67" s="78"/>
      <c r="S67" s="77"/>
      <c r="T67" s="8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</row>
    <row r="68" spans="1:45" s="4" customFormat="1">
      <c r="A68" s="93"/>
      <c r="B68" s="83"/>
      <c r="C68" s="83"/>
      <c r="D68" s="83"/>
      <c r="E68" s="83"/>
      <c r="F68" s="83"/>
      <c r="G68" s="84"/>
      <c r="H68" s="84"/>
      <c r="I68" s="83"/>
      <c r="J68" s="83"/>
      <c r="K68" s="83"/>
      <c r="L68" s="83"/>
      <c r="M68" s="83"/>
      <c r="N68" s="78"/>
      <c r="S68" s="77"/>
      <c r="T68" s="8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</row>
    <row r="69" spans="1:45" s="4" customFormat="1">
      <c r="A69" s="93"/>
      <c r="B69" s="83"/>
      <c r="C69" s="83"/>
      <c r="D69" s="83"/>
      <c r="E69" s="83"/>
      <c r="F69" s="83"/>
      <c r="G69" s="84"/>
      <c r="H69" s="84"/>
      <c r="I69" s="83"/>
      <c r="J69" s="83"/>
      <c r="K69" s="83"/>
      <c r="L69" s="83"/>
      <c r="M69" s="83"/>
      <c r="N69" s="78"/>
      <c r="S69" s="77"/>
      <c r="T69" s="8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</row>
    <row r="70" spans="1:45" s="4" customFormat="1">
      <c r="A70" s="93"/>
      <c r="B70" s="83"/>
      <c r="C70" s="83"/>
      <c r="D70" s="83"/>
      <c r="E70" s="83"/>
      <c r="F70" s="83"/>
      <c r="G70" s="84"/>
      <c r="H70" s="84"/>
      <c r="I70" s="83"/>
      <c r="J70" s="83"/>
      <c r="K70" s="83"/>
      <c r="L70" s="83"/>
      <c r="M70" s="83"/>
      <c r="N70" s="78"/>
      <c r="S70" s="77"/>
      <c r="T70" s="8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</row>
    <row r="71" spans="1:45" s="4" customFormat="1">
      <c r="A71" s="93"/>
      <c r="B71" s="83"/>
      <c r="C71" s="83"/>
      <c r="D71" s="83"/>
      <c r="E71" s="83"/>
      <c r="F71" s="83"/>
      <c r="G71" s="84"/>
      <c r="H71" s="84"/>
      <c r="I71" s="83"/>
      <c r="J71" s="83"/>
      <c r="K71" s="83"/>
      <c r="L71" s="83"/>
      <c r="M71" s="83"/>
      <c r="N71" s="78"/>
      <c r="S71" s="77"/>
      <c r="T71" s="8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</row>
    <row r="72" spans="1:45" s="4" customFormat="1">
      <c r="A72" s="93"/>
      <c r="B72" s="83"/>
      <c r="C72" s="83"/>
      <c r="D72" s="83"/>
      <c r="E72" s="83"/>
      <c r="F72" s="83"/>
      <c r="G72" s="84"/>
      <c r="H72" s="84"/>
      <c r="I72" s="83"/>
      <c r="J72" s="83"/>
      <c r="K72" s="83"/>
      <c r="L72" s="83"/>
      <c r="M72" s="83"/>
      <c r="N72" s="78"/>
      <c r="S72" s="77"/>
      <c r="T72" s="8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</row>
    <row r="73" spans="1:45" s="4" customFormat="1">
      <c r="A73" s="93"/>
      <c r="B73" s="83"/>
      <c r="C73" s="83"/>
      <c r="D73" s="83"/>
      <c r="E73" s="83"/>
      <c r="F73" s="83"/>
      <c r="G73" s="84"/>
      <c r="H73" s="84"/>
      <c r="I73" s="83"/>
      <c r="J73" s="83"/>
      <c r="K73" s="83"/>
      <c r="L73" s="83"/>
      <c r="M73" s="83"/>
      <c r="N73" s="78"/>
      <c r="S73" s="77"/>
      <c r="T73" s="8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</row>
    <row r="74" spans="1:45" s="4" customFormat="1">
      <c r="A74" s="93"/>
      <c r="B74" s="83"/>
      <c r="C74" s="83"/>
      <c r="D74" s="83"/>
      <c r="E74" s="83"/>
      <c r="F74" s="83"/>
      <c r="G74" s="84"/>
      <c r="H74" s="84"/>
      <c r="I74" s="83"/>
      <c r="J74" s="83"/>
      <c r="K74" s="83"/>
      <c r="L74" s="83"/>
      <c r="M74" s="83"/>
      <c r="N74" s="78"/>
      <c r="S74" s="77"/>
      <c r="T74" s="8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</row>
    <row r="75" spans="1:45" s="4" customFormat="1">
      <c r="A75" s="93"/>
      <c r="B75" s="83"/>
      <c r="C75" s="83"/>
      <c r="D75" s="83"/>
      <c r="E75" s="83"/>
      <c r="F75" s="83"/>
      <c r="G75" s="84"/>
      <c r="H75" s="84"/>
      <c r="I75" s="83"/>
      <c r="J75" s="83"/>
      <c r="K75" s="83"/>
      <c r="L75" s="83"/>
      <c r="M75" s="83"/>
      <c r="N75" s="78"/>
      <c r="S75" s="77"/>
      <c r="T75" s="8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</row>
    <row r="76" spans="1:45" s="4" customFormat="1">
      <c r="A76" s="93"/>
      <c r="B76" s="83"/>
      <c r="C76" s="83"/>
      <c r="D76" s="83"/>
      <c r="E76" s="83"/>
      <c r="F76" s="83"/>
      <c r="G76" s="84"/>
      <c r="H76" s="84"/>
      <c r="I76" s="83"/>
      <c r="J76" s="83"/>
      <c r="K76" s="83"/>
      <c r="L76" s="83"/>
      <c r="M76" s="83"/>
      <c r="N76" s="78"/>
      <c r="S76" s="77"/>
      <c r="T76" s="8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</row>
    <row r="77" spans="1:45" s="4" customFormat="1">
      <c r="A77" s="93"/>
      <c r="B77" s="83"/>
      <c r="C77" s="83"/>
      <c r="D77" s="83"/>
      <c r="E77" s="83"/>
      <c r="F77" s="83"/>
      <c r="G77" s="84"/>
      <c r="H77" s="84"/>
      <c r="I77" s="83"/>
      <c r="J77" s="83"/>
      <c r="K77" s="83"/>
      <c r="L77" s="83"/>
      <c r="M77" s="83"/>
      <c r="N77" s="78"/>
      <c r="S77" s="77"/>
      <c r="T77" s="8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</row>
    <row r="78" spans="1:45" s="4" customFormat="1">
      <c r="A78" s="93"/>
      <c r="B78" s="83"/>
      <c r="C78" s="83"/>
      <c r="D78" s="83"/>
      <c r="E78" s="83"/>
      <c r="F78" s="83"/>
      <c r="G78" s="84"/>
      <c r="H78" s="84"/>
      <c r="I78" s="83"/>
      <c r="J78" s="83"/>
      <c r="K78" s="83"/>
      <c r="L78" s="83"/>
      <c r="M78" s="83"/>
      <c r="N78" s="78"/>
      <c r="S78" s="77"/>
      <c r="T78" s="8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</row>
    <row r="79" spans="1:45" s="4" customFormat="1">
      <c r="A79" s="93"/>
      <c r="B79" s="83"/>
      <c r="C79" s="83"/>
      <c r="D79" s="83"/>
      <c r="E79" s="83"/>
      <c r="F79" s="83"/>
      <c r="G79" s="84"/>
      <c r="H79" s="84"/>
      <c r="I79" s="83"/>
      <c r="J79" s="83"/>
      <c r="K79" s="83"/>
      <c r="L79" s="83"/>
      <c r="M79" s="83"/>
      <c r="N79" s="78"/>
      <c r="S79" s="77"/>
      <c r="T79" s="8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</row>
    <row r="80" spans="1:45" s="4" customFormat="1">
      <c r="A80" s="93"/>
      <c r="B80" s="83"/>
      <c r="C80" s="83"/>
      <c r="D80" s="83"/>
      <c r="E80" s="83"/>
      <c r="F80" s="83"/>
      <c r="G80" s="84"/>
      <c r="H80" s="84"/>
      <c r="I80" s="83"/>
      <c r="J80" s="83"/>
      <c r="K80" s="83"/>
      <c r="L80" s="83"/>
      <c r="M80" s="83"/>
      <c r="N80" s="78"/>
      <c r="S80" s="77"/>
      <c r="T80" s="8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</row>
    <row r="81" spans="1:45" s="4" customFormat="1">
      <c r="A81" s="93"/>
      <c r="B81" s="83"/>
      <c r="C81" s="83"/>
      <c r="D81" s="83"/>
      <c r="E81" s="83"/>
      <c r="F81" s="83"/>
      <c r="G81" s="84"/>
      <c r="H81" s="84"/>
      <c r="I81" s="83"/>
      <c r="J81" s="83"/>
      <c r="K81" s="83"/>
      <c r="L81" s="83"/>
      <c r="M81" s="83"/>
      <c r="N81" s="78"/>
      <c r="S81" s="77"/>
      <c r="T81" s="8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</row>
    <row r="82" spans="1:45" s="4" customFormat="1">
      <c r="A82" s="93"/>
      <c r="B82" s="83"/>
      <c r="C82" s="83"/>
      <c r="D82" s="83"/>
      <c r="E82" s="83"/>
      <c r="F82" s="83"/>
      <c r="G82" s="84"/>
      <c r="H82" s="84"/>
      <c r="I82" s="83"/>
      <c r="J82" s="83"/>
      <c r="K82" s="83"/>
      <c r="L82" s="83"/>
      <c r="M82" s="83"/>
      <c r="N82" s="78"/>
      <c r="S82" s="77"/>
      <c r="T82" s="8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</row>
    <row r="83" spans="1:45" s="4" customFormat="1">
      <c r="A83" s="93"/>
      <c r="B83" s="83"/>
      <c r="C83" s="83"/>
      <c r="D83" s="83"/>
      <c r="E83" s="83"/>
      <c r="F83" s="83"/>
      <c r="G83" s="84"/>
      <c r="H83" s="84"/>
      <c r="I83" s="83"/>
      <c r="J83" s="83"/>
      <c r="K83" s="83"/>
      <c r="L83" s="83"/>
      <c r="M83" s="83"/>
      <c r="N83" s="78"/>
      <c r="S83" s="77"/>
      <c r="T83" s="8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</row>
    <row r="84" spans="1:45" s="4" customFormat="1">
      <c r="A84" s="93"/>
      <c r="B84" s="83"/>
      <c r="C84" s="83"/>
      <c r="D84" s="83"/>
      <c r="E84" s="83"/>
      <c r="F84" s="83"/>
      <c r="G84" s="84"/>
      <c r="H84" s="84"/>
      <c r="I84" s="83"/>
      <c r="J84" s="83"/>
      <c r="K84" s="83"/>
      <c r="L84" s="83"/>
      <c r="M84" s="83"/>
      <c r="N84" s="78"/>
      <c r="S84" s="77"/>
      <c r="T84" s="8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</row>
    <row r="85" spans="1:45" s="4" customFormat="1">
      <c r="A85" s="93"/>
      <c r="B85" s="83"/>
      <c r="C85" s="83"/>
      <c r="D85" s="83"/>
      <c r="E85" s="83"/>
      <c r="F85" s="83"/>
      <c r="G85" s="84"/>
      <c r="H85" s="84"/>
      <c r="I85" s="83"/>
      <c r="J85" s="83"/>
      <c r="K85" s="83"/>
      <c r="L85" s="83"/>
      <c r="M85" s="83"/>
      <c r="N85" s="78"/>
      <c r="S85" s="77"/>
      <c r="T85" s="8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</row>
    <row r="86" spans="1:45" s="4" customFormat="1">
      <c r="A86" s="93"/>
      <c r="B86" s="83"/>
      <c r="C86" s="83"/>
      <c r="D86" s="83"/>
      <c r="E86" s="83"/>
      <c r="F86" s="83"/>
      <c r="G86" s="84"/>
      <c r="H86" s="84"/>
      <c r="I86" s="83"/>
      <c r="J86" s="83"/>
      <c r="K86" s="83"/>
      <c r="L86" s="83"/>
      <c r="M86" s="83"/>
      <c r="N86" s="78"/>
      <c r="S86" s="77"/>
      <c r="T86" s="8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</row>
    <row r="87" spans="1:45" s="4" customFormat="1">
      <c r="A87" s="93"/>
      <c r="B87" s="83"/>
      <c r="C87" s="83"/>
      <c r="D87" s="83"/>
      <c r="E87" s="83"/>
      <c r="F87" s="83"/>
      <c r="G87" s="84"/>
      <c r="H87" s="84"/>
      <c r="I87" s="83"/>
      <c r="J87" s="83"/>
      <c r="K87" s="83"/>
      <c r="L87" s="83"/>
      <c r="M87" s="83"/>
      <c r="N87" s="78"/>
      <c r="S87" s="77"/>
      <c r="T87" s="8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</row>
    <row r="88" spans="1:45" s="4" customFormat="1">
      <c r="A88" s="93"/>
      <c r="B88" s="83"/>
      <c r="C88" s="83"/>
      <c r="D88" s="83"/>
      <c r="E88" s="83"/>
      <c r="F88" s="83"/>
      <c r="G88" s="84"/>
      <c r="H88" s="84"/>
      <c r="I88" s="83"/>
      <c r="J88" s="83"/>
      <c r="K88" s="83"/>
      <c r="L88" s="83"/>
      <c r="M88" s="83"/>
      <c r="N88" s="78"/>
      <c r="S88" s="77"/>
      <c r="T88" s="8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</row>
    <row r="89" spans="1:45" s="4" customFormat="1">
      <c r="A89" s="93"/>
      <c r="B89" s="83"/>
      <c r="C89" s="83"/>
      <c r="D89" s="83"/>
      <c r="E89" s="83"/>
      <c r="F89" s="83"/>
      <c r="G89" s="84"/>
      <c r="H89" s="84"/>
      <c r="I89" s="83"/>
      <c r="J89" s="83"/>
      <c r="K89" s="83"/>
      <c r="L89" s="83"/>
      <c r="M89" s="83"/>
      <c r="N89" s="78"/>
      <c r="S89" s="77"/>
      <c r="T89" s="8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</row>
    <row r="90" spans="1:45" s="4" customFormat="1">
      <c r="A90" s="93"/>
      <c r="B90" s="83"/>
      <c r="C90" s="83"/>
      <c r="D90" s="83"/>
      <c r="E90" s="83"/>
      <c r="F90" s="83"/>
      <c r="G90" s="84"/>
      <c r="H90" s="84"/>
      <c r="I90" s="83"/>
      <c r="J90" s="83"/>
      <c r="K90" s="83"/>
      <c r="L90" s="83"/>
      <c r="M90" s="83"/>
      <c r="N90" s="78"/>
      <c r="S90" s="77"/>
      <c r="T90" s="8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</row>
    <row r="91" spans="1:45" s="4" customFormat="1">
      <c r="A91" s="93"/>
      <c r="B91" s="83"/>
      <c r="C91" s="83"/>
      <c r="D91" s="83"/>
      <c r="E91" s="83"/>
      <c r="F91" s="83"/>
      <c r="G91" s="84"/>
      <c r="H91" s="84"/>
      <c r="I91" s="83"/>
      <c r="J91" s="83"/>
      <c r="K91" s="83"/>
      <c r="L91" s="83"/>
      <c r="M91" s="83"/>
      <c r="N91" s="78"/>
      <c r="S91" s="77"/>
      <c r="T91" s="8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</row>
    <row r="92" spans="1:45" s="4" customFormat="1">
      <c r="A92" s="93"/>
      <c r="B92" s="83"/>
      <c r="C92" s="83"/>
      <c r="D92" s="83"/>
      <c r="E92" s="83"/>
      <c r="F92" s="83"/>
      <c r="G92" s="84"/>
      <c r="H92" s="84"/>
      <c r="I92" s="83"/>
      <c r="J92" s="83"/>
      <c r="K92" s="83"/>
      <c r="L92" s="83"/>
      <c r="M92" s="83"/>
      <c r="N92" s="78"/>
      <c r="S92" s="77"/>
      <c r="T92" s="8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</row>
    <row r="93" spans="1:45" s="4" customFormat="1">
      <c r="A93" s="93"/>
      <c r="B93" s="83"/>
      <c r="C93" s="83"/>
      <c r="D93" s="83"/>
      <c r="E93" s="83"/>
      <c r="F93" s="83"/>
      <c r="G93" s="84"/>
      <c r="H93" s="84"/>
      <c r="I93" s="83"/>
      <c r="J93" s="83"/>
      <c r="K93" s="83"/>
      <c r="L93" s="83"/>
      <c r="M93" s="83"/>
      <c r="N93" s="78"/>
      <c r="S93" s="77"/>
      <c r="T93" s="8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</row>
    <row r="94" spans="1:45" s="4" customFormat="1">
      <c r="A94" s="93"/>
      <c r="B94" s="83"/>
      <c r="C94" s="83"/>
      <c r="D94" s="83"/>
      <c r="E94" s="83"/>
      <c r="F94" s="83"/>
      <c r="G94" s="84"/>
      <c r="H94" s="84"/>
      <c r="I94" s="83"/>
      <c r="J94" s="83"/>
      <c r="K94" s="83"/>
      <c r="L94" s="83"/>
      <c r="M94" s="83"/>
      <c r="N94" s="78"/>
      <c r="S94" s="77"/>
      <c r="T94" s="8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</row>
    <row r="95" spans="1:45" s="4" customFormat="1">
      <c r="A95" s="93"/>
      <c r="B95" s="83"/>
      <c r="C95" s="83"/>
      <c r="D95" s="83"/>
      <c r="E95" s="83"/>
      <c r="F95" s="83"/>
      <c r="G95" s="84"/>
      <c r="H95" s="84"/>
      <c r="I95" s="83"/>
      <c r="J95" s="83"/>
      <c r="K95" s="83"/>
      <c r="L95" s="83"/>
      <c r="M95" s="83"/>
      <c r="N95" s="78"/>
      <c r="S95" s="77"/>
      <c r="T95" s="8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</row>
    <row r="96" spans="1:45" s="4" customFormat="1">
      <c r="A96" s="93"/>
      <c r="B96" s="83"/>
      <c r="C96" s="83"/>
      <c r="D96" s="83"/>
      <c r="E96" s="83"/>
      <c r="F96" s="83"/>
      <c r="G96" s="84"/>
      <c r="H96" s="84"/>
      <c r="I96" s="83"/>
      <c r="J96" s="83"/>
      <c r="K96" s="83"/>
      <c r="L96" s="83"/>
      <c r="M96" s="83"/>
      <c r="N96" s="78"/>
      <c r="S96" s="77"/>
      <c r="T96" s="8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</row>
    <row r="97" spans="1:45" s="4" customFormat="1">
      <c r="A97" s="93"/>
      <c r="B97" s="83"/>
      <c r="C97" s="83"/>
      <c r="D97" s="83"/>
      <c r="E97" s="83"/>
      <c r="F97" s="83"/>
      <c r="G97" s="84"/>
      <c r="H97" s="84"/>
      <c r="I97" s="83"/>
      <c r="J97" s="83"/>
      <c r="K97" s="83"/>
      <c r="L97" s="83"/>
      <c r="M97" s="83"/>
      <c r="N97" s="78"/>
      <c r="S97" s="77"/>
      <c r="T97" s="8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</row>
    <row r="98" spans="1:45" s="4" customFormat="1">
      <c r="A98" s="93"/>
      <c r="B98" s="83"/>
      <c r="C98" s="83"/>
      <c r="D98" s="83"/>
      <c r="E98" s="83"/>
      <c r="F98" s="83"/>
      <c r="G98" s="84"/>
      <c r="H98" s="84"/>
      <c r="I98" s="83"/>
      <c r="J98" s="83"/>
      <c r="K98" s="83"/>
      <c r="L98" s="83"/>
      <c r="M98" s="83"/>
      <c r="N98" s="78"/>
      <c r="S98" s="77"/>
      <c r="T98" s="8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</row>
    <row r="99" spans="1:45" s="4" customFormat="1">
      <c r="A99" s="93"/>
      <c r="B99" s="83"/>
      <c r="C99" s="83"/>
      <c r="D99" s="83"/>
      <c r="E99" s="83"/>
      <c r="F99" s="83"/>
      <c r="G99" s="84"/>
      <c r="H99" s="84"/>
      <c r="I99" s="83"/>
      <c r="J99" s="83"/>
      <c r="K99" s="83"/>
      <c r="L99" s="83"/>
      <c r="M99" s="83"/>
      <c r="N99" s="78"/>
      <c r="S99" s="77"/>
      <c r="T99" s="8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</row>
    <row r="100" spans="1:45" s="4" customFormat="1">
      <c r="A100" s="93"/>
      <c r="B100" s="83"/>
      <c r="C100" s="83"/>
      <c r="D100" s="83"/>
      <c r="E100" s="83"/>
      <c r="F100" s="83"/>
      <c r="G100" s="84"/>
      <c r="H100" s="84"/>
      <c r="I100" s="83"/>
      <c r="J100" s="83"/>
      <c r="K100" s="83"/>
      <c r="L100" s="83"/>
      <c r="M100" s="83"/>
      <c r="N100" s="78"/>
      <c r="S100" s="77"/>
      <c r="T100" s="8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</row>
    <row r="101" spans="1:45" s="4" customFormat="1">
      <c r="A101" s="93"/>
      <c r="B101" s="83"/>
      <c r="C101" s="83"/>
      <c r="D101" s="83"/>
      <c r="E101" s="83"/>
      <c r="F101" s="83"/>
      <c r="G101" s="84"/>
      <c r="H101" s="84"/>
      <c r="I101" s="83"/>
      <c r="J101" s="83"/>
      <c r="K101" s="83"/>
      <c r="L101" s="83"/>
      <c r="M101" s="83"/>
      <c r="N101" s="78"/>
      <c r="S101" s="77"/>
      <c r="T101" s="8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</row>
    <row r="102" spans="1:45" s="4" customFormat="1">
      <c r="A102" s="93"/>
      <c r="B102" s="83"/>
      <c r="C102" s="83"/>
      <c r="D102" s="83"/>
      <c r="E102" s="83"/>
      <c r="F102" s="83"/>
      <c r="G102" s="84"/>
      <c r="H102" s="84"/>
      <c r="I102" s="83"/>
      <c r="J102" s="83"/>
      <c r="K102" s="83"/>
      <c r="L102" s="83"/>
      <c r="M102" s="83"/>
      <c r="N102" s="78"/>
      <c r="S102" s="77"/>
      <c r="T102" s="8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</row>
    <row r="103" spans="1:45" s="4" customFormat="1">
      <c r="A103" s="93"/>
      <c r="B103" s="83"/>
      <c r="C103" s="83"/>
      <c r="D103" s="83"/>
      <c r="E103" s="83"/>
      <c r="F103" s="83"/>
      <c r="G103" s="84"/>
      <c r="H103" s="84"/>
      <c r="I103" s="83"/>
      <c r="J103" s="83"/>
      <c r="K103" s="83"/>
      <c r="L103" s="83"/>
      <c r="M103" s="83"/>
      <c r="N103" s="78"/>
      <c r="S103" s="77"/>
      <c r="T103" s="8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</row>
    <row r="104" spans="1:45" s="4" customFormat="1">
      <c r="A104" s="93"/>
      <c r="B104" s="83"/>
      <c r="C104" s="83"/>
      <c r="D104" s="83"/>
      <c r="E104" s="83"/>
      <c r="F104" s="83"/>
      <c r="G104" s="84"/>
      <c r="H104" s="84"/>
      <c r="I104" s="83"/>
      <c r="J104" s="83"/>
      <c r="K104" s="83"/>
      <c r="L104" s="83"/>
      <c r="M104" s="83"/>
      <c r="N104" s="78"/>
      <c r="S104" s="77"/>
      <c r="T104" s="8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</row>
    <row r="105" spans="1:45" s="4" customFormat="1">
      <c r="A105" s="93"/>
      <c r="B105" s="83"/>
      <c r="C105" s="83"/>
      <c r="D105" s="83"/>
      <c r="E105" s="83"/>
      <c r="F105" s="83"/>
      <c r="G105" s="84"/>
      <c r="H105" s="84"/>
      <c r="I105" s="83"/>
      <c r="J105" s="83"/>
      <c r="K105" s="83"/>
      <c r="L105" s="83"/>
      <c r="M105" s="83"/>
      <c r="N105" s="78"/>
      <c r="S105" s="77"/>
      <c r="T105" s="8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</row>
    <row r="106" spans="1:45" s="4" customFormat="1">
      <c r="A106" s="93"/>
      <c r="B106" s="83"/>
      <c r="C106" s="83"/>
      <c r="D106" s="83"/>
      <c r="E106" s="83"/>
      <c r="F106" s="83"/>
      <c r="G106" s="84"/>
      <c r="H106" s="84"/>
      <c r="I106" s="83"/>
      <c r="J106" s="83"/>
      <c r="K106" s="83"/>
      <c r="L106" s="83"/>
      <c r="M106" s="83"/>
      <c r="N106" s="78"/>
      <c r="S106" s="77"/>
      <c r="T106" s="8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</row>
    <row r="107" spans="1:45" s="4" customFormat="1">
      <c r="A107" s="93"/>
      <c r="B107" s="83"/>
      <c r="C107" s="83"/>
      <c r="D107" s="83"/>
      <c r="E107" s="83"/>
      <c r="F107" s="83"/>
      <c r="G107" s="84"/>
      <c r="H107" s="84"/>
      <c r="I107" s="83"/>
      <c r="J107" s="83"/>
      <c r="K107" s="83"/>
      <c r="L107" s="83"/>
      <c r="M107" s="83"/>
      <c r="N107" s="78"/>
      <c r="S107" s="77"/>
      <c r="T107" s="8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</row>
    <row r="108" spans="1:45" s="4" customFormat="1">
      <c r="A108" s="93"/>
      <c r="B108" s="83"/>
      <c r="C108" s="83"/>
      <c r="D108" s="83"/>
      <c r="E108" s="83"/>
      <c r="F108" s="83"/>
      <c r="G108" s="84"/>
      <c r="H108" s="84"/>
      <c r="I108" s="83"/>
      <c r="J108" s="83"/>
      <c r="K108" s="83"/>
      <c r="L108" s="83"/>
      <c r="M108" s="83"/>
      <c r="N108" s="78"/>
      <c r="S108" s="77"/>
      <c r="T108" s="8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</row>
    <row r="109" spans="1:45" s="4" customFormat="1">
      <c r="A109" s="93"/>
      <c r="B109" s="83"/>
      <c r="C109" s="83"/>
      <c r="D109" s="83"/>
      <c r="E109" s="83"/>
      <c r="F109" s="83"/>
      <c r="G109" s="84"/>
      <c r="H109" s="84"/>
      <c r="I109" s="83"/>
      <c r="J109" s="83"/>
      <c r="K109" s="83"/>
      <c r="L109" s="83"/>
      <c r="M109" s="83"/>
      <c r="N109" s="78"/>
      <c r="S109" s="77"/>
      <c r="T109" s="8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</row>
    <row r="110" spans="1:45" s="4" customFormat="1">
      <c r="A110" s="93"/>
      <c r="B110" s="83"/>
      <c r="C110" s="83"/>
      <c r="D110" s="83"/>
      <c r="E110" s="83"/>
      <c r="F110" s="83"/>
      <c r="G110" s="84"/>
      <c r="H110" s="84"/>
      <c r="I110" s="83"/>
      <c r="J110" s="83"/>
      <c r="K110" s="83"/>
      <c r="L110" s="83"/>
      <c r="M110" s="83"/>
      <c r="N110" s="78"/>
      <c r="S110" s="77"/>
      <c r="T110" s="8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</row>
    <row r="111" spans="1:45" s="4" customFormat="1">
      <c r="A111" s="93"/>
      <c r="B111" s="83"/>
      <c r="C111" s="83"/>
      <c r="D111" s="83"/>
      <c r="E111" s="83"/>
      <c r="F111" s="83"/>
      <c r="G111" s="84"/>
      <c r="H111" s="84"/>
      <c r="I111" s="83"/>
      <c r="J111" s="83"/>
      <c r="K111" s="83"/>
      <c r="L111" s="83"/>
      <c r="M111" s="83"/>
      <c r="N111" s="78"/>
      <c r="S111" s="77"/>
      <c r="T111" s="8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</row>
    <row r="112" spans="1:45" s="4" customFormat="1">
      <c r="A112" s="93"/>
      <c r="B112" s="83"/>
      <c r="C112" s="83"/>
      <c r="D112" s="83"/>
      <c r="E112" s="83"/>
      <c r="F112" s="83"/>
      <c r="G112" s="84"/>
      <c r="H112" s="84"/>
      <c r="I112" s="83"/>
      <c r="J112" s="83"/>
      <c r="K112" s="83"/>
      <c r="L112" s="83"/>
      <c r="M112" s="83"/>
      <c r="N112" s="78"/>
      <c r="S112" s="77"/>
      <c r="T112" s="8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</row>
    <row r="113" spans="1:45" s="4" customFormat="1">
      <c r="A113" s="93"/>
      <c r="B113" s="83"/>
      <c r="C113" s="83"/>
      <c r="D113" s="83"/>
      <c r="E113" s="83"/>
      <c r="F113" s="83"/>
      <c r="G113" s="84"/>
      <c r="H113" s="84"/>
      <c r="I113" s="83"/>
      <c r="J113" s="83"/>
      <c r="K113" s="83"/>
      <c r="L113" s="83"/>
      <c r="M113" s="83"/>
      <c r="N113" s="78"/>
      <c r="S113" s="77"/>
      <c r="T113" s="8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</row>
    <row r="114" spans="1:45" s="4" customFormat="1">
      <c r="A114" s="93"/>
      <c r="B114" s="83"/>
      <c r="C114" s="83"/>
      <c r="D114" s="83"/>
      <c r="E114" s="83"/>
      <c r="F114" s="83"/>
      <c r="G114" s="84"/>
      <c r="H114" s="84"/>
      <c r="I114" s="83"/>
      <c r="J114" s="83"/>
      <c r="K114" s="83"/>
      <c r="L114" s="83"/>
      <c r="M114" s="83"/>
      <c r="N114" s="78"/>
      <c r="S114" s="77"/>
      <c r="T114" s="8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</row>
    <row r="115" spans="1:45" s="4" customFormat="1">
      <c r="A115" s="93"/>
      <c r="B115" s="83"/>
      <c r="C115" s="83"/>
      <c r="D115" s="83"/>
      <c r="E115" s="83"/>
      <c r="F115" s="83"/>
      <c r="G115" s="84"/>
      <c r="H115" s="84"/>
      <c r="I115" s="83"/>
      <c r="J115" s="83"/>
      <c r="K115" s="83"/>
      <c r="L115" s="83"/>
      <c r="M115" s="83"/>
      <c r="N115" s="78"/>
      <c r="S115" s="77"/>
      <c r="T115" s="8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</row>
    <row r="116" spans="1:45" s="4" customFormat="1">
      <c r="A116" s="93"/>
      <c r="B116" s="83"/>
      <c r="C116" s="83"/>
      <c r="D116" s="83"/>
      <c r="E116" s="83"/>
      <c r="F116" s="83"/>
      <c r="G116" s="84"/>
      <c r="H116" s="84"/>
      <c r="I116" s="83"/>
      <c r="J116" s="83"/>
      <c r="K116" s="83"/>
      <c r="L116" s="83"/>
      <c r="M116" s="83"/>
      <c r="N116" s="78"/>
      <c r="S116" s="77"/>
      <c r="T116" s="8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</row>
    <row r="117" spans="1:45" s="4" customFormat="1">
      <c r="A117" s="93"/>
      <c r="B117" s="83"/>
      <c r="C117" s="83"/>
      <c r="D117" s="83"/>
      <c r="E117" s="83"/>
      <c r="F117" s="83"/>
      <c r="G117" s="84"/>
      <c r="H117" s="84"/>
      <c r="I117" s="83"/>
      <c r="J117" s="83"/>
      <c r="K117" s="83"/>
      <c r="L117" s="83"/>
      <c r="M117" s="83"/>
      <c r="N117" s="78"/>
      <c r="S117" s="77"/>
      <c r="T117" s="8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</row>
    <row r="118" spans="1:45" s="4" customFormat="1">
      <c r="A118" s="93"/>
      <c r="B118" s="83"/>
      <c r="C118" s="83"/>
      <c r="D118" s="83"/>
      <c r="E118" s="83"/>
      <c r="F118" s="83"/>
      <c r="G118" s="84"/>
      <c r="H118" s="84"/>
      <c r="I118" s="83"/>
      <c r="J118" s="83"/>
      <c r="K118" s="83"/>
      <c r="L118" s="83"/>
      <c r="M118" s="83"/>
      <c r="N118" s="78"/>
      <c r="S118" s="77"/>
      <c r="T118" s="8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</row>
    <row r="119" spans="1:45" s="4" customFormat="1">
      <c r="A119" s="93"/>
      <c r="B119" s="83"/>
      <c r="C119" s="83"/>
      <c r="D119" s="83"/>
      <c r="E119" s="83"/>
      <c r="F119" s="83"/>
      <c r="G119" s="84"/>
      <c r="H119" s="84"/>
      <c r="I119" s="83"/>
      <c r="J119" s="83"/>
      <c r="K119" s="83"/>
      <c r="L119" s="83"/>
      <c r="M119" s="83"/>
      <c r="N119" s="78"/>
      <c r="S119" s="77"/>
      <c r="T119" s="8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</row>
    <row r="120" spans="1:45" s="4" customFormat="1">
      <c r="A120" s="93"/>
      <c r="B120" s="83"/>
      <c r="C120" s="83"/>
      <c r="D120" s="83"/>
      <c r="E120" s="83"/>
      <c r="F120" s="83"/>
      <c r="G120" s="84"/>
      <c r="H120" s="84"/>
      <c r="I120" s="83"/>
      <c r="J120" s="83"/>
      <c r="K120" s="83"/>
      <c r="L120" s="83"/>
      <c r="M120" s="83"/>
      <c r="N120" s="78"/>
      <c r="S120" s="77"/>
      <c r="T120" s="8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</row>
    <row r="121" spans="1:45" s="4" customFormat="1">
      <c r="A121" s="93"/>
      <c r="B121" s="83"/>
      <c r="C121" s="83"/>
      <c r="D121" s="83"/>
      <c r="E121" s="83"/>
      <c r="F121" s="83"/>
      <c r="G121" s="84"/>
      <c r="H121" s="84"/>
      <c r="I121" s="83"/>
      <c r="J121" s="83"/>
      <c r="K121" s="83"/>
      <c r="L121" s="83"/>
      <c r="M121" s="83"/>
      <c r="N121" s="78"/>
      <c r="S121" s="77"/>
      <c r="T121" s="8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</row>
    <row r="122" spans="1:45" s="4" customFormat="1">
      <c r="A122" s="93"/>
      <c r="B122" s="83"/>
      <c r="C122" s="83"/>
      <c r="D122" s="83"/>
      <c r="E122" s="83"/>
      <c r="F122" s="83"/>
      <c r="G122" s="84"/>
      <c r="H122" s="84"/>
      <c r="I122" s="83"/>
      <c r="J122" s="83"/>
      <c r="K122" s="83"/>
      <c r="L122" s="83"/>
      <c r="M122" s="83"/>
      <c r="N122" s="78"/>
      <c r="S122" s="77"/>
      <c r="T122" s="8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</row>
    <row r="123" spans="1:45" s="4" customFormat="1">
      <c r="A123" s="93"/>
      <c r="B123" s="83"/>
      <c r="C123" s="83"/>
      <c r="D123" s="83"/>
      <c r="E123" s="83"/>
      <c r="F123" s="83"/>
      <c r="G123" s="84"/>
      <c r="H123" s="84"/>
      <c r="I123" s="83"/>
      <c r="J123" s="83"/>
      <c r="K123" s="83"/>
      <c r="L123" s="83"/>
      <c r="M123" s="83"/>
      <c r="N123" s="78"/>
      <c r="S123" s="77"/>
      <c r="T123" s="8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</row>
    <row r="124" spans="1:45" s="4" customFormat="1">
      <c r="A124" s="93"/>
      <c r="B124" s="83"/>
      <c r="C124" s="83"/>
      <c r="D124" s="83"/>
      <c r="E124" s="83"/>
      <c r="F124" s="83"/>
      <c r="G124" s="84"/>
      <c r="H124" s="84"/>
      <c r="I124" s="83"/>
      <c r="J124" s="83"/>
      <c r="K124" s="83"/>
      <c r="L124" s="83"/>
      <c r="M124" s="83"/>
      <c r="N124" s="78"/>
      <c r="S124" s="77"/>
      <c r="T124" s="8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</row>
    <row r="125" spans="1:45" s="4" customFormat="1">
      <c r="A125" s="93"/>
      <c r="B125" s="83"/>
      <c r="C125" s="83"/>
      <c r="D125" s="83"/>
      <c r="E125" s="83"/>
      <c r="F125" s="83"/>
      <c r="G125" s="84"/>
      <c r="H125" s="84"/>
      <c r="I125" s="83"/>
      <c r="J125" s="83"/>
      <c r="K125" s="83"/>
      <c r="L125" s="83"/>
      <c r="M125" s="83"/>
      <c r="N125" s="78"/>
      <c r="S125" s="77"/>
      <c r="T125" s="8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</row>
    <row r="126" spans="1:45" s="4" customFormat="1">
      <c r="A126" s="93"/>
      <c r="B126" s="83"/>
      <c r="C126" s="83"/>
      <c r="D126" s="83"/>
      <c r="E126" s="83"/>
      <c r="F126" s="83"/>
      <c r="G126" s="84"/>
      <c r="H126" s="84"/>
      <c r="I126" s="83"/>
      <c r="J126" s="83"/>
      <c r="K126" s="83"/>
      <c r="L126" s="83"/>
      <c r="M126" s="83"/>
      <c r="N126" s="78"/>
      <c r="S126" s="77"/>
      <c r="T126" s="8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</row>
    <row r="127" spans="1:45" s="4" customFormat="1">
      <c r="A127" s="93"/>
      <c r="B127" s="83"/>
      <c r="C127" s="83"/>
      <c r="D127" s="83"/>
      <c r="E127" s="83"/>
      <c r="F127" s="83"/>
      <c r="G127" s="84"/>
      <c r="H127" s="84"/>
      <c r="I127" s="83"/>
      <c r="J127" s="83"/>
      <c r="K127" s="83"/>
      <c r="L127" s="83"/>
      <c r="M127" s="83"/>
      <c r="N127" s="78"/>
      <c r="S127" s="77"/>
      <c r="T127" s="8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</row>
    <row r="128" spans="1:45" s="4" customFormat="1">
      <c r="A128" s="93"/>
      <c r="B128" s="83"/>
      <c r="C128" s="83"/>
      <c r="D128" s="83"/>
      <c r="E128" s="83"/>
      <c r="F128" s="83"/>
      <c r="G128" s="84"/>
      <c r="H128" s="84"/>
      <c r="I128" s="83"/>
      <c r="J128" s="83"/>
      <c r="K128" s="83"/>
      <c r="L128" s="83"/>
      <c r="M128" s="83"/>
      <c r="N128" s="78"/>
      <c r="S128" s="77"/>
      <c r="T128" s="8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</row>
    <row r="129" spans="1:45" s="4" customFormat="1">
      <c r="A129" s="93"/>
      <c r="B129" s="83"/>
      <c r="C129" s="83"/>
      <c r="D129" s="83"/>
      <c r="E129" s="83"/>
      <c r="F129" s="83"/>
      <c r="G129" s="84"/>
      <c r="H129" s="84"/>
      <c r="I129" s="83"/>
      <c r="J129" s="83"/>
      <c r="K129" s="83"/>
      <c r="L129" s="83"/>
      <c r="M129" s="83"/>
      <c r="N129" s="78"/>
      <c r="S129" s="77"/>
      <c r="T129" s="8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</row>
    <row r="130" spans="1:45" s="4" customFormat="1">
      <c r="A130" s="93"/>
      <c r="B130" s="83"/>
      <c r="C130" s="83"/>
      <c r="D130" s="83"/>
      <c r="E130" s="83"/>
      <c r="F130" s="83"/>
      <c r="G130" s="84"/>
      <c r="H130" s="84"/>
      <c r="I130" s="83"/>
      <c r="J130" s="83"/>
      <c r="K130" s="83"/>
      <c r="L130" s="83"/>
      <c r="M130" s="83"/>
      <c r="N130" s="78"/>
      <c r="S130" s="77"/>
      <c r="T130" s="8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</row>
    <row r="131" spans="1:45" s="4" customFormat="1">
      <c r="A131" s="93"/>
      <c r="B131" s="83"/>
      <c r="C131" s="83"/>
      <c r="D131" s="83"/>
      <c r="E131" s="83"/>
      <c r="F131" s="83"/>
      <c r="G131" s="84"/>
      <c r="H131" s="84"/>
      <c r="I131" s="83"/>
      <c r="J131" s="83"/>
      <c r="K131" s="83"/>
      <c r="L131" s="83"/>
      <c r="M131" s="83"/>
      <c r="N131" s="78"/>
      <c r="S131" s="77"/>
      <c r="T131" s="8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</row>
    <row r="132" spans="1:45" s="4" customFormat="1">
      <c r="A132" s="93"/>
      <c r="B132" s="83"/>
      <c r="C132" s="83"/>
      <c r="D132" s="83"/>
      <c r="E132" s="83"/>
      <c r="F132" s="83"/>
      <c r="G132" s="84"/>
      <c r="H132" s="84"/>
      <c r="I132" s="83"/>
      <c r="J132" s="83"/>
      <c r="K132" s="83"/>
      <c r="L132" s="83"/>
      <c r="M132" s="83"/>
      <c r="N132" s="78"/>
      <c r="S132" s="77"/>
      <c r="T132" s="8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</row>
    <row r="133" spans="1:45" s="4" customFormat="1">
      <c r="A133" s="93"/>
      <c r="B133" s="83"/>
      <c r="C133" s="83"/>
      <c r="D133" s="83"/>
      <c r="E133" s="83"/>
      <c r="F133" s="83"/>
      <c r="G133" s="84"/>
      <c r="H133" s="84"/>
      <c r="I133" s="83"/>
      <c r="J133" s="83"/>
      <c r="K133" s="83"/>
      <c r="L133" s="83"/>
      <c r="M133" s="83"/>
      <c r="N133" s="78"/>
      <c r="S133" s="77"/>
      <c r="T133" s="8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</row>
    <row r="134" spans="1:45" s="4" customFormat="1">
      <c r="A134" s="93"/>
      <c r="B134" s="83"/>
      <c r="C134" s="83"/>
      <c r="D134" s="83"/>
      <c r="E134" s="83"/>
      <c r="F134" s="83"/>
      <c r="G134" s="84"/>
      <c r="H134" s="84"/>
      <c r="I134" s="83"/>
      <c r="J134" s="83"/>
      <c r="K134" s="83"/>
      <c r="L134" s="83"/>
      <c r="M134" s="83"/>
      <c r="N134" s="78"/>
      <c r="S134" s="77"/>
      <c r="T134" s="8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</row>
    <row r="135" spans="1:45" s="4" customFormat="1">
      <c r="A135" s="93"/>
      <c r="B135" s="83"/>
      <c r="C135" s="83"/>
      <c r="D135" s="83"/>
      <c r="E135" s="83"/>
      <c r="F135" s="83"/>
      <c r="G135" s="84"/>
      <c r="H135" s="84"/>
      <c r="I135" s="83"/>
      <c r="J135" s="83"/>
      <c r="K135" s="83"/>
      <c r="L135" s="83"/>
      <c r="M135" s="83"/>
      <c r="N135" s="78"/>
      <c r="S135" s="77"/>
      <c r="T135" s="8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</row>
    <row r="136" spans="1:45" s="4" customFormat="1">
      <c r="A136" s="93"/>
      <c r="B136" s="83"/>
      <c r="C136" s="83"/>
      <c r="D136" s="83"/>
      <c r="E136" s="83"/>
      <c r="F136" s="83"/>
      <c r="G136" s="84"/>
      <c r="H136" s="84"/>
      <c r="I136" s="83"/>
      <c r="J136" s="83"/>
      <c r="K136" s="83"/>
      <c r="L136" s="83"/>
      <c r="M136" s="83"/>
      <c r="N136" s="78"/>
      <c r="S136" s="77"/>
      <c r="T136" s="8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</row>
    <row r="137" spans="1:45" s="4" customFormat="1">
      <c r="A137" s="93"/>
      <c r="B137" s="83"/>
      <c r="C137" s="83"/>
      <c r="D137" s="83"/>
      <c r="E137" s="83"/>
      <c r="F137" s="83"/>
      <c r="G137" s="84"/>
      <c r="H137" s="84"/>
      <c r="I137" s="83"/>
      <c r="J137" s="83"/>
      <c r="K137" s="83"/>
      <c r="L137" s="83"/>
      <c r="M137" s="83"/>
      <c r="N137" s="78"/>
      <c r="S137" s="77"/>
      <c r="T137" s="8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</row>
    <row r="138" spans="1:45" s="4" customFormat="1">
      <c r="A138" s="93"/>
      <c r="B138" s="83"/>
      <c r="C138" s="83"/>
      <c r="D138" s="83"/>
      <c r="E138" s="83"/>
      <c r="F138" s="83"/>
      <c r="G138" s="84"/>
      <c r="H138" s="84"/>
      <c r="I138" s="83"/>
      <c r="J138" s="83"/>
      <c r="K138" s="83"/>
      <c r="L138" s="83"/>
      <c r="M138" s="83"/>
      <c r="N138" s="78"/>
      <c r="S138" s="77"/>
      <c r="T138" s="8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</row>
    <row r="139" spans="1:45" s="4" customFormat="1">
      <c r="A139" s="93"/>
      <c r="B139" s="83"/>
      <c r="C139" s="83"/>
      <c r="D139" s="83"/>
      <c r="E139" s="83"/>
      <c r="F139" s="83"/>
      <c r="G139" s="84"/>
      <c r="H139" s="84"/>
      <c r="I139" s="83"/>
      <c r="J139" s="83"/>
      <c r="K139" s="83"/>
      <c r="L139" s="83"/>
      <c r="M139" s="83"/>
      <c r="N139" s="78"/>
      <c r="S139" s="77"/>
      <c r="T139" s="8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</row>
    <row r="140" spans="1:45" s="4" customFormat="1">
      <c r="A140" s="93"/>
      <c r="B140" s="83"/>
      <c r="C140" s="83"/>
      <c r="D140" s="83"/>
      <c r="E140" s="83"/>
      <c r="F140" s="83"/>
      <c r="G140" s="84"/>
      <c r="H140" s="84"/>
      <c r="I140" s="83"/>
      <c r="J140" s="83"/>
      <c r="K140" s="83"/>
      <c r="L140" s="83"/>
      <c r="M140" s="83"/>
      <c r="N140" s="78"/>
      <c r="S140" s="77"/>
      <c r="T140" s="8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</row>
    <row r="141" spans="1:45" s="4" customFormat="1">
      <c r="A141" s="93"/>
      <c r="B141" s="83"/>
      <c r="C141" s="83"/>
      <c r="D141" s="83"/>
      <c r="E141" s="83"/>
      <c r="F141" s="83"/>
      <c r="G141" s="84"/>
      <c r="H141" s="84"/>
      <c r="I141" s="83"/>
      <c r="J141" s="83"/>
      <c r="K141" s="83"/>
      <c r="L141" s="83"/>
      <c r="M141" s="83"/>
      <c r="N141" s="78"/>
      <c r="S141" s="77"/>
      <c r="T141" s="8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</row>
    <row r="142" spans="1:45" s="4" customFormat="1">
      <c r="A142" s="93"/>
      <c r="B142" s="83"/>
      <c r="C142" s="83"/>
      <c r="D142" s="83"/>
      <c r="E142" s="83"/>
      <c r="F142" s="83"/>
      <c r="G142" s="84"/>
      <c r="H142" s="84"/>
      <c r="I142" s="83"/>
      <c r="J142" s="83"/>
      <c r="K142" s="83"/>
      <c r="L142" s="83"/>
      <c r="M142" s="83"/>
      <c r="N142" s="78"/>
      <c r="S142" s="77"/>
      <c r="T142" s="8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</row>
    <row r="143" spans="1:45" s="4" customFormat="1">
      <c r="A143" s="93"/>
      <c r="B143" s="83"/>
      <c r="C143" s="83"/>
      <c r="D143" s="83"/>
      <c r="E143" s="83"/>
      <c r="F143" s="83"/>
      <c r="G143" s="84"/>
      <c r="H143" s="84"/>
      <c r="I143" s="83"/>
      <c r="J143" s="83"/>
      <c r="K143" s="83"/>
      <c r="L143" s="83"/>
      <c r="M143" s="83"/>
      <c r="N143" s="78"/>
      <c r="S143" s="77"/>
      <c r="T143" s="8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</row>
    <row r="144" spans="1:45" s="4" customFormat="1">
      <c r="A144" s="93"/>
      <c r="B144" s="83"/>
      <c r="C144" s="83"/>
      <c r="D144" s="83"/>
      <c r="E144" s="83"/>
      <c r="F144" s="83"/>
      <c r="G144" s="84"/>
      <c r="H144" s="84"/>
      <c r="I144" s="83"/>
      <c r="J144" s="83"/>
      <c r="K144" s="83"/>
      <c r="L144" s="83"/>
      <c r="M144" s="83"/>
      <c r="N144" s="78"/>
      <c r="S144" s="77"/>
      <c r="T144" s="8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</row>
    <row r="145" spans="1:45" s="4" customFormat="1">
      <c r="A145" s="93"/>
      <c r="B145" s="83"/>
      <c r="C145" s="83"/>
      <c r="D145" s="83"/>
      <c r="E145" s="83"/>
      <c r="F145" s="83"/>
      <c r="G145" s="84"/>
      <c r="H145" s="84"/>
      <c r="I145" s="83"/>
      <c r="J145" s="83"/>
      <c r="K145" s="83"/>
      <c r="L145" s="83"/>
      <c r="M145" s="83"/>
      <c r="N145" s="78"/>
      <c r="S145" s="77"/>
      <c r="T145" s="8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</row>
    <row r="146" spans="1:45" s="4" customFormat="1">
      <c r="A146" s="93"/>
      <c r="B146" s="83"/>
      <c r="C146" s="83"/>
      <c r="D146" s="83"/>
      <c r="E146" s="83"/>
      <c r="F146" s="83"/>
      <c r="G146" s="84"/>
      <c r="H146" s="84"/>
      <c r="I146" s="83"/>
      <c r="J146" s="83"/>
      <c r="K146" s="83"/>
      <c r="L146" s="83"/>
      <c r="M146" s="83"/>
      <c r="N146" s="78"/>
      <c r="S146" s="77"/>
      <c r="T146" s="8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</row>
    <row r="147" spans="1:45" s="4" customFormat="1">
      <c r="A147" s="93"/>
      <c r="B147" s="83"/>
      <c r="C147" s="83"/>
      <c r="D147" s="83"/>
      <c r="E147" s="83"/>
      <c r="F147" s="83"/>
      <c r="G147" s="84"/>
      <c r="H147" s="84"/>
      <c r="I147" s="83"/>
      <c r="J147" s="83"/>
      <c r="K147" s="83"/>
      <c r="L147" s="83"/>
      <c r="M147" s="83"/>
      <c r="N147" s="78"/>
      <c r="S147" s="77"/>
      <c r="T147" s="8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</row>
    <row r="148" spans="1:45" s="4" customFormat="1">
      <c r="A148" s="93"/>
      <c r="B148" s="83"/>
      <c r="C148" s="83"/>
      <c r="D148" s="83"/>
      <c r="E148" s="83"/>
      <c r="F148" s="83"/>
      <c r="G148" s="84"/>
      <c r="H148" s="84"/>
      <c r="I148" s="83"/>
      <c r="J148" s="83"/>
      <c r="K148" s="83"/>
      <c r="L148" s="83"/>
      <c r="M148" s="83"/>
      <c r="N148" s="78"/>
      <c r="S148" s="77"/>
      <c r="T148" s="8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</row>
    <row r="149" spans="1:45" s="4" customFormat="1">
      <c r="A149" s="93"/>
      <c r="B149" s="83"/>
      <c r="C149" s="83"/>
      <c r="D149" s="83"/>
      <c r="E149" s="83"/>
      <c r="F149" s="83"/>
      <c r="G149" s="84"/>
      <c r="H149" s="84"/>
      <c r="I149" s="83"/>
      <c r="J149" s="83"/>
      <c r="K149" s="83"/>
      <c r="L149" s="83"/>
      <c r="M149" s="83"/>
      <c r="N149" s="78"/>
      <c r="S149" s="77"/>
      <c r="T149" s="8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</row>
    <row r="150" spans="1:45" s="4" customFormat="1">
      <c r="A150" s="93"/>
      <c r="B150" s="83"/>
      <c r="C150" s="83"/>
      <c r="D150" s="83"/>
      <c r="E150" s="83"/>
      <c r="F150" s="83"/>
      <c r="G150" s="84"/>
      <c r="H150" s="84"/>
      <c r="I150" s="83"/>
      <c r="J150" s="83"/>
      <c r="K150" s="83"/>
      <c r="L150" s="83"/>
      <c r="M150" s="83"/>
      <c r="N150" s="78"/>
      <c r="S150" s="77"/>
      <c r="T150" s="8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</row>
    <row r="151" spans="1:45" s="4" customFormat="1">
      <c r="A151" s="93"/>
      <c r="B151" s="83"/>
      <c r="C151" s="83"/>
      <c r="D151" s="83"/>
      <c r="E151" s="83"/>
      <c r="F151" s="83"/>
      <c r="G151" s="84"/>
      <c r="H151" s="84"/>
      <c r="I151" s="83"/>
      <c r="J151" s="83"/>
      <c r="K151" s="83"/>
      <c r="L151" s="83"/>
      <c r="M151" s="83"/>
      <c r="N151" s="78"/>
      <c r="S151" s="77"/>
      <c r="T151" s="8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</row>
    <row r="152" spans="1:45" s="4" customFormat="1">
      <c r="A152" s="93"/>
      <c r="B152" s="83"/>
      <c r="C152" s="83"/>
      <c r="D152" s="83"/>
      <c r="E152" s="83"/>
      <c r="F152" s="83"/>
      <c r="G152" s="84"/>
      <c r="H152" s="84"/>
      <c r="I152" s="83"/>
      <c r="J152" s="83"/>
      <c r="K152" s="83"/>
      <c r="L152" s="83"/>
      <c r="M152" s="83"/>
      <c r="N152" s="78"/>
      <c r="S152" s="77"/>
      <c r="T152" s="8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</row>
    <row r="153" spans="1:45" s="4" customFormat="1">
      <c r="A153" s="93"/>
      <c r="B153" s="83"/>
      <c r="C153" s="83"/>
      <c r="D153" s="83"/>
      <c r="E153" s="83"/>
      <c r="F153" s="83"/>
      <c r="G153" s="84"/>
      <c r="H153" s="84"/>
      <c r="I153" s="83"/>
      <c r="J153" s="83"/>
      <c r="K153" s="83"/>
      <c r="L153" s="83"/>
      <c r="M153" s="83"/>
      <c r="N153" s="78"/>
      <c r="S153" s="77"/>
      <c r="T153" s="8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</row>
    <row r="154" spans="1:45" s="4" customFormat="1">
      <c r="A154" s="93"/>
      <c r="B154" s="83"/>
      <c r="C154" s="83"/>
      <c r="D154" s="83"/>
      <c r="E154" s="83"/>
      <c r="F154" s="83"/>
      <c r="G154" s="84"/>
      <c r="H154" s="84"/>
      <c r="I154" s="83"/>
      <c r="J154" s="83"/>
      <c r="K154" s="83"/>
      <c r="L154" s="83"/>
      <c r="M154" s="83"/>
      <c r="N154" s="78"/>
      <c r="S154" s="77"/>
      <c r="T154" s="8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</row>
    <row r="155" spans="1:45" s="4" customFormat="1">
      <c r="A155" s="93"/>
      <c r="B155" s="83"/>
      <c r="C155" s="83"/>
      <c r="D155" s="83"/>
      <c r="E155" s="83"/>
      <c r="F155" s="83"/>
      <c r="G155" s="84"/>
      <c r="H155" s="84"/>
      <c r="I155" s="83"/>
      <c r="J155" s="83"/>
      <c r="K155" s="83"/>
      <c r="L155" s="83"/>
      <c r="M155" s="83"/>
      <c r="N155" s="78"/>
      <c r="S155" s="77"/>
      <c r="T155" s="8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</row>
    <row r="156" spans="1:45" s="4" customFormat="1">
      <c r="A156" s="93"/>
      <c r="B156" s="83"/>
      <c r="C156" s="83"/>
      <c r="D156" s="83"/>
      <c r="E156" s="83"/>
      <c r="F156" s="83"/>
      <c r="G156" s="84"/>
      <c r="H156" s="84"/>
      <c r="I156" s="83"/>
      <c r="J156" s="83"/>
      <c r="K156" s="83"/>
      <c r="L156" s="83"/>
      <c r="M156" s="83"/>
      <c r="N156" s="78"/>
      <c r="S156" s="77"/>
      <c r="T156" s="8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</row>
    <row r="157" spans="1:45" s="4" customFormat="1">
      <c r="A157" s="93"/>
      <c r="B157" s="83"/>
      <c r="C157" s="83"/>
      <c r="D157" s="83"/>
      <c r="E157" s="83"/>
      <c r="F157" s="83"/>
      <c r="G157" s="84"/>
      <c r="H157" s="84"/>
      <c r="I157" s="83"/>
      <c r="J157" s="83"/>
      <c r="K157" s="83"/>
      <c r="L157" s="83"/>
      <c r="M157" s="83"/>
      <c r="N157" s="78"/>
      <c r="S157" s="77"/>
      <c r="T157" s="8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</row>
    <row r="158" spans="1:45" s="4" customFormat="1">
      <c r="A158" s="93"/>
      <c r="B158" s="83"/>
      <c r="C158" s="83"/>
      <c r="D158" s="83"/>
      <c r="E158" s="83"/>
      <c r="F158" s="83"/>
      <c r="G158" s="84"/>
      <c r="H158" s="84"/>
      <c r="I158" s="83"/>
      <c r="J158" s="83"/>
      <c r="K158" s="83"/>
      <c r="L158" s="83"/>
      <c r="M158" s="83"/>
      <c r="N158" s="78"/>
      <c r="S158" s="77"/>
      <c r="T158" s="8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</row>
    <row r="159" spans="1:45" s="4" customFormat="1">
      <c r="A159" s="93"/>
      <c r="B159" s="83"/>
      <c r="C159" s="83"/>
      <c r="D159" s="83"/>
      <c r="E159" s="83"/>
      <c r="F159" s="83"/>
      <c r="G159" s="84"/>
      <c r="H159" s="84"/>
      <c r="I159" s="83"/>
      <c r="J159" s="83"/>
      <c r="K159" s="83"/>
      <c r="L159" s="83"/>
      <c r="M159" s="83"/>
      <c r="N159" s="78"/>
      <c r="S159" s="77"/>
      <c r="T159" s="8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</row>
    <row r="160" spans="1:45" s="4" customFormat="1">
      <c r="A160" s="93"/>
      <c r="B160" s="83"/>
      <c r="C160" s="83"/>
      <c r="D160" s="83"/>
      <c r="E160" s="83"/>
      <c r="F160" s="83"/>
      <c r="G160" s="84"/>
      <c r="H160" s="84"/>
      <c r="I160" s="83"/>
      <c r="J160" s="83"/>
      <c r="K160" s="83"/>
      <c r="L160" s="83"/>
      <c r="M160" s="83"/>
      <c r="N160" s="78"/>
      <c r="S160" s="77"/>
      <c r="T160" s="8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</row>
    <row r="161" spans="1:45" s="4" customFormat="1">
      <c r="A161" s="93"/>
      <c r="B161" s="83"/>
      <c r="C161" s="83"/>
      <c r="D161" s="83"/>
      <c r="E161" s="83"/>
      <c r="F161" s="83"/>
      <c r="G161" s="84"/>
      <c r="H161" s="84"/>
      <c r="I161" s="83"/>
      <c r="J161" s="83"/>
      <c r="K161" s="83"/>
      <c r="L161" s="83"/>
      <c r="M161" s="83"/>
      <c r="N161" s="78"/>
      <c r="S161" s="77"/>
      <c r="T161" s="8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</row>
    <row r="162" spans="1:45" s="4" customFormat="1">
      <c r="A162" s="93"/>
      <c r="B162" s="83"/>
      <c r="C162" s="83"/>
      <c r="D162" s="83"/>
      <c r="E162" s="83"/>
      <c r="F162" s="83"/>
      <c r="G162" s="84"/>
      <c r="H162" s="84"/>
      <c r="I162" s="83"/>
      <c r="J162" s="83"/>
      <c r="K162" s="83"/>
      <c r="L162" s="83"/>
      <c r="M162" s="83"/>
      <c r="N162" s="78"/>
      <c r="S162" s="77"/>
      <c r="T162" s="8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</row>
    <row r="163" spans="1:45" s="4" customFormat="1">
      <c r="A163" s="93"/>
      <c r="B163" s="83"/>
      <c r="C163" s="83"/>
      <c r="D163" s="83"/>
      <c r="E163" s="83"/>
      <c r="F163" s="83"/>
      <c r="G163" s="84"/>
      <c r="H163" s="84"/>
      <c r="I163" s="83"/>
      <c r="J163" s="83"/>
      <c r="K163" s="83"/>
      <c r="L163" s="83"/>
      <c r="M163" s="83"/>
      <c r="N163" s="78"/>
      <c r="S163" s="77"/>
      <c r="T163" s="8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</row>
    <row r="164" spans="1:45" s="4" customFormat="1">
      <c r="A164" s="93"/>
      <c r="B164" s="83"/>
      <c r="C164" s="83"/>
      <c r="D164" s="83"/>
      <c r="E164" s="83"/>
      <c r="F164" s="83"/>
      <c r="G164" s="84"/>
      <c r="H164" s="84"/>
      <c r="I164" s="83"/>
      <c r="J164" s="83"/>
      <c r="K164" s="83"/>
      <c r="L164" s="83"/>
      <c r="M164" s="83"/>
      <c r="N164" s="78"/>
      <c r="S164" s="77"/>
      <c r="T164" s="8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</row>
    <row r="165" spans="1:45" s="4" customFormat="1">
      <c r="A165" s="93"/>
      <c r="B165" s="83"/>
      <c r="C165" s="83"/>
      <c r="D165" s="83"/>
      <c r="E165" s="83"/>
      <c r="F165" s="83"/>
      <c r="G165" s="84"/>
      <c r="H165" s="84"/>
      <c r="I165" s="83"/>
      <c r="J165" s="83"/>
      <c r="K165" s="83"/>
      <c r="L165" s="83"/>
      <c r="M165" s="83"/>
      <c r="N165" s="78"/>
      <c r="S165" s="77"/>
      <c r="T165" s="8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</row>
    <row r="166" spans="1:45" s="4" customFormat="1">
      <c r="A166" s="93"/>
      <c r="B166" s="83"/>
      <c r="C166" s="83"/>
      <c r="D166" s="83"/>
      <c r="E166" s="83"/>
      <c r="F166" s="83"/>
      <c r="G166" s="84"/>
      <c r="H166" s="84"/>
      <c r="I166" s="83"/>
      <c r="J166" s="83"/>
      <c r="K166" s="83"/>
      <c r="L166" s="83"/>
      <c r="M166" s="83"/>
      <c r="N166" s="78"/>
      <c r="S166" s="77"/>
      <c r="T166" s="8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</row>
    <row r="167" spans="1:45" s="4" customFormat="1">
      <c r="A167" s="93"/>
      <c r="B167" s="83"/>
      <c r="C167" s="83"/>
      <c r="D167" s="83"/>
      <c r="E167" s="83"/>
      <c r="F167" s="83"/>
      <c r="G167" s="84"/>
      <c r="H167" s="84"/>
      <c r="I167" s="83"/>
      <c r="J167" s="83"/>
      <c r="K167" s="83"/>
      <c r="L167" s="83"/>
      <c r="M167" s="83"/>
      <c r="N167" s="78"/>
      <c r="S167" s="77"/>
      <c r="T167" s="8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</row>
    <row r="168" spans="1:45" s="4" customFormat="1">
      <c r="A168" s="93"/>
      <c r="B168" s="83"/>
      <c r="C168" s="83"/>
      <c r="D168" s="83"/>
      <c r="E168" s="83"/>
      <c r="F168" s="83"/>
      <c r="G168" s="84"/>
      <c r="H168" s="84"/>
      <c r="I168" s="83"/>
      <c r="J168" s="83"/>
      <c r="K168" s="83"/>
      <c r="L168" s="83"/>
      <c r="M168" s="83"/>
      <c r="N168" s="78"/>
      <c r="S168" s="77"/>
      <c r="T168" s="8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</row>
    <row r="169" spans="1:45" s="4" customFormat="1">
      <c r="A169" s="93"/>
      <c r="B169" s="83"/>
      <c r="C169" s="83"/>
      <c r="D169" s="83"/>
      <c r="E169" s="83"/>
      <c r="F169" s="83"/>
      <c r="G169" s="84"/>
      <c r="H169" s="84"/>
      <c r="I169" s="83"/>
      <c r="J169" s="83"/>
      <c r="K169" s="83"/>
      <c r="L169" s="83"/>
      <c r="M169" s="83"/>
      <c r="N169" s="78"/>
      <c r="S169" s="77"/>
      <c r="T169" s="8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</row>
    <row r="170" spans="1:45" s="4" customFormat="1">
      <c r="A170" s="93"/>
      <c r="B170" s="83"/>
      <c r="C170" s="83"/>
      <c r="D170" s="83"/>
      <c r="E170" s="83"/>
      <c r="F170" s="83"/>
      <c r="G170" s="84"/>
      <c r="H170" s="84"/>
      <c r="I170" s="83"/>
      <c r="J170" s="83"/>
      <c r="K170" s="83"/>
      <c r="L170" s="83"/>
      <c r="M170" s="83"/>
      <c r="N170" s="78"/>
      <c r="S170" s="77"/>
      <c r="T170" s="8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</row>
    <row r="171" spans="1:45" s="4" customFormat="1">
      <c r="A171" s="93"/>
      <c r="B171" s="83"/>
      <c r="C171" s="83"/>
      <c r="D171" s="83"/>
      <c r="E171" s="83"/>
      <c r="F171" s="83"/>
      <c r="G171" s="84"/>
      <c r="H171" s="84"/>
      <c r="I171" s="83"/>
      <c r="J171" s="83"/>
      <c r="K171" s="83"/>
      <c r="L171" s="83"/>
      <c r="M171" s="83"/>
      <c r="N171" s="78"/>
      <c r="S171" s="77"/>
      <c r="T171" s="8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</row>
    <row r="172" spans="1:45" s="4" customFormat="1">
      <c r="A172" s="93"/>
      <c r="B172" s="83"/>
      <c r="C172" s="83"/>
      <c r="D172" s="83"/>
      <c r="E172" s="83"/>
      <c r="F172" s="83"/>
      <c r="G172" s="84"/>
      <c r="H172" s="84"/>
      <c r="I172" s="83"/>
      <c r="J172" s="83"/>
      <c r="K172" s="83"/>
      <c r="L172" s="83"/>
      <c r="M172" s="83"/>
      <c r="N172" s="78"/>
      <c r="S172" s="77"/>
      <c r="T172" s="8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</row>
    <row r="173" spans="1:45" s="4" customFormat="1">
      <c r="A173" s="93"/>
      <c r="B173" s="83"/>
      <c r="C173" s="83"/>
      <c r="D173" s="83"/>
      <c r="E173" s="83"/>
      <c r="F173" s="83"/>
      <c r="G173" s="84"/>
      <c r="H173" s="84"/>
      <c r="I173" s="83"/>
      <c r="J173" s="83"/>
      <c r="K173" s="83"/>
      <c r="L173" s="83"/>
      <c r="M173" s="83"/>
      <c r="N173" s="78"/>
      <c r="S173" s="77"/>
      <c r="T173" s="8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</row>
    <row r="174" spans="1:45" s="4" customFormat="1">
      <c r="A174" s="93"/>
      <c r="B174" s="83"/>
      <c r="C174" s="83"/>
      <c r="D174" s="83"/>
      <c r="E174" s="83"/>
      <c r="F174" s="83"/>
      <c r="G174" s="84"/>
      <c r="H174" s="84"/>
      <c r="I174" s="83"/>
      <c r="J174" s="83"/>
      <c r="K174" s="83"/>
      <c r="L174" s="83"/>
      <c r="M174" s="83"/>
      <c r="N174" s="78"/>
      <c r="S174" s="77"/>
      <c r="T174" s="8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</row>
    <row r="175" spans="1:45" s="4" customFormat="1">
      <c r="A175" s="93"/>
      <c r="B175" s="83"/>
      <c r="C175" s="83"/>
      <c r="D175" s="83"/>
      <c r="E175" s="83"/>
      <c r="F175" s="83"/>
      <c r="G175" s="84"/>
      <c r="H175" s="84"/>
      <c r="I175" s="83"/>
      <c r="J175" s="83"/>
      <c r="K175" s="83"/>
      <c r="L175" s="83"/>
      <c r="M175" s="83"/>
      <c r="N175" s="78"/>
      <c r="S175" s="77"/>
      <c r="T175" s="8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</row>
    <row r="176" spans="1:45" s="4" customFormat="1">
      <c r="A176" s="93"/>
      <c r="B176" s="83"/>
      <c r="C176" s="83"/>
      <c r="D176" s="83"/>
      <c r="E176" s="83"/>
      <c r="F176" s="83"/>
      <c r="G176" s="84"/>
      <c r="H176" s="84"/>
      <c r="I176" s="83"/>
      <c r="J176" s="83"/>
      <c r="K176" s="83"/>
      <c r="L176" s="83"/>
      <c r="M176" s="83"/>
      <c r="N176" s="78"/>
      <c r="S176" s="77"/>
      <c r="T176" s="8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</row>
    <row r="177" spans="1:45" s="4" customFormat="1">
      <c r="A177" s="93"/>
      <c r="B177" s="83"/>
      <c r="C177" s="83"/>
      <c r="D177" s="83"/>
      <c r="E177" s="83"/>
      <c r="F177" s="83"/>
      <c r="G177" s="84"/>
      <c r="H177" s="84"/>
      <c r="I177" s="83"/>
      <c r="J177" s="83"/>
      <c r="K177" s="83"/>
      <c r="L177" s="83"/>
      <c r="M177" s="83"/>
      <c r="N177" s="78"/>
      <c r="S177" s="77"/>
      <c r="T177" s="8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</row>
    <row r="178" spans="1:45" s="4" customFormat="1">
      <c r="A178" s="93"/>
      <c r="B178" s="83"/>
      <c r="C178" s="83"/>
      <c r="D178" s="83"/>
      <c r="E178" s="83"/>
      <c r="F178" s="83"/>
      <c r="G178" s="84"/>
      <c r="H178" s="84"/>
      <c r="I178" s="83"/>
      <c r="J178" s="83"/>
      <c r="K178" s="83"/>
      <c r="L178" s="83"/>
      <c r="M178" s="83"/>
      <c r="N178" s="78"/>
      <c r="S178" s="77"/>
      <c r="T178" s="8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</row>
    <row r="179" spans="1:45" s="4" customFormat="1">
      <c r="A179" s="93"/>
      <c r="B179" s="83"/>
      <c r="C179" s="83"/>
      <c r="D179" s="83"/>
      <c r="E179" s="83"/>
      <c r="F179" s="83"/>
      <c r="G179" s="84"/>
      <c r="H179" s="84"/>
      <c r="I179" s="83"/>
      <c r="J179" s="83"/>
      <c r="K179" s="83"/>
      <c r="L179" s="83"/>
      <c r="M179" s="83"/>
      <c r="N179" s="78"/>
      <c r="S179" s="77"/>
      <c r="T179" s="8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</row>
    <row r="180" spans="1:45" s="4" customFormat="1">
      <c r="A180" s="93"/>
      <c r="B180" s="83"/>
      <c r="C180" s="83"/>
      <c r="D180" s="83"/>
      <c r="E180" s="83"/>
      <c r="F180" s="83"/>
      <c r="G180" s="84"/>
      <c r="H180" s="84"/>
      <c r="I180" s="83"/>
      <c r="J180" s="83"/>
      <c r="K180" s="83"/>
      <c r="L180" s="83"/>
      <c r="M180" s="83"/>
      <c r="N180" s="78"/>
      <c r="S180" s="77"/>
      <c r="T180" s="8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</row>
    <row r="181" spans="1:45" s="4" customFormat="1">
      <c r="A181" s="93"/>
      <c r="B181" s="83"/>
      <c r="C181" s="83"/>
      <c r="D181" s="83"/>
      <c r="E181" s="83"/>
      <c r="F181" s="83"/>
      <c r="G181" s="84"/>
      <c r="H181" s="84"/>
      <c r="I181" s="83"/>
      <c r="J181" s="83"/>
      <c r="K181" s="83"/>
      <c r="L181" s="83"/>
      <c r="M181" s="83"/>
      <c r="N181" s="78"/>
      <c r="S181" s="77"/>
      <c r="T181" s="8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</row>
    <row r="182" spans="1:45" s="4" customFormat="1">
      <c r="A182" s="93"/>
      <c r="B182" s="83"/>
      <c r="C182" s="83"/>
      <c r="D182" s="83"/>
      <c r="E182" s="83"/>
      <c r="F182" s="83"/>
      <c r="G182" s="84"/>
      <c r="H182" s="84"/>
      <c r="I182" s="83"/>
      <c r="J182" s="83"/>
      <c r="K182" s="83"/>
      <c r="L182" s="83"/>
      <c r="M182" s="83"/>
      <c r="N182" s="78"/>
      <c r="S182" s="77"/>
      <c r="T182" s="8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</row>
    <row r="183" spans="1:45" s="4" customFormat="1">
      <c r="A183" s="93"/>
      <c r="B183" s="83"/>
      <c r="C183" s="83"/>
      <c r="D183" s="83"/>
      <c r="E183" s="83"/>
      <c r="F183" s="83"/>
      <c r="G183" s="84"/>
      <c r="H183" s="84"/>
      <c r="I183" s="83"/>
      <c r="J183" s="83"/>
      <c r="K183" s="83"/>
      <c r="L183" s="83"/>
      <c r="M183" s="83"/>
      <c r="N183" s="78"/>
      <c r="S183" s="77"/>
      <c r="T183" s="8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</row>
    <row r="184" spans="1:45" s="4" customFormat="1">
      <c r="A184" s="93"/>
      <c r="B184" s="83"/>
      <c r="C184" s="83"/>
      <c r="D184" s="83"/>
      <c r="E184" s="83"/>
      <c r="F184" s="83"/>
      <c r="G184" s="84"/>
      <c r="H184" s="84"/>
      <c r="I184" s="83"/>
      <c r="J184" s="83"/>
      <c r="K184" s="83"/>
      <c r="L184" s="83"/>
      <c r="M184" s="83"/>
      <c r="N184" s="78"/>
      <c r="S184" s="77"/>
      <c r="T184" s="8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</row>
    <row r="185" spans="1:45" s="4" customFormat="1">
      <c r="A185" s="93"/>
      <c r="B185" s="83"/>
      <c r="C185" s="83"/>
      <c r="D185" s="83"/>
      <c r="E185" s="83"/>
      <c r="F185" s="83"/>
      <c r="G185" s="84"/>
      <c r="H185" s="84"/>
      <c r="I185" s="83"/>
      <c r="J185" s="83"/>
      <c r="K185" s="83"/>
      <c r="L185" s="83"/>
      <c r="M185" s="83"/>
      <c r="N185" s="78"/>
      <c r="S185" s="77"/>
      <c r="T185" s="8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</row>
    <row r="186" spans="1:45" s="4" customFormat="1">
      <c r="A186" s="93"/>
      <c r="B186" s="83"/>
      <c r="C186" s="83"/>
      <c r="D186" s="83"/>
      <c r="E186" s="83"/>
      <c r="F186" s="83"/>
      <c r="G186" s="84"/>
      <c r="H186" s="84"/>
      <c r="I186" s="83"/>
      <c r="J186" s="83"/>
      <c r="K186" s="83"/>
      <c r="L186" s="83"/>
      <c r="M186" s="83"/>
      <c r="N186" s="78"/>
      <c r="S186" s="77"/>
      <c r="T186" s="8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</row>
    <row r="187" spans="1:45" s="4" customFormat="1">
      <c r="A187" s="93"/>
      <c r="B187" s="83"/>
      <c r="C187" s="83"/>
      <c r="D187" s="83"/>
      <c r="E187" s="83"/>
      <c r="F187" s="83"/>
      <c r="G187" s="84"/>
      <c r="H187" s="84"/>
      <c r="I187" s="83"/>
      <c r="J187" s="83"/>
      <c r="K187" s="83"/>
      <c r="L187" s="83"/>
      <c r="M187" s="83"/>
      <c r="N187" s="78"/>
      <c r="S187" s="77"/>
      <c r="T187" s="8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</row>
    <row r="188" spans="1:45" s="4" customFormat="1">
      <c r="A188" s="93"/>
      <c r="B188" s="83"/>
      <c r="C188" s="83"/>
      <c r="D188" s="83"/>
      <c r="E188" s="83"/>
      <c r="F188" s="83"/>
      <c r="G188" s="84"/>
      <c r="H188" s="84"/>
      <c r="I188" s="83"/>
      <c r="J188" s="83"/>
      <c r="K188" s="83"/>
      <c r="L188" s="83"/>
      <c r="M188" s="83"/>
      <c r="N188" s="78"/>
      <c r="S188" s="77"/>
      <c r="T188" s="8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</row>
    <row r="189" spans="1:45" s="4" customFormat="1">
      <c r="A189" s="93"/>
      <c r="B189" s="83"/>
      <c r="C189" s="83"/>
      <c r="D189" s="83"/>
      <c r="E189" s="83"/>
      <c r="F189" s="83"/>
      <c r="G189" s="84"/>
      <c r="H189" s="84"/>
      <c r="I189" s="83"/>
      <c r="J189" s="83"/>
      <c r="K189" s="83"/>
      <c r="L189" s="83"/>
      <c r="M189" s="83"/>
      <c r="N189" s="78"/>
      <c r="S189" s="77"/>
      <c r="T189" s="8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</row>
    <row r="190" spans="1:45" s="4" customFormat="1">
      <c r="A190" s="93"/>
      <c r="B190" s="83"/>
      <c r="C190" s="83"/>
      <c r="D190" s="83"/>
      <c r="E190" s="83"/>
      <c r="F190" s="83"/>
      <c r="G190" s="84"/>
      <c r="H190" s="84"/>
      <c r="I190" s="83"/>
      <c r="J190" s="83"/>
      <c r="K190" s="83"/>
      <c r="L190" s="83"/>
      <c r="M190" s="83"/>
      <c r="N190" s="78"/>
      <c r="S190" s="77"/>
      <c r="T190" s="8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</row>
    <row r="191" spans="1:45" s="4" customFormat="1">
      <c r="A191" s="93"/>
      <c r="B191" s="83"/>
      <c r="C191" s="83"/>
      <c r="D191" s="83"/>
      <c r="E191" s="83"/>
      <c r="F191" s="83"/>
      <c r="G191" s="84"/>
      <c r="H191" s="84"/>
      <c r="I191" s="83"/>
      <c r="J191" s="83"/>
      <c r="K191" s="83"/>
      <c r="L191" s="83"/>
      <c r="M191" s="83"/>
      <c r="N191" s="78"/>
      <c r="S191" s="77"/>
      <c r="T191" s="8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</row>
    <row r="192" spans="1:45" s="4" customFormat="1">
      <c r="A192" s="93"/>
      <c r="B192" s="83"/>
      <c r="C192" s="83"/>
      <c r="D192" s="83"/>
      <c r="E192" s="83"/>
      <c r="F192" s="83"/>
      <c r="G192" s="84"/>
      <c r="H192" s="84"/>
      <c r="I192" s="83"/>
      <c r="J192" s="83"/>
      <c r="K192" s="83"/>
      <c r="L192" s="83"/>
      <c r="M192" s="83"/>
      <c r="N192" s="78"/>
      <c r="S192" s="77"/>
      <c r="T192" s="8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</row>
    <row r="193" spans="1:45" s="4" customFormat="1">
      <c r="A193" s="93"/>
      <c r="B193" s="83"/>
      <c r="C193" s="83"/>
      <c r="D193" s="83"/>
      <c r="E193" s="83"/>
      <c r="F193" s="83"/>
      <c r="G193" s="84"/>
      <c r="H193" s="84"/>
      <c r="I193" s="83"/>
      <c r="J193" s="83"/>
      <c r="K193" s="83"/>
      <c r="L193" s="83"/>
      <c r="M193" s="83"/>
      <c r="N193" s="78"/>
      <c r="S193" s="77"/>
      <c r="T193" s="8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</row>
    <row r="194" spans="1:45" s="4" customFormat="1">
      <c r="A194" s="93"/>
      <c r="B194" s="83"/>
      <c r="C194" s="83"/>
      <c r="D194" s="83"/>
      <c r="E194" s="83"/>
      <c r="F194" s="83"/>
      <c r="G194" s="84"/>
      <c r="H194" s="84"/>
      <c r="I194" s="83"/>
      <c r="J194" s="83"/>
      <c r="K194" s="83"/>
      <c r="L194" s="83"/>
      <c r="M194" s="83"/>
      <c r="N194" s="78"/>
      <c r="S194" s="77"/>
      <c r="T194" s="8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</row>
    <row r="195" spans="1:45" s="4" customFormat="1">
      <c r="A195" s="93"/>
      <c r="B195" s="83"/>
      <c r="C195" s="83"/>
      <c r="D195" s="83"/>
      <c r="E195" s="83"/>
      <c r="F195" s="83"/>
      <c r="G195" s="84"/>
      <c r="H195" s="84"/>
      <c r="I195" s="83"/>
      <c r="J195" s="83"/>
      <c r="K195" s="83"/>
      <c r="L195" s="83"/>
      <c r="M195" s="83"/>
      <c r="N195" s="78"/>
      <c r="S195" s="77"/>
      <c r="T195" s="8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</row>
    <row r="196" spans="1:45" s="4" customFormat="1">
      <c r="A196" s="93"/>
      <c r="B196" s="83"/>
      <c r="C196" s="83"/>
      <c r="D196" s="83"/>
      <c r="E196" s="83"/>
      <c r="F196" s="83"/>
      <c r="G196" s="84"/>
      <c r="H196" s="84"/>
      <c r="I196" s="83"/>
      <c r="J196" s="83"/>
      <c r="K196" s="83"/>
      <c r="L196" s="83"/>
      <c r="M196" s="83"/>
      <c r="N196" s="78"/>
      <c r="S196" s="77"/>
      <c r="T196" s="8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</row>
    <row r="197" spans="1:45" s="4" customFormat="1">
      <c r="A197" s="93"/>
      <c r="B197" s="83"/>
      <c r="C197" s="83"/>
      <c r="D197" s="83"/>
      <c r="E197" s="83"/>
      <c r="F197" s="83"/>
      <c r="G197" s="84"/>
      <c r="H197" s="84"/>
      <c r="I197" s="83"/>
      <c r="J197" s="83"/>
      <c r="K197" s="83"/>
      <c r="L197" s="83"/>
      <c r="M197" s="83"/>
      <c r="N197" s="78"/>
      <c r="S197" s="77"/>
      <c r="T197" s="8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</row>
    <row r="198" spans="1:45" s="4" customFormat="1">
      <c r="A198" s="93"/>
      <c r="B198" s="83"/>
      <c r="C198" s="83"/>
      <c r="D198" s="83"/>
      <c r="E198" s="83"/>
      <c r="F198" s="83"/>
      <c r="G198" s="84"/>
      <c r="H198" s="84"/>
      <c r="I198" s="83"/>
      <c r="J198" s="83"/>
      <c r="K198" s="83"/>
      <c r="L198" s="83"/>
      <c r="M198" s="83"/>
      <c r="N198" s="78"/>
      <c r="S198" s="77"/>
      <c r="T198" s="8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</row>
    <row r="199" spans="1:45" s="4" customFormat="1">
      <c r="A199" s="93"/>
      <c r="B199" s="83"/>
      <c r="C199" s="83"/>
      <c r="D199" s="83"/>
      <c r="E199" s="83"/>
      <c r="F199" s="83"/>
      <c r="G199" s="84"/>
      <c r="H199" s="84"/>
      <c r="I199" s="83"/>
      <c r="J199" s="83"/>
      <c r="K199" s="83"/>
      <c r="L199" s="83"/>
      <c r="M199" s="83"/>
      <c r="N199" s="78"/>
      <c r="S199" s="77"/>
      <c r="T199" s="8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</row>
    <row r="200" spans="1:45" s="4" customFormat="1">
      <c r="A200" s="93"/>
      <c r="B200" s="83"/>
      <c r="C200" s="83"/>
      <c r="D200" s="83"/>
      <c r="E200" s="83"/>
      <c r="F200" s="83"/>
      <c r="G200" s="84"/>
      <c r="H200" s="84"/>
      <c r="I200" s="83"/>
      <c r="J200" s="83"/>
      <c r="K200" s="83"/>
      <c r="L200" s="83"/>
      <c r="M200" s="83"/>
      <c r="N200" s="78"/>
      <c r="S200" s="77"/>
      <c r="T200" s="8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</row>
    <row r="201" spans="1:45" s="4" customFormat="1">
      <c r="A201" s="93"/>
      <c r="B201" s="83"/>
      <c r="C201" s="83"/>
      <c r="D201" s="83"/>
      <c r="E201" s="83"/>
      <c r="F201" s="83"/>
      <c r="G201" s="84"/>
      <c r="H201" s="84"/>
      <c r="I201" s="83"/>
      <c r="J201" s="83"/>
      <c r="K201" s="83"/>
      <c r="L201" s="83"/>
      <c r="M201" s="83"/>
      <c r="N201" s="78"/>
      <c r="S201" s="77"/>
      <c r="T201" s="8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</row>
    <row r="202" spans="1:45" s="4" customFormat="1">
      <c r="A202" s="93"/>
      <c r="B202" s="83"/>
      <c r="C202" s="83"/>
      <c r="D202" s="83"/>
      <c r="E202" s="83"/>
      <c r="F202" s="83"/>
      <c r="G202" s="84"/>
      <c r="H202" s="84"/>
      <c r="I202" s="83"/>
      <c r="J202" s="83"/>
      <c r="K202" s="83"/>
      <c r="L202" s="83"/>
      <c r="M202" s="83"/>
      <c r="N202" s="78"/>
      <c r="S202" s="77"/>
      <c r="T202" s="8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</row>
    <row r="203" spans="1:45" s="4" customFormat="1">
      <c r="A203" s="93"/>
      <c r="B203" s="83"/>
      <c r="C203" s="83"/>
      <c r="D203" s="83"/>
      <c r="E203" s="83"/>
      <c r="F203" s="83"/>
      <c r="G203" s="84"/>
      <c r="H203" s="84"/>
      <c r="I203" s="83"/>
      <c r="J203" s="83"/>
      <c r="K203" s="83"/>
      <c r="L203" s="83"/>
      <c r="M203" s="83"/>
      <c r="N203" s="78"/>
      <c r="S203" s="77"/>
      <c r="T203" s="8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</row>
    <row r="204" spans="1:45" s="4" customFormat="1">
      <c r="A204" s="93"/>
      <c r="B204" s="83"/>
      <c r="C204" s="83"/>
      <c r="D204" s="83"/>
      <c r="E204" s="83"/>
      <c r="F204" s="83"/>
      <c r="G204" s="84"/>
      <c r="H204" s="84"/>
      <c r="I204" s="83"/>
      <c r="J204" s="83"/>
      <c r="K204" s="83"/>
      <c r="L204" s="83"/>
      <c r="M204" s="83"/>
      <c r="N204" s="78"/>
      <c r="S204" s="77"/>
      <c r="T204" s="8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</row>
    <row r="205" spans="1:45" s="4" customFormat="1">
      <c r="A205" s="93"/>
      <c r="B205" s="83"/>
      <c r="C205" s="83"/>
      <c r="D205" s="83"/>
      <c r="E205" s="83"/>
      <c r="F205" s="83"/>
      <c r="G205" s="84"/>
      <c r="H205" s="84"/>
      <c r="I205" s="83"/>
      <c r="J205" s="83"/>
      <c r="K205" s="83"/>
      <c r="L205" s="83"/>
      <c r="M205" s="83"/>
      <c r="N205" s="78"/>
      <c r="S205" s="77"/>
      <c r="T205" s="8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</row>
    <row r="206" spans="1:45" s="4" customFormat="1">
      <c r="A206" s="93"/>
      <c r="B206" s="83"/>
      <c r="C206" s="83"/>
      <c r="D206" s="83"/>
      <c r="E206" s="83"/>
      <c r="F206" s="83"/>
      <c r="G206" s="84"/>
      <c r="H206" s="84"/>
      <c r="I206" s="83"/>
      <c r="J206" s="83"/>
      <c r="K206" s="83"/>
      <c r="L206" s="83"/>
      <c r="M206" s="83"/>
      <c r="N206" s="78"/>
      <c r="S206" s="77"/>
      <c r="T206" s="8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</row>
    <row r="207" spans="1:45" s="4" customFormat="1">
      <c r="A207" s="93"/>
      <c r="B207" s="83"/>
      <c r="C207" s="83"/>
      <c r="D207" s="83"/>
      <c r="E207" s="83"/>
      <c r="F207" s="83"/>
      <c r="G207" s="84"/>
      <c r="H207" s="84"/>
      <c r="I207" s="83"/>
      <c r="J207" s="83"/>
      <c r="K207" s="83"/>
      <c r="L207" s="83"/>
      <c r="M207" s="83"/>
      <c r="N207" s="78"/>
      <c r="S207" s="77"/>
      <c r="T207" s="8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</row>
    <row r="208" spans="1:45" s="4" customFormat="1">
      <c r="A208" s="93"/>
      <c r="B208" s="83"/>
      <c r="C208" s="83"/>
      <c r="D208" s="83"/>
      <c r="E208" s="83"/>
      <c r="F208" s="83"/>
      <c r="G208" s="84"/>
      <c r="H208" s="84"/>
      <c r="I208" s="83"/>
      <c r="J208" s="83"/>
      <c r="K208" s="83"/>
      <c r="L208" s="83"/>
      <c r="M208" s="83"/>
      <c r="N208" s="78"/>
      <c r="S208" s="77"/>
      <c r="T208" s="8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</row>
    <row r="209" spans="1:45" s="4" customFormat="1">
      <c r="A209" s="93"/>
      <c r="B209" s="83"/>
      <c r="C209" s="83"/>
      <c r="D209" s="83"/>
      <c r="E209" s="83"/>
      <c r="F209" s="83"/>
      <c r="G209" s="84"/>
      <c r="H209" s="84"/>
      <c r="I209" s="83"/>
      <c r="J209" s="83"/>
      <c r="K209" s="83"/>
      <c r="L209" s="83"/>
      <c r="M209" s="83"/>
      <c r="N209" s="78"/>
      <c r="S209" s="77"/>
      <c r="T209" s="8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</row>
    <row r="210" spans="1:45" s="4" customFormat="1">
      <c r="A210" s="93"/>
      <c r="B210" s="83"/>
      <c r="C210" s="83"/>
      <c r="D210" s="83"/>
      <c r="E210" s="83"/>
      <c r="F210" s="83"/>
      <c r="G210" s="84"/>
      <c r="H210" s="84"/>
      <c r="I210" s="83"/>
      <c r="J210" s="83"/>
      <c r="K210" s="83"/>
      <c r="L210" s="83"/>
      <c r="M210" s="83"/>
      <c r="N210" s="78"/>
      <c r="S210" s="77"/>
      <c r="T210" s="8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</row>
    <row r="211" spans="1:45" s="4" customFormat="1">
      <c r="A211" s="93"/>
      <c r="B211" s="83"/>
      <c r="C211" s="83"/>
      <c r="D211" s="83"/>
      <c r="E211" s="83"/>
      <c r="F211" s="83"/>
      <c r="G211" s="84"/>
      <c r="H211" s="84"/>
      <c r="I211" s="83"/>
      <c r="J211" s="83"/>
      <c r="K211" s="83"/>
      <c r="L211" s="83"/>
      <c r="M211" s="83"/>
      <c r="N211" s="78"/>
      <c r="S211" s="77"/>
      <c r="T211" s="8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</row>
    <row r="212" spans="1:45" s="4" customFormat="1">
      <c r="A212" s="93"/>
      <c r="B212" s="83"/>
      <c r="C212" s="83"/>
      <c r="D212" s="83"/>
      <c r="E212" s="83"/>
      <c r="F212" s="83"/>
      <c r="G212" s="84"/>
      <c r="H212" s="84"/>
      <c r="I212" s="83"/>
      <c r="J212" s="83"/>
      <c r="K212" s="83"/>
      <c r="L212" s="83"/>
      <c r="M212" s="83"/>
      <c r="N212" s="78"/>
      <c r="S212" s="77"/>
      <c r="T212" s="8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</row>
    <row r="213" spans="1:45" s="4" customFormat="1">
      <c r="A213" s="93"/>
      <c r="B213" s="83"/>
      <c r="C213" s="83"/>
      <c r="D213" s="83"/>
      <c r="E213" s="83"/>
      <c r="F213" s="83"/>
      <c r="G213" s="84"/>
      <c r="H213" s="84"/>
      <c r="I213" s="83"/>
      <c r="J213" s="83"/>
      <c r="K213" s="83"/>
      <c r="L213" s="83"/>
      <c r="M213" s="83"/>
      <c r="N213" s="78"/>
      <c r="S213" s="77"/>
      <c r="T213" s="8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</row>
    <row r="214" spans="1:45" s="4" customFormat="1">
      <c r="A214" s="93"/>
      <c r="B214" s="83"/>
      <c r="C214" s="83"/>
      <c r="D214" s="83"/>
      <c r="E214" s="83"/>
      <c r="F214" s="83"/>
      <c r="G214" s="84"/>
      <c r="H214" s="84"/>
      <c r="I214" s="83"/>
      <c r="J214" s="83"/>
      <c r="K214" s="83"/>
      <c r="L214" s="83"/>
      <c r="M214" s="83"/>
      <c r="N214" s="78"/>
      <c r="S214" s="77"/>
      <c r="T214" s="8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</row>
    <row r="215" spans="1:45" s="4" customFormat="1">
      <c r="A215" s="93"/>
      <c r="B215" s="83"/>
      <c r="C215" s="83"/>
      <c r="D215" s="83"/>
      <c r="E215" s="83"/>
      <c r="F215" s="83"/>
      <c r="G215" s="84"/>
      <c r="H215" s="84"/>
      <c r="I215" s="83"/>
      <c r="J215" s="83"/>
      <c r="K215" s="83"/>
      <c r="L215" s="83"/>
      <c r="M215" s="83"/>
      <c r="N215" s="78"/>
      <c r="S215" s="77"/>
      <c r="T215" s="8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</row>
    <row r="216" spans="1:45" s="4" customFormat="1">
      <c r="A216" s="93"/>
      <c r="B216" s="83"/>
      <c r="C216" s="83"/>
      <c r="D216" s="83"/>
      <c r="E216" s="83"/>
      <c r="F216" s="83"/>
      <c r="G216" s="84"/>
      <c r="H216" s="84"/>
      <c r="I216" s="83"/>
      <c r="J216" s="83"/>
      <c r="K216" s="83"/>
      <c r="L216" s="83"/>
      <c r="M216" s="83"/>
      <c r="N216" s="78"/>
      <c r="S216" s="77"/>
      <c r="T216" s="8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</row>
    <row r="217" spans="1:45" s="4" customFormat="1">
      <c r="A217" s="93"/>
      <c r="B217" s="83"/>
      <c r="C217" s="83"/>
      <c r="D217" s="83"/>
      <c r="E217" s="83"/>
      <c r="F217" s="83"/>
      <c r="G217" s="84"/>
      <c r="H217" s="84"/>
      <c r="I217" s="83"/>
      <c r="J217" s="83"/>
      <c r="K217" s="83"/>
      <c r="L217" s="83"/>
      <c r="M217" s="83"/>
      <c r="N217" s="78"/>
      <c r="S217" s="77"/>
      <c r="T217" s="8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</row>
    <row r="218" spans="1:45" s="4" customFormat="1">
      <c r="A218" s="93"/>
      <c r="B218" s="83"/>
      <c r="C218" s="83"/>
      <c r="D218" s="83"/>
      <c r="E218" s="83"/>
      <c r="F218" s="83"/>
      <c r="G218" s="84"/>
      <c r="H218" s="84"/>
      <c r="I218" s="83"/>
      <c r="J218" s="83"/>
      <c r="K218" s="83"/>
      <c r="L218" s="83"/>
      <c r="M218" s="83"/>
      <c r="N218" s="78"/>
      <c r="S218" s="77"/>
      <c r="T218" s="8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</row>
    <row r="219" spans="1:45" s="4" customFormat="1">
      <c r="A219" s="93"/>
      <c r="B219" s="83"/>
      <c r="C219" s="83"/>
      <c r="D219" s="83"/>
      <c r="E219" s="83"/>
      <c r="F219" s="83"/>
      <c r="G219" s="84"/>
      <c r="H219" s="84"/>
      <c r="I219" s="83"/>
      <c r="J219" s="83"/>
      <c r="K219" s="83"/>
      <c r="L219" s="83"/>
      <c r="M219" s="83"/>
      <c r="N219" s="78"/>
      <c r="S219" s="77"/>
      <c r="T219" s="8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</row>
    <row r="220" spans="1:45" s="4" customFormat="1">
      <c r="A220" s="93"/>
      <c r="B220" s="83"/>
      <c r="C220" s="83"/>
      <c r="D220" s="83"/>
      <c r="E220" s="83"/>
      <c r="F220" s="83"/>
      <c r="G220" s="84"/>
      <c r="H220" s="84"/>
      <c r="I220" s="83"/>
      <c r="J220" s="83"/>
      <c r="K220" s="83"/>
      <c r="L220" s="83"/>
      <c r="M220" s="83"/>
      <c r="N220" s="78"/>
      <c r="S220" s="77"/>
      <c r="T220" s="8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</row>
    <row r="221" spans="1:45" s="4" customFormat="1">
      <c r="A221" s="93"/>
      <c r="B221" s="83"/>
      <c r="C221" s="83"/>
      <c r="D221" s="83"/>
      <c r="E221" s="83"/>
      <c r="F221" s="83"/>
      <c r="G221" s="84"/>
      <c r="H221" s="84"/>
      <c r="I221" s="83"/>
      <c r="J221" s="83"/>
      <c r="K221" s="83"/>
      <c r="L221" s="83"/>
      <c r="M221" s="83"/>
      <c r="N221" s="78"/>
      <c r="S221" s="77"/>
      <c r="T221" s="8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</row>
    <row r="222" spans="1:45" s="4" customFormat="1">
      <c r="A222" s="93"/>
      <c r="B222" s="83"/>
      <c r="C222" s="83"/>
      <c r="D222" s="83"/>
      <c r="E222" s="83"/>
      <c r="F222" s="83"/>
      <c r="G222" s="84"/>
      <c r="H222" s="84"/>
      <c r="I222" s="83"/>
      <c r="J222" s="83"/>
      <c r="K222" s="83"/>
      <c r="L222" s="83"/>
      <c r="M222" s="83"/>
      <c r="N222" s="78"/>
      <c r="S222" s="77"/>
      <c r="T222" s="8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</row>
    <row r="223" spans="1:45" s="4" customFormat="1">
      <c r="A223" s="93"/>
      <c r="B223" s="83"/>
      <c r="C223" s="83"/>
      <c r="D223" s="83"/>
      <c r="E223" s="83"/>
      <c r="F223" s="83"/>
      <c r="G223" s="84"/>
      <c r="H223" s="84"/>
      <c r="I223" s="83"/>
      <c r="J223" s="83"/>
      <c r="K223" s="83"/>
      <c r="L223" s="83"/>
      <c r="M223" s="83"/>
      <c r="N223" s="78"/>
      <c r="S223" s="77"/>
      <c r="T223" s="8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</row>
    <row r="224" spans="1:45" s="4" customFormat="1">
      <c r="A224" s="93"/>
      <c r="B224" s="83"/>
      <c r="C224" s="83"/>
      <c r="D224" s="83"/>
      <c r="E224" s="83"/>
      <c r="F224" s="83"/>
      <c r="G224" s="84"/>
      <c r="H224" s="84"/>
      <c r="I224" s="83"/>
      <c r="J224" s="83"/>
      <c r="K224" s="83"/>
      <c r="L224" s="83"/>
      <c r="M224" s="83"/>
      <c r="N224" s="78"/>
      <c r="S224" s="77"/>
      <c r="T224" s="8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</row>
    <row r="225" spans="1:45" s="4" customFormat="1">
      <c r="A225" s="93"/>
      <c r="B225" s="83"/>
      <c r="C225" s="83"/>
      <c r="D225" s="83"/>
      <c r="E225" s="83"/>
      <c r="F225" s="83"/>
      <c r="G225" s="84"/>
      <c r="H225" s="84"/>
      <c r="I225" s="83"/>
      <c r="J225" s="83"/>
      <c r="K225" s="83"/>
      <c r="L225" s="83"/>
      <c r="M225" s="83"/>
      <c r="N225" s="78"/>
      <c r="S225" s="77"/>
      <c r="T225" s="8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</row>
    <row r="226" spans="1:45" s="4" customFormat="1">
      <c r="A226" s="93"/>
      <c r="B226" s="83"/>
      <c r="C226" s="83"/>
      <c r="D226" s="83"/>
      <c r="E226" s="83"/>
      <c r="F226" s="83"/>
      <c r="G226" s="84"/>
      <c r="H226" s="84"/>
      <c r="I226" s="83"/>
      <c r="J226" s="83"/>
      <c r="K226" s="83"/>
      <c r="L226" s="83"/>
      <c r="M226" s="83"/>
      <c r="N226" s="78"/>
      <c r="S226" s="77"/>
      <c r="T226" s="8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</row>
    <row r="227" spans="1:45" s="4" customFormat="1">
      <c r="A227" s="93"/>
      <c r="B227" s="83"/>
      <c r="C227" s="83"/>
      <c r="D227" s="83"/>
      <c r="E227" s="83"/>
      <c r="F227" s="83"/>
      <c r="G227" s="84"/>
      <c r="H227" s="84"/>
      <c r="I227" s="83"/>
      <c r="J227" s="83"/>
      <c r="K227" s="83"/>
      <c r="L227" s="83"/>
      <c r="M227" s="83"/>
      <c r="N227" s="78"/>
      <c r="S227" s="77"/>
      <c r="T227" s="8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</row>
    <row r="228" spans="1:45" s="4" customFormat="1">
      <c r="A228" s="93"/>
      <c r="B228" s="83"/>
      <c r="C228" s="83"/>
      <c r="D228" s="83"/>
      <c r="E228" s="83"/>
      <c r="F228" s="83"/>
      <c r="G228" s="84"/>
      <c r="H228" s="84"/>
      <c r="I228" s="83"/>
      <c r="J228" s="83"/>
      <c r="K228" s="83"/>
      <c r="L228" s="83"/>
      <c r="M228" s="83"/>
      <c r="N228" s="78"/>
      <c r="S228" s="77"/>
      <c r="T228" s="8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</row>
    <row r="229" spans="1:45" s="4" customFormat="1">
      <c r="A229" s="93"/>
      <c r="B229" s="83"/>
      <c r="C229" s="83"/>
      <c r="D229" s="83"/>
      <c r="E229" s="83"/>
      <c r="F229" s="83"/>
      <c r="G229" s="84"/>
      <c r="H229" s="84"/>
      <c r="I229" s="83"/>
      <c r="J229" s="83"/>
      <c r="K229" s="83"/>
      <c r="L229" s="83"/>
      <c r="M229" s="83"/>
      <c r="N229" s="78"/>
      <c r="S229" s="77"/>
      <c r="T229" s="8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</row>
    <row r="230" spans="1:45" s="4" customFormat="1">
      <c r="A230" s="93"/>
      <c r="B230" s="83"/>
      <c r="C230" s="83"/>
      <c r="D230" s="83"/>
      <c r="E230" s="83"/>
      <c r="F230" s="83"/>
      <c r="G230" s="84"/>
      <c r="H230" s="84"/>
      <c r="I230" s="83"/>
      <c r="J230" s="83"/>
      <c r="K230" s="83"/>
      <c r="L230" s="83"/>
      <c r="M230" s="83"/>
      <c r="N230" s="78"/>
      <c r="S230" s="77"/>
      <c r="T230" s="8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</row>
    <row r="231" spans="1:45" s="4" customFormat="1">
      <c r="A231" s="93"/>
      <c r="B231" s="83"/>
      <c r="C231" s="83"/>
      <c r="D231" s="83"/>
      <c r="E231" s="83"/>
      <c r="F231" s="83"/>
      <c r="G231" s="84"/>
      <c r="H231" s="84"/>
      <c r="I231" s="83"/>
      <c r="J231" s="83"/>
      <c r="K231" s="83"/>
      <c r="L231" s="83"/>
      <c r="M231" s="83"/>
      <c r="N231" s="78"/>
      <c r="S231" s="77"/>
      <c r="T231" s="8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</row>
    <row r="232" spans="1:45" s="4" customFormat="1">
      <c r="A232" s="93"/>
      <c r="B232" s="83"/>
      <c r="C232" s="83"/>
      <c r="D232" s="83"/>
      <c r="E232" s="83"/>
      <c r="F232" s="83"/>
      <c r="G232" s="84"/>
      <c r="H232" s="84"/>
      <c r="I232" s="83"/>
      <c r="J232" s="83"/>
      <c r="K232" s="83"/>
      <c r="L232" s="83"/>
      <c r="M232" s="83"/>
      <c r="N232" s="78"/>
      <c r="S232" s="77"/>
      <c r="T232" s="8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</row>
    <row r="233" spans="1:45" s="4" customFormat="1">
      <c r="A233" s="93"/>
      <c r="B233" s="83"/>
      <c r="C233" s="83"/>
      <c r="D233" s="83"/>
      <c r="E233" s="83"/>
      <c r="F233" s="83"/>
      <c r="G233" s="84"/>
      <c r="H233" s="84"/>
      <c r="I233" s="83"/>
      <c r="J233" s="83"/>
      <c r="K233" s="83"/>
      <c r="L233" s="83"/>
      <c r="M233" s="83"/>
      <c r="N233" s="78"/>
      <c r="S233" s="77"/>
      <c r="T233" s="8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</row>
    <row r="234" spans="1:45" s="4" customFormat="1">
      <c r="A234" s="93"/>
      <c r="B234" s="83"/>
      <c r="C234" s="83"/>
      <c r="D234" s="83"/>
      <c r="E234" s="83"/>
      <c r="F234" s="83"/>
      <c r="G234" s="84"/>
      <c r="H234" s="84"/>
      <c r="I234" s="83"/>
      <c r="J234" s="83"/>
      <c r="K234" s="83"/>
      <c r="L234" s="83"/>
      <c r="M234" s="83"/>
      <c r="N234" s="78"/>
      <c r="S234" s="77"/>
      <c r="T234" s="8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</row>
    <row r="235" spans="1:45" s="4" customFormat="1">
      <c r="A235" s="93"/>
      <c r="B235" s="83"/>
      <c r="C235" s="83"/>
      <c r="D235" s="83"/>
      <c r="E235" s="83"/>
      <c r="F235" s="83"/>
      <c r="G235" s="84"/>
      <c r="H235" s="84"/>
      <c r="I235" s="83"/>
      <c r="J235" s="83"/>
      <c r="K235" s="83"/>
      <c r="L235" s="83"/>
      <c r="M235" s="83"/>
      <c r="N235" s="78"/>
      <c r="S235" s="77"/>
      <c r="T235" s="8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</row>
    <row r="236" spans="1:45" s="4" customFormat="1">
      <c r="A236" s="93"/>
      <c r="B236" s="83"/>
      <c r="C236" s="83"/>
      <c r="D236" s="83"/>
      <c r="E236" s="83"/>
      <c r="F236" s="83"/>
      <c r="G236" s="84"/>
      <c r="H236" s="84"/>
      <c r="I236" s="83"/>
      <c r="J236" s="83"/>
      <c r="K236" s="83"/>
      <c r="L236" s="83"/>
      <c r="M236" s="83"/>
      <c r="N236" s="78"/>
      <c r="S236" s="77"/>
      <c r="T236" s="8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</row>
    <row r="237" spans="1:45" s="4" customFormat="1">
      <c r="A237" s="93"/>
      <c r="B237" s="83"/>
      <c r="C237" s="83"/>
      <c r="D237" s="83"/>
      <c r="E237" s="83"/>
      <c r="F237" s="83"/>
      <c r="G237" s="84"/>
      <c r="H237" s="84"/>
      <c r="I237" s="83"/>
      <c r="J237" s="83"/>
      <c r="K237" s="83"/>
      <c r="L237" s="83"/>
      <c r="M237" s="83"/>
      <c r="N237" s="78"/>
      <c r="S237" s="77"/>
      <c r="T237" s="8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</row>
    <row r="238" spans="1:45" s="4" customFormat="1">
      <c r="A238" s="93"/>
      <c r="B238" s="83"/>
      <c r="C238" s="83"/>
      <c r="D238" s="83"/>
      <c r="E238" s="83"/>
      <c r="F238" s="83"/>
      <c r="G238" s="84"/>
      <c r="H238" s="84"/>
      <c r="I238" s="83"/>
      <c r="J238" s="83"/>
      <c r="K238" s="83"/>
      <c r="L238" s="83"/>
      <c r="M238" s="83"/>
      <c r="N238" s="78"/>
      <c r="S238" s="77"/>
      <c r="T238" s="8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</row>
    <row r="239" spans="1:45" s="4" customFormat="1">
      <c r="A239" s="93"/>
      <c r="B239" s="83"/>
      <c r="C239" s="83"/>
      <c r="D239" s="83"/>
      <c r="E239" s="83"/>
      <c r="F239" s="83"/>
      <c r="G239" s="84"/>
      <c r="H239" s="84"/>
      <c r="I239" s="83"/>
      <c r="J239" s="83"/>
      <c r="K239" s="83"/>
      <c r="L239" s="83"/>
      <c r="M239" s="83"/>
      <c r="N239" s="78"/>
      <c r="S239" s="77"/>
      <c r="T239" s="8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</row>
    <row r="240" spans="1:45" s="4" customFormat="1">
      <c r="A240" s="93"/>
      <c r="B240" s="83"/>
      <c r="C240" s="83"/>
      <c r="D240" s="83"/>
      <c r="E240" s="83"/>
      <c r="F240" s="83"/>
      <c r="G240" s="84"/>
      <c r="H240" s="84"/>
      <c r="I240" s="83"/>
      <c r="J240" s="83"/>
      <c r="K240" s="83"/>
      <c r="L240" s="83"/>
      <c r="M240" s="83"/>
      <c r="N240" s="78"/>
      <c r="S240" s="77"/>
      <c r="T240" s="8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</row>
    <row r="241" spans="1:45" s="4" customFormat="1">
      <c r="A241" s="93"/>
      <c r="B241" s="83"/>
      <c r="C241" s="83"/>
      <c r="D241" s="83"/>
      <c r="E241" s="83"/>
      <c r="F241" s="83"/>
      <c r="G241" s="84"/>
      <c r="H241" s="84"/>
      <c r="I241" s="83"/>
      <c r="J241" s="83"/>
      <c r="K241" s="83"/>
      <c r="L241" s="83"/>
      <c r="M241" s="83"/>
      <c r="N241" s="78"/>
      <c r="S241" s="77"/>
      <c r="T241" s="8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</row>
    <row r="242" spans="1:45" s="4" customFormat="1">
      <c r="A242" s="93"/>
      <c r="B242" s="83"/>
      <c r="C242" s="83"/>
      <c r="D242" s="83"/>
      <c r="E242" s="83"/>
      <c r="F242" s="83"/>
      <c r="G242" s="84"/>
      <c r="H242" s="84"/>
      <c r="I242" s="83"/>
      <c r="J242" s="83"/>
      <c r="K242" s="83"/>
      <c r="L242" s="83"/>
      <c r="M242" s="83"/>
      <c r="N242" s="78"/>
      <c r="S242" s="77"/>
      <c r="T242" s="8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</row>
    <row r="243" spans="1:45" s="4" customFormat="1">
      <c r="A243" s="93"/>
      <c r="B243" s="83"/>
      <c r="C243" s="83"/>
      <c r="D243" s="83"/>
      <c r="E243" s="83"/>
      <c r="F243" s="83"/>
      <c r="G243" s="84"/>
      <c r="H243" s="84"/>
      <c r="I243" s="83"/>
      <c r="J243" s="83"/>
      <c r="K243" s="83"/>
      <c r="L243" s="83"/>
      <c r="M243" s="83"/>
      <c r="N243" s="78"/>
      <c r="S243" s="77"/>
      <c r="T243" s="8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</row>
    <row r="244" spans="1:45" s="4" customFormat="1">
      <c r="A244" s="93"/>
      <c r="B244" s="83"/>
      <c r="C244" s="83"/>
      <c r="D244" s="83"/>
      <c r="E244" s="83"/>
      <c r="F244" s="83"/>
      <c r="G244" s="84"/>
      <c r="H244" s="84"/>
      <c r="I244" s="83"/>
      <c r="J244" s="83"/>
      <c r="K244" s="83"/>
      <c r="L244" s="83"/>
      <c r="M244" s="83"/>
      <c r="N244" s="78"/>
      <c r="S244" s="77"/>
      <c r="T244" s="8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</row>
    <row r="245" spans="1:45" s="4" customFormat="1">
      <c r="A245" s="93"/>
      <c r="B245" s="83"/>
      <c r="C245" s="83"/>
      <c r="D245" s="83"/>
      <c r="E245" s="83"/>
      <c r="F245" s="83"/>
      <c r="G245" s="84"/>
      <c r="H245" s="84"/>
      <c r="I245" s="83"/>
      <c r="J245" s="83"/>
      <c r="K245" s="83"/>
      <c r="L245" s="83"/>
      <c r="M245" s="83"/>
      <c r="N245" s="78"/>
      <c r="S245" s="77"/>
      <c r="T245" s="8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</row>
    <row r="246" spans="1:45" s="4" customFormat="1">
      <c r="A246" s="93"/>
      <c r="B246" s="83"/>
      <c r="C246" s="83"/>
      <c r="D246" s="83"/>
      <c r="E246" s="83"/>
      <c r="F246" s="83"/>
      <c r="G246" s="84"/>
      <c r="H246" s="84"/>
      <c r="I246" s="83"/>
      <c r="J246" s="83"/>
      <c r="K246" s="83"/>
      <c r="L246" s="83"/>
      <c r="M246" s="83"/>
      <c r="N246" s="78"/>
      <c r="S246" s="77"/>
      <c r="T246" s="8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</row>
    <row r="247" spans="1:45" s="4" customFormat="1">
      <c r="A247" s="93"/>
      <c r="B247" s="83"/>
      <c r="C247" s="83"/>
      <c r="D247" s="83"/>
      <c r="E247" s="83"/>
      <c r="F247" s="83"/>
      <c r="G247" s="84"/>
      <c r="H247" s="84"/>
      <c r="I247" s="83"/>
      <c r="J247" s="83"/>
      <c r="K247" s="83"/>
      <c r="L247" s="83"/>
      <c r="M247" s="83"/>
      <c r="N247" s="78"/>
      <c r="S247" s="77"/>
      <c r="T247" s="8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</row>
    <row r="248" spans="1:45" s="4" customFormat="1">
      <c r="A248" s="93"/>
      <c r="B248" s="83"/>
      <c r="C248" s="83"/>
      <c r="D248" s="83"/>
      <c r="E248" s="83"/>
      <c r="F248" s="83"/>
      <c r="G248" s="84"/>
      <c r="H248" s="84"/>
      <c r="I248" s="83"/>
      <c r="J248" s="83"/>
      <c r="K248" s="83"/>
      <c r="L248" s="83"/>
      <c r="M248" s="83"/>
      <c r="N248" s="78"/>
      <c r="S248" s="77"/>
      <c r="T248" s="8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</row>
    <row r="249" spans="1:45" s="4" customFormat="1">
      <c r="A249" s="93"/>
      <c r="B249" s="83"/>
      <c r="C249" s="83"/>
      <c r="D249" s="83"/>
      <c r="E249" s="83"/>
      <c r="F249" s="83"/>
      <c r="G249" s="84"/>
      <c r="H249" s="84"/>
      <c r="I249" s="83"/>
      <c r="J249" s="83"/>
      <c r="K249" s="83"/>
      <c r="L249" s="83"/>
      <c r="M249" s="83"/>
      <c r="N249" s="78"/>
      <c r="S249" s="77"/>
      <c r="T249" s="8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</row>
    <row r="250" spans="1:45" s="4" customFormat="1">
      <c r="A250" s="93"/>
      <c r="B250" s="83"/>
      <c r="C250" s="83"/>
      <c r="D250" s="83"/>
      <c r="E250" s="83"/>
      <c r="F250" s="83"/>
      <c r="G250" s="84"/>
      <c r="H250" s="84"/>
      <c r="I250" s="83"/>
      <c r="J250" s="83"/>
      <c r="K250" s="83"/>
      <c r="L250" s="83"/>
      <c r="M250" s="83"/>
      <c r="N250" s="78"/>
      <c r="S250" s="77"/>
      <c r="T250" s="8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</row>
    <row r="251" spans="1:45" s="4" customFormat="1">
      <c r="A251" s="93"/>
      <c r="B251" s="83"/>
      <c r="C251" s="83"/>
      <c r="D251" s="83"/>
      <c r="E251" s="83"/>
      <c r="F251" s="83"/>
      <c r="G251" s="84"/>
      <c r="H251" s="84"/>
      <c r="I251" s="83"/>
      <c r="J251" s="83"/>
      <c r="K251" s="83"/>
      <c r="L251" s="83"/>
      <c r="M251" s="83"/>
      <c r="N251" s="78"/>
      <c r="S251" s="77"/>
      <c r="T251" s="8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</row>
    <row r="252" spans="1:45" s="4" customFormat="1">
      <c r="A252" s="93"/>
      <c r="B252" s="83"/>
      <c r="C252" s="83"/>
      <c r="D252" s="83"/>
      <c r="E252" s="83"/>
      <c r="F252" s="83"/>
      <c r="G252" s="84"/>
      <c r="H252" s="84"/>
      <c r="I252" s="83"/>
      <c r="J252" s="83"/>
      <c r="K252" s="83"/>
      <c r="L252" s="83"/>
      <c r="M252" s="83"/>
      <c r="N252" s="78"/>
      <c r="S252" s="77"/>
      <c r="T252" s="8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</row>
    <row r="253" spans="1:45" s="4" customFormat="1">
      <c r="A253" s="93"/>
      <c r="B253" s="83"/>
      <c r="C253" s="83"/>
      <c r="D253" s="83"/>
      <c r="E253" s="83"/>
      <c r="F253" s="83"/>
      <c r="G253" s="84"/>
      <c r="H253" s="84"/>
      <c r="I253" s="83"/>
      <c r="J253" s="83"/>
      <c r="K253" s="83"/>
      <c r="L253" s="83"/>
      <c r="M253" s="83"/>
      <c r="N253" s="78"/>
      <c r="S253" s="77"/>
      <c r="T253" s="8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</row>
    <row r="254" spans="1:45" s="4" customFormat="1">
      <c r="A254" s="93"/>
      <c r="B254" s="83"/>
      <c r="C254" s="83"/>
      <c r="D254" s="83"/>
      <c r="E254" s="83"/>
      <c r="F254" s="83"/>
      <c r="G254" s="84"/>
      <c r="H254" s="84"/>
      <c r="I254" s="83"/>
      <c r="J254" s="83"/>
      <c r="K254" s="83"/>
      <c r="L254" s="83"/>
      <c r="M254" s="83"/>
      <c r="N254" s="78"/>
      <c r="S254" s="77"/>
      <c r="T254" s="8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</row>
    <row r="255" spans="1:45" s="4" customFormat="1">
      <c r="A255" s="93"/>
      <c r="B255" s="83"/>
      <c r="C255" s="83"/>
      <c r="D255" s="83"/>
      <c r="E255" s="83"/>
      <c r="F255" s="83"/>
      <c r="G255" s="84"/>
      <c r="H255" s="84"/>
      <c r="I255" s="83"/>
      <c r="J255" s="83"/>
      <c r="K255" s="83"/>
      <c r="L255" s="83"/>
      <c r="M255" s="83"/>
      <c r="N255" s="78"/>
      <c r="S255" s="77"/>
      <c r="T255" s="8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</row>
    <row r="256" spans="1:45" s="4" customFormat="1">
      <c r="A256" s="93"/>
      <c r="B256" s="83"/>
      <c r="C256" s="83"/>
      <c r="D256" s="83"/>
      <c r="E256" s="83"/>
      <c r="F256" s="83"/>
      <c r="G256" s="84"/>
      <c r="H256" s="84"/>
      <c r="I256" s="83"/>
      <c r="J256" s="83"/>
      <c r="K256" s="83"/>
      <c r="L256" s="83"/>
      <c r="M256" s="83"/>
      <c r="N256" s="78"/>
      <c r="S256" s="77"/>
      <c r="T256" s="8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</row>
    <row r="257" spans="1:45" s="4" customFormat="1">
      <c r="A257" s="93"/>
      <c r="B257" s="83"/>
      <c r="C257" s="83"/>
      <c r="D257" s="83"/>
      <c r="E257" s="83"/>
      <c r="F257" s="83"/>
      <c r="G257" s="84"/>
      <c r="H257" s="84"/>
      <c r="I257" s="83"/>
      <c r="J257" s="83"/>
      <c r="K257" s="83"/>
      <c r="L257" s="83"/>
      <c r="M257" s="83"/>
      <c r="N257" s="78"/>
      <c r="S257" s="77"/>
      <c r="T257" s="8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</row>
    <row r="258" spans="1:45" s="4" customFormat="1">
      <c r="A258" s="93"/>
      <c r="B258" s="83"/>
      <c r="C258" s="83"/>
      <c r="D258" s="83"/>
      <c r="E258" s="83"/>
      <c r="F258" s="83"/>
      <c r="G258" s="84"/>
      <c r="H258" s="84"/>
      <c r="I258" s="83"/>
      <c r="J258" s="83"/>
      <c r="K258" s="83"/>
      <c r="L258" s="83"/>
      <c r="M258" s="83"/>
      <c r="N258" s="78"/>
      <c r="S258" s="77"/>
      <c r="T258" s="8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</row>
    <row r="259" spans="1:45" s="4" customFormat="1">
      <c r="A259" s="93"/>
      <c r="B259" s="83"/>
      <c r="C259" s="83"/>
      <c r="D259" s="83"/>
      <c r="E259" s="83"/>
      <c r="F259" s="83"/>
      <c r="G259" s="84"/>
      <c r="H259" s="84"/>
      <c r="I259" s="83"/>
      <c r="J259" s="83"/>
      <c r="K259" s="83"/>
      <c r="L259" s="83"/>
      <c r="M259" s="83"/>
      <c r="N259" s="78"/>
      <c r="S259" s="77"/>
      <c r="T259" s="8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</row>
    <row r="260" spans="1:45" s="4" customFormat="1">
      <c r="A260" s="93"/>
      <c r="B260" s="83"/>
      <c r="C260" s="83"/>
      <c r="D260" s="83"/>
      <c r="E260" s="83"/>
      <c r="F260" s="83"/>
      <c r="G260" s="84"/>
      <c r="H260" s="84"/>
      <c r="I260" s="83"/>
      <c r="J260" s="83"/>
      <c r="K260" s="83"/>
      <c r="L260" s="83"/>
      <c r="M260" s="83"/>
      <c r="N260" s="78"/>
      <c r="S260" s="77"/>
      <c r="T260" s="8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</row>
    <row r="261" spans="1:45" s="4" customFormat="1">
      <c r="A261" s="93"/>
      <c r="B261" s="83"/>
      <c r="C261" s="83"/>
      <c r="D261" s="83"/>
      <c r="E261" s="83"/>
      <c r="F261" s="83"/>
      <c r="G261" s="84"/>
      <c r="H261" s="84"/>
      <c r="I261" s="83"/>
      <c r="J261" s="83"/>
      <c r="K261" s="83"/>
      <c r="L261" s="83"/>
      <c r="M261" s="83"/>
      <c r="N261" s="78"/>
      <c r="S261" s="77"/>
      <c r="T261" s="8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</row>
    <row r="262" spans="1:45" s="4" customFormat="1">
      <c r="A262" s="93"/>
      <c r="B262" s="83"/>
      <c r="C262" s="83"/>
      <c r="D262" s="83"/>
      <c r="E262" s="83"/>
      <c r="F262" s="83"/>
      <c r="G262" s="84"/>
      <c r="H262" s="84"/>
      <c r="I262" s="83"/>
      <c r="J262" s="83"/>
      <c r="K262" s="83"/>
      <c r="L262" s="83"/>
      <c r="M262" s="83"/>
      <c r="N262" s="78"/>
      <c r="S262" s="77"/>
      <c r="T262" s="8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</row>
    <row r="263" spans="1:45" s="4" customFormat="1">
      <c r="A263" s="93"/>
      <c r="B263" s="83"/>
      <c r="C263" s="83"/>
      <c r="D263" s="83"/>
      <c r="E263" s="83"/>
      <c r="F263" s="83"/>
      <c r="G263" s="84"/>
      <c r="H263" s="84"/>
      <c r="I263" s="83"/>
      <c r="J263" s="83"/>
      <c r="K263" s="83"/>
      <c r="L263" s="83"/>
      <c r="M263" s="83"/>
      <c r="N263" s="78"/>
      <c r="S263" s="77"/>
      <c r="T263" s="8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</row>
    <row r="264" spans="1:45" s="4" customFormat="1">
      <c r="A264" s="93"/>
      <c r="B264" s="83"/>
      <c r="C264" s="83"/>
      <c r="D264" s="83"/>
      <c r="E264" s="83"/>
      <c r="F264" s="83"/>
      <c r="G264" s="84"/>
      <c r="H264" s="84"/>
      <c r="I264" s="83"/>
      <c r="J264" s="83"/>
      <c r="K264" s="83"/>
      <c r="L264" s="83"/>
      <c r="M264" s="83"/>
      <c r="N264" s="78"/>
      <c r="S264" s="77"/>
      <c r="T264" s="8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</row>
    <row r="265" spans="1:45" s="4" customFormat="1">
      <c r="A265" s="93"/>
      <c r="B265" s="83"/>
      <c r="C265" s="83"/>
      <c r="D265" s="83"/>
      <c r="E265" s="83"/>
      <c r="F265" s="83"/>
      <c r="G265" s="84"/>
      <c r="H265" s="84"/>
      <c r="I265" s="83"/>
      <c r="J265" s="83"/>
      <c r="K265" s="83"/>
      <c r="L265" s="83"/>
      <c r="M265" s="83"/>
      <c r="N265" s="78"/>
      <c r="S265" s="77"/>
      <c r="T265" s="8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</row>
    <row r="266" spans="1:45" s="4" customFormat="1">
      <c r="A266" s="93"/>
      <c r="B266" s="83"/>
      <c r="C266" s="83"/>
      <c r="D266" s="83"/>
      <c r="E266" s="83"/>
      <c r="F266" s="83"/>
      <c r="G266" s="84"/>
      <c r="H266" s="84"/>
      <c r="I266" s="83"/>
      <c r="J266" s="83"/>
      <c r="K266" s="83"/>
      <c r="L266" s="83"/>
      <c r="M266" s="83"/>
      <c r="N266" s="78"/>
      <c r="S266" s="77"/>
      <c r="T266" s="8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</row>
    <row r="267" spans="1:45" s="4" customFormat="1">
      <c r="A267" s="93"/>
      <c r="B267" s="83"/>
      <c r="C267" s="83"/>
      <c r="D267" s="83"/>
      <c r="E267" s="83"/>
      <c r="F267" s="83"/>
      <c r="G267" s="84"/>
      <c r="H267" s="84"/>
      <c r="I267" s="83"/>
      <c r="J267" s="83"/>
      <c r="K267" s="83"/>
      <c r="L267" s="83"/>
      <c r="M267" s="83"/>
      <c r="N267" s="78"/>
      <c r="S267" s="77"/>
      <c r="T267" s="8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</row>
    <row r="268" spans="1:45" s="4" customFormat="1">
      <c r="A268" s="93"/>
      <c r="B268" s="83"/>
      <c r="C268" s="83"/>
      <c r="D268" s="83"/>
      <c r="E268" s="83"/>
      <c r="F268" s="83"/>
      <c r="G268" s="84"/>
      <c r="H268" s="84"/>
      <c r="I268" s="83"/>
      <c r="J268" s="83"/>
      <c r="K268" s="83"/>
      <c r="L268" s="83"/>
      <c r="M268" s="83"/>
      <c r="N268" s="78"/>
      <c r="S268" s="77"/>
      <c r="T268" s="8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</row>
    <row r="269" spans="1:45" s="4" customFormat="1">
      <c r="A269" s="93"/>
      <c r="B269" s="83"/>
      <c r="C269" s="83"/>
      <c r="D269" s="83"/>
      <c r="E269" s="83"/>
      <c r="F269" s="83"/>
      <c r="G269" s="84"/>
      <c r="H269" s="84"/>
      <c r="I269" s="83"/>
      <c r="J269" s="83"/>
      <c r="K269" s="83"/>
      <c r="L269" s="83"/>
      <c r="M269" s="83"/>
      <c r="N269" s="78"/>
      <c r="S269" s="77"/>
      <c r="T269" s="8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</row>
    <row r="270" spans="1:45" s="4" customFormat="1">
      <c r="A270" s="93"/>
      <c r="B270" s="83"/>
      <c r="C270" s="83"/>
      <c r="D270" s="83"/>
      <c r="E270" s="83"/>
      <c r="F270" s="83"/>
      <c r="G270" s="84"/>
      <c r="H270" s="84"/>
      <c r="I270" s="83"/>
      <c r="J270" s="83"/>
      <c r="K270" s="83"/>
      <c r="L270" s="83"/>
      <c r="M270" s="83"/>
      <c r="N270" s="78"/>
      <c r="S270" s="77"/>
      <c r="T270" s="8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</row>
    <row r="271" spans="1:45" s="4" customFormat="1">
      <c r="A271" s="93"/>
      <c r="B271" s="83"/>
      <c r="C271" s="83"/>
      <c r="D271" s="83"/>
      <c r="E271" s="83"/>
      <c r="F271" s="83"/>
      <c r="G271" s="84"/>
      <c r="H271" s="84"/>
      <c r="I271" s="83"/>
      <c r="J271" s="83"/>
      <c r="K271" s="83"/>
      <c r="L271" s="83"/>
      <c r="M271" s="83"/>
      <c r="N271" s="78"/>
      <c r="S271" s="77"/>
      <c r="T271" s="8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</row>
    <row r="272" spans="1:45" s="4" customFormat="1">
      <c r="A272" s="93"/>
      <c r="B272" s="83"/>
      <c r="C272" s="83"/>
      <c r="D272" s="83"/>
      <c r="E272" s="83"/>
      <c r="F272" s="83"/>
      <c r="G272" s="84"/>
      <c r="H272" s="84"/>
      <c r="I272" s="83"/>
      <c r="J272" s="83"/>
      <c r="K272" s="83"/>
      <c r="L272" s="83"/>
      <c r="M272" s="83"/>
      <c r="N272" s="78"/>
      <c r="S272" s="77"/>
      <c r="T272" s="8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</row>
    <row r="273" spans="1:45" s="4" customFormat="1">
      <c r="A273" s="93"/>
      <c r="B273" s="83"/>
      <c r="C273" s="83"/>
      <c r="D273" s="83"/>
      <c r="E273" s="83"/>
      <c r="F273" s="83"/>
      <c r="G273" s="84"/>
      <c r="H273" s="84"/>
      <c r="I273" s="83"/>
      <c r="J273" s="83"/>
      <c r="K273" s="83"/>
      <c r="L273" s="83"/>
      <c r="M273" s="83"/>
      <c r="N273" s="78"/>
      <c r="S273" s="77"/>
      <c r="T273" s="8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</row>
    <row r="274" spans="1:45" s="4" customFormat="1">
      <c r="A274" s="93"/>
      <c r="B274" s="83"/>
      <c r="C274" s="83"/>
      <c r="D274" s="83"/>
      <c r="E274" s="83"/>
      <c r="F274" s="83"/>
      <c r="G274" s="84"/>
      <c r="H274" s="84"/>
      <c r="I274" s="83"/>
      <c r="J274" s="83"/>
      <c r="K274" s="83"/>
      <c r="L274" s="83"/>
      <c r="M274" s="83"/>
      <c r="N274" s="78"/>
      <c r="S274" s="77"/>
      <c r="T274" s="8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</row>
    <row r="275" spans="1:45" s="4" customFormat="1">
      <c r="A275" s="93"/>
      <c r="B275" s="83"/>
      <c r="C275" s="83"/>
      <c r="D275" s="83"/>
      <c r="E275" s="83"/>
      <c r="F275" s="83"/>
      <c r="G275" s="84"/>
      <c r="H275" s="84"/>
      <c r="I275" s="83"/>
      <c r="J275" s="83"/>
      <c r="K275" s="83"/>
      <c r="L275" s="83"/>
      <c r="M275" s="83"/>
      <c r="N275" s="78"/>
      <c r="S275" s="77"/>
      <c r="T275" s="8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</row>
    <row r="276" spans="1:45" s="4" customFormat="1">
      <c r="A276" s="93"/>
      <c r="B276" s="83"/>
      <c r="C276" s="83"/>
      <c r="D276" s="83"/>
      <c r="E276" s="83"/>
      <c r="F276" s="83"/>
      <c r="G276" s="84"/>
      <c r="H276" s="84"/>
      <c r="I276" s="83"/>
      <c r="J276" s="83"/>
      <c r="K276" s="83"/>
      <c r="L276" s="83"/>
      <c r="M276" s="83"/>
      <c r="N276" s="78"/>
      <c r="S276" s="77"/>
      <c r="T276" s="8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</row>
    <row r="277" spans="1:45" s="4" customFormat="1">
      <c r="A277" s="93"/>
      <c r="B277" s="83"/>
      <c r="C277" s="83"/>
      <c r="D277" s="83"/>
      <c r="E277" s="83"/>
      <c r="F277" s="83"/>
      <c r="G277" s="84"/>
      <c r="H277" s="84"/>
      <c r="I277" s="83"/>
      <c r="J277" s="83"/>
      <c r="K277" s="83"/>
      <c r="L277" s="83"/>
      <c r="M277" s="83"/>
      <c r="N277" s="78"/>
      <c r="S277" s="77"/>
      <c r="T277" s="8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</row>
    <row r="278" spans="1:45" s="4" customFormat="1">
      <c r="A278" s="93"/>
      <c r="B278" s="83"/>
      <c r="C278" s="83"/>
      <c r="D278" s="83"/>
      <c r="E278" s="83"/>
      <c r="F278" s="83"/>
      <c r="G278" s="84"/>
      <c r="H278" s="84"/>
      <c r="I278" s="83"/>
      <c r="J278" s="83"/>
      <c r="K278" s="83"/>
      <c r="L278" s="83"/>
      <c r="M278" s="83"/>
      <c r="N278" s="78"/>
      <c r="S278" s="77"/>
      <c r="T278" s="8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</row>
    <row r="279" spans="1:45" s="4" customFormat="1">
      <c r="A279" s="93"/>
      <c r="B279" s="83"/>
      <c r="C279" s="83"/>
      <c r="D279" s="83"/>
      <c r="E279" s="83"/>
      <c r="F279" s="83"/>
      <c r="G279" s="84"/>
      <c r="H279" s="84"/>
      <c r="I279" s="83"/>
      <c r="J279" s="83"/>
      <c r="K279" s="83"/>
      <c r="L279" s="83"/>
      <c r="M279" s="83"/>
      <c r="N279" s="78"/>
      <c r="S279" s="77"/>
      <c r="T279" s="8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</row>
    <row r="280" spans="1:45" s="4" customFormat="1">
      <c r="A280" s="93"/>
      <c r="B280" s="83"/>
      <c r="C280" s="83"/>
      <c r="D280" s="83"/>
      <c r="E280" s="83"/>
      <c r="F280" s="83"/>
      <c r="G280" s="84"/>
      <c r="H280" s="84"/>
      <c r="I280" s="83"/>
      <c r="J280" s="83"/>
      <c r="K280" s="83"/>
      <c r="L280" s="83"/>
      <c r="M280" s="83"/>
      <c r="N280" s="78"/>
      <c r="S280" s="77"/>
      <c r="T280" s="8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</row>
    <row r="281" spans="1:45" s="4" customFormat="1">
      <c r="A281" s="93"/>
      <c r="B281" s="83"/>
      <c r="C281" s="83"/>
      <c r="D281" s="83"/>
      <c r="E281" s="83"/>
      <c r="F281" s="83"/>
      <c r="G281" s="84"/>
      <c r="H281" s="84"/>
      <c r="I281" s="83"/>
      <c r="J281" s="83"/>
      <c r="K281" s="83"/>
      <c r="L281" s="83"/>
      <c r="M281" s="83"/>
      <c r="N281" s="78"/>
      <c r="S281" s="77"/>
      <c r="T281" s="8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</row>
    <row r="282" spans="1:45" s="4" customFormat="1">
      <c r="A282" s="93"/>
      <c r="B282" s="83"/>
      <c r="C282" s="83"/>
      <c r="D282" s="83"/>
      <c r="E282" s="83"/>
      <c r="F282" s="83"/>
      <c r="G282" s="84"/>
      <c r="H282" s="84"/>
      <c r="I282" s="83"/>
      <c r="J282" s="83"/>
      <c r="K282" s="83"/>
      <c r="L282" s="83"/>
      <c r="M282" s="83"/>
      <c r="N282" s="78"/>
      <c r="S282" s="77"/>
      <c r="T282" s="8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</row>
    <row r="283" spans="1:45" s="4" customFormat="1">
      <c r="A283" s="93"/>
      <c r="B283" s="83"/>
      <c r="C283" s="83"/>
      <c r="D283" s="83"/>
      <c r="E283" s="83"/>
      <c r="F283" s="83"/>
      <c r="G283" s="84"/>
      <c r="H283" s="84"/>
      <c r="I283" s="83"/>
      <c r="J283" s="83"/>
      <c r="K283" s="83"/>
      <c r="L283" s="83"/>
      <c r="M283" s="83"/>
      <c r="N283" s="78"/>
      <c r="S283" s="77"/>
      <c r="T283" s="8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</row>
    <row r="284" spans="1:45" s="4" customFormat="1">
      <c r="A284" s="93"/>
      <c r="B284" s="83"/>
      <c r="C284" s="83"/>
      <c r="D284" s="83"/>
      <c r="E284" s="83"/>
      <c r="F284" s="83"/>
      <c r="G284" s="84"/>
      <c r="H284" s="84"/>
      <c r="I284" s="83"/>
      <c r="J284" s="83"/>
      <c r="K284" s="83"/>
      <c r="L284" s="83"/>
      <c r="M284" s="83"/>
      <c r="N284" s="78"/>
      <c r="S284" s="77"/>
      <c r="T284" s="8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</row>
    <row r="285" spans="1:45" s="4" customFormat="1">
      <c r="A285" s="93"/>
      <c r="B285" s="83"/>
      <c r="C285" s="83"/>
      <c r="D285" s="83"/>
      <c r="E285" s="83"/>
      <c r="F285" s="83"/>
      <c r="G285" s="84"/>
      <c r="H285" s="84"/>
      <c r="I285" s="83"/>
      <c r="J285" s="83"/>
      <c r="K285" s="83"/>
      <c r="L285" s="83"/>
      <c r="M285" s="83"/>
      <c r="N285" s="78"/>
      <c r="S285" s="77"/>
      <c r="T285" s="8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</row>
    <row r="286" spans="1:45" s="4" customFormat="1">
      <c r="A286" s="93"/>
      <c r="B286" s="83"/>
      <c r="C286" s="83"/>
      <c r="D286" s="83"/>
      <c r="E286" s="83"/>
      <c r="F286" s="83"/>
      <c r="G286" s="84"/>
      <c r="H286" s="84"/>
      <c r="I286" s="83"/>
      <c r="J286" s="83"/>
      <c r="K286" s="83"/>
      <c r="L286" s="83"/>
      <c r="M286" s="83"/>
      <c r="N286" s="78"/>
      <c r="S286" s="77"/>
      <c r="T286" s="8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</row>
    <row r="287" spans="1:45" s="4" customFormat="1">
      <c r="A287" s="93"/>
      <c r="B287" s="83"/>
      <c r="C287" s="83"/>
      <c r="D287" s="83"/>
      <c r="E287" s="83"/>
      <c r="F287" s="83"/>
      <c r="G287" s="84"/>
      <c r="H287" s="84"/>
      <c r="I287" s="83"/>
      <c r="J287" s="83"/>
      <c r="K287" s="83"/>
      <c r="L287" s="83"/>
      <c r="M287" s="83"/>
      <c r="N287" s="78"/>
      <c r="S287" s="77"/>
      <c r="T287" s="8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</row>
    <row r="288" spans="1:45" s="4" customFormat="1">
      <c r="A288" s="93"/>
      <c r="B288" s="83"/>
      <c r="C288" s="83"/>
      <c r="D288" s="83"/>
      <c r="E288" s="83"/>
      <c r="F288" s="83"/>
      <c r="G288" s="84"/>
      <c r="H288" s="84"/>
      <c r="I288" s="83"/>
      <c r="J288" s="83"/>
      <c r="K288" s="83"/>
      <c r="L288" s="83"/>
      <c r="M288" s="83"/>
      <c r="N288" s="78"/>
      <c r="S288" s="77"/>
      <c r="T288" s="8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</row>
    <row r="289" spans="1:45" s="4" customFormat="1">
      <c r="A289" s="93"/>
      <c r="B289" s="83"/>
      <c r="C289" s="83"/>
      <c r="D289" s="83"/>
      <c r="E289" s="83"/>
      <c r="F289" s="83"/>
      <c r="G289" s="84"/>
      <c r="H289" s="84"/>
      <c r="I289" s="83"/>
      <c r="J289" s="83"/>
      <c r="K289" s="83"/>
      <c r="L289" s="83"/>
      <c r="M289" s="83"/>
      <c r="N289" s="78"/>
      <c r="S289" s="77"/>
      <c r="T289" s="8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</row>
    <row r="290" spans="1:45" s="4" customFormat="1">
      <c r="A290" s="93"/>
      <c r="B290" s="83"/>
      <c r="C290" s="83"/>
      <c r="D290" s="83"/>
      <c r="E290" s="83"/>
      <c r="F290" s="83"/>
      <c r="G290" s="84"/>
      <c r="H290" s="84"/>
      <c r="I290" s="83"/>
      <c r="J290" s="83"/>
      <c r="K290" s="83"/>
      <c r="L290" s="83"/>
      <c r="M290" s="83"/>
      <c r="N290" s="78"/>
      <c r="S290" s="77"/>
      <c r="T290" s="8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</row>
    <row r="291" spans="1:45" s="4" customFormat="1">
      <c r="A291" s="93"/>
      <c r="B291" s="83"/>
      <c r="C291" s="83"/>
      <c r="D291" s="83"/>
      <c r="E291" s="83"/>
      <c r="F291" s="83"/>
      <c r="G291" s="84"/>
      <c r="H291" s="84"/>
      <c r="I291" s="83"/>
      <c r="J291" s="83"/>
      <c r="K291" s="83"/>
      <c r="L291" s="83"/>
      <c r="M291" s="83"/>
      <c r="N291" s="78"/>
      <c r="S291" s="77"/>
      <c r="T291" s="8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</row>
    <row r="292" spans="1:45" s="4" customFormat="1">
      <c r="A292" s="93"/>
      <c r="B292" s="83"/>
      <c r="C292" s="83"/>
      <c r="D292" s="83"/>
      <c r="E292" s="83"/>
      <c r="F292" s="83"/>
      <c r="G292" s="84"/>
      <c r="H292" s="84"/>
      <c r="I292" s="83"/>
      <c r="J292" s="83"/>
      <c r="K292" s="83"/>
      <c r="L292" s="83"/>
      <c r="M292" s="83"/>
      <c r="N292" s="78"/>
      <c r="S292" s="77"/>
      <c r="T292" s="8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</row>
    <row r="293" spans="1:45" s="4" customFormat="1">
      <c r="A293" s="93"/>
      <c r="B293" s="83"/>
      <c r="C293" s="83"/>
      <c r="D293" s="83"/>
      <c r="E293" s="83"/>
      <c r="F293" s="83"/>
      <c r="G293" s="84"/>
      <c r="H293" s="84"/>
      <c r="I293" s="83"/>
      <c r="J293" s="83"/>
      <c r="K293" s="83"/>
      <c r="L293" s="83"/>
      <c r="M293" s="83"/>
      <c r="N293" s="78"/>
      <c r="S293" s="77"/>
      <c r="T293" s="8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</row>
    <row r="294" spans="1:45" s="4" customFormat="1">
      <c r="A294" s="93"/>
      <c r="B294" s="83"/>
      <c r="C294" s="83"/>
      <c r="D294" s="83"/>
      <c r="E294" s="83"/>
      <c r="F294" s="83"/>
      <c r="G294" s="84"/>
      <c r="H294" s="84"/>
      <c r="I294" s="83"/>
      <c r="J294" s="83"/>
      <c r="K294" s="83"/>
      <c r="L294" s="83"/>
      <c r="M294" s="83"/>
      <c r="N294" s="78"/>
      <c r="S294" s="77"/>
      <c r="T294" s="8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</row>
    <row r="295" spans="1:45" s="4" customFormat="1">
      <c r="A295" s="93"/>
      <c r="B295" s="83"/>
      <c r="C295" s="83"/>
      <c r="D295" s="83"/>
      <c r="E295" s="83"/>
      <c r="F295" s="83"/>
      <c r="G295" s="84"/>
      <c r="H295" s="84"/>
      <c r="I295" s="83"/>
      <c r="J295" s="83"/>
      <c r="K295" s="83"/>
      <c r="L295" s="83"/>
      <c r="M295" s="83"/>
      <c r="N295" s="78"/>
      <c r="S295" s="77"/>
      <c r="T295" s="8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</row>
    <row r="296" spans="1:45" s="4" customFormat="1">
      <c r="A296" s="93"/>
      <c r="B296" s="83"/>
      <c r="C296" s="83"/>
      <c r="D296" s="83"/>
      <c r="E296" s="83"/>
      <c r="F296" s="83"/>
      <c r="G296" s="84"/>
      <c r="H296" s="84"/>
      <c r="I296" s="83"/>
      <c r="J296" s="83"/>
      <c r="K296" s="83"/>
      <c r="L296" s="83"/>
      <c r="M296" s="83"/>
      <c r="N296" s="78"/>
      <c r="S296" s="77"/>
      <c r="T296" s="8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</row>
    <row r="297" spans="1:45" s="4" customFormat="1">
      <c r="A297" s="93"/>
      <c r="B297" s="83"/>
      <c r="C297" s="83"/>
      <c r="D297" s="83"/>
      <c r="E297" s="83"/>
      <c r="F297" s="83"/>
      <c r="G297" s="84"/>
      <c r="H297" s="84"/>
      <c r="I297" s="83"/>
      <c r="J297" s="83"/>
      <c r="K297" s="83"/>
      <c r="L297" s="83"/>
      <c r="M297" s="83"/>
      <c r="N297" s="78"/>
      <c r="S297" s="77"/>
      <c r="T297" s="8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</row>
    <row r="298" spans="1:45" s="4" customFormat="1">
      <c r="A298" s="93"/>
      <c r="B298" s="83"/>
      <c r="C298" s="83"/>
      <c r="D298" s="83"/>
      <c r="E298" s="83"/>
      <c r="F298" s="83"/>
      <c r="G298" s="84"/>
      <c r="H298" s="84"/>
      <c r="I298" s="83"/>
      <c r="J298" s="83"/>
      <c r="K298" s="83"/>
      <c r="L298" s="83"/>
      <c r="M298" s="83"/>
      <c r="N298" s="78"/>
      <c r="S298" s="77"/>
      <c r="T298" s="8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</row>
    <row r="299" spans="1:45" s="4" customFormat="1">
      <c r="A299" s="93"/>
      <c r="B299" s="83"/>
      <c r="C299" s="83"/>
      <c r="D299" s="83"/>
      <c r="E299" s="83"/>
      <c r="F299" s="83"/>
      <c r="G299" s="84"/>
      <c r="H299" s="84"/>
      <c r="I299" s="83"/>
      <c r="J299" s="83"/>
      <c r="K299" s="83"/>
      <c r="L299" s="83"/>
      <c r="M299" s="83"/>
      <c r="N299" s="78"/>
      <c r="S299" s="77"/>
      <c r="T299" s="8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</row>
    <row r="300" spans="1:45" s="4" customFormat="1">
      <c r="A300" s="93"/>
      <c r="B300" s="83"/>
      <c r="C300" s="83"/>
      <c r="D300" s="83"/>
      <c r="E300" s="83"/>
      <c r="F300" s="83"/>
      <c r="G300" s="84"/>
      <c r="H300" s="84"/>
      <c r="I300" s="83"/>
      <c r="J300" s="83"/>
      <c r="K300" s="83"/>
      <c r="L300" s="83"/>
      <c r="M300" s="83"/>
      <c r="N300" s="78"/>
      <c r="S300" s="77"/>
      <c r="T300" s="8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</row>
    <row r="301" spans="1:45" s="4" customFormat="1">
      <c r="A301" s="93"/>
      <c r="B301" s="83"/>
      <c r="C301" s="83"/>
      <c r="D301" s="83"/>
      <c r="E301" s="83"/>
      <c r="F301" s="83"/>
      <c r="G301" s="84"/>
      <c r="H301" s="84"/>
      <c r="I301" s="83"/>
      <c r="J301" s="83"/>
      <c r="K301" s="83"/>
      <c r="L301" s="83"/>
      <c r="M301" s="83"/>
      <c r="N301" s="78"/>
      <c r="S301" s="77"/>
      <c r="T301" s="8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</row>
    <row r="302" spans="1:45" s="4" customFormat="1">
      <c r="A302" s="93"/>
      <c r="B302" s="83"/>
      <c r="C302" s="83"/>
      <c r="D302" s="83"/>
      <c r="E302" s="83"/>
      <c r="F302" s="83"/>
      <c r="G302" s="84"/>
      <c r="H302" s="84"/>
      <c r="I302" s="83"/>
      <c r="J302" s="83"/>
      <c r="K302" s="83"/>
      <c r="L302" s="83"/>
      <c r="M302" s="83"/>
      <c r="N302" s="78"/>
      <c r="S302" s="77"/>
      <c r="T302" s="8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</row>
    <row r="303" spans="1:45" s="4" customFormat="1">
      <c r="A303" s="93"/>
      <c r="B303" s="83"/>
      <c r="C303" s="83"/>
      <c r="D303" s="83"/>
      <c r="E303" s="83"/>
      <c r="F303" s="83"/>
      <c r="G303" s="84"/>
      <c r="H303" s="84"/>
      <c r="I303" s="83"/>
      <c r="J303" s="83"/>
      <c r="K303" s="83"/>
      <c r="L303" s="83"/>
      <c r="M303" s="83"/>
      <c r="N303" s="78"/>
      <c r="S303" s="77"/>
      <c r="T303" s="8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</row>
    <row r="304" spans="1:45" s="4" customFormat="1">
      <c r="A304" s="93"/>
      <c r="B304" s="83"/>
      <c r="C304" s="83"/>
      <c r="D304" s="83"/>
      <c r="E304" s="83"/>
      <c r="F304" s="83"/>
      <c r="G304" s="84"/>
      <c r="H304" s="84"/>
      <c r="I304" s="83"/>
      <c r="J304" s="83"/>
      <c r="K304" s="83"/>
      <c r="L304" s="83"/>
      <c r="M304" s="83"/>
      <c r="N304" s="78"/>
      <c r="S304" s="77"/>
      <c r="T304" s="8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</row>
    <row r="305" spans="1:45" s="4" customFormat="1">
      <c r="A305" s="93"/>
      <c r="B305" s="83"/>
      <c r="C305" s="83"/>
      <c r="D305" s="83"/>
      <c r="E305" s="83"/>
      <c r="F305" s="83"/>
      <c r="G305" s="84"/>
      <c r="H305" s="84"/>
      <c r="I305" s="83"/>
      <c r="J305" s="83"/>
      <c r="K305" s="83"/>
      <c r="L305" s="83"/>
      <c r="M305" s="83"/>
      <c r="N305" s="78"/>
      <c r="S305" s="77"/>
      <c r="T305" s="8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</row>
    <row r="306" spans="1:45" s="4" customFormat="1">
      <c r="A306" s="93"/>
      <c r="B306" s="83"/>
      <c r="C306" s="83"/>
      <c r="D306" s="83"/>
      <c r="E306" s="83"/>
      <c r="F306" s="83"/>
      <c r="G306" s="84"/>
      <c r="H306" s="84"/>
      <c r="I306" s="83"/>
      <c r="J306" s="83"/>
      <c r="K306" s="83"/>
      <c r="L306" s="83"/>
      <c r="M306" s="83"/>
      <c r="N306" s="78"/>
      <c r="S306" s="77"/>
      <c r="T306" s="8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</row>
    <row r="307" spans="1:45" s="4" customFormat="1">
      <c r="A307" s="93"/>
      <c r="B307" s="83"/>
      <c r="C307" s="83"/>
      <c r="D307" s="83"/>
      <c r="E307" s="83"/>
      <c r="F307" s="83"/>
      <c r="G307" s="84"/>
      <c r="H307" s="84"/>
      <c r="I307" s="83"/>
      <c r="J307" s="83"/>
      <c r="K307" s="83"/>
      <c r="L307" s="83"/>
      <c r="M307" s="83"/>
      <c r="N307" s="78"/>
      <c r="S307" s="77"/>
      <c r="T307" s="8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</row>
    <row r="308" spans="1:45" s="4" customFormat="1">
      <c r="A308" s="93"/>
      <c r="B308" s="83"/>
      <c r="C308" s="83"/>
      <c r="D308" s="83"/>
      <c r="E308" s="83"/>
      <c r="F308" s="83"/>
      <c r="G308" s="84"/>
      <c r="H308" s="84"/>
      <c r="I308" s="83"/>
      <c r="J308" s="83"/>
      <c r="K308" s="83"/>
      <c r="L308" s="83"/>
      <c r="M308" s="83"/>
      <c r="N308" s="78"/>
      <c r="S308" s="77"/>
      <c r="T308" s="8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</row>
    <row r="309" spans="1:45" s="4" customFormat="1">
      <c r="A309" s="93"/>
      <c r="B309" s="83"/>
      <c r="C309" s="83"/>
      <c r="D309" s="83"/>
      <c r="E309" s="83"/>
      <c r="F309" s="83"/>
      <c r="G309" s="84"/>
      <c r="H309" s="84"/>
      <c r="I309" s="83"/>
      <c r="J309" s="83"/>
      <c r="K309" s="83"/>
      <c r="L309" s="83"/>
      <c r="M309" s="83"/>
      <c r="N309" s="78"/>
      <c r="S309" s="77"/>
      <c r="T309" s="8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</row>
    <row r="310" spans="1:45" s="4" customFormat="1">
      <c r="A310" s="93"/>
      <c r="B310" s="83"/>
      <c r="C310" s="83"/>
      <c r="D310" s="83"/>
      <c r="E310" s="83"/>
      <c r="F310" s="83"/>
      <c r="G310" s="84"/>
      <c r="H310" s="84"/>
      <c r="I310" s="83"/>
      <c r="J310" s="83"/>
      <c r="K310" s="83"/>
      <c r="L310" s="83"/>
      <c r="M310" s="83"/>
      <c r="N310" s="78"/>
      <c r="S310" s="77"/>
      <c r="T310" s="8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</row>
    <row r="311" spans="1:45" s="4" customFormat="1">
      <c r="A311" s="93"/>
      <c r="B311" s="83"/>
      <c r="C311" s="83"/>
      <c r="D311" s="83"/>
      <c r="E311" s="83"/>
      <c r="F311" s="83"/>
      <c r="G311" s="84"/>
      <c r="H311" s="84"/>
      <c r="I311" s="83"/>
      <c r="J311" s="83"/>
      <c r="K311" s="83"/>
      <c r="L311" s="83"/>
      <c r="M311" s="83"/>
      <c r="N311" s="78"/>
      <c r="S311" s="77"/>
      <c r="T311" s="8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</row>
    <row r="312" spans="1:45" s="4" customFormat="1">
      <c r="A312" s="93"/>
      <c r="B312" s="83"/>
      <c r="C312" s="83"/>
      <c r="D312" s="83"/>
      <c r="E312" s="83"/>
      <c r="F312" s="83"/>
      <c r="G312" s="84"/>
      <c r="H312" s="84"/>
      <c r="I312" s="83"/>
      <c r="J312" s="83"/>
      <c r="K312" s="83"/>
      <c r="L312" s="83"/>
      <c r="M312" s="83"/>
      <c r="N312" s="78"/>
      <c r="S312" s="77"/>
      <c r="T312" s="8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</row>
    <row r="313" spans="1:45" s="4" customFormat="1">
      <c r="A313" s="93"/>
      <c r="B313" s="83"/>
      <c r="C313" s="83"/>
      <c r="D313" s="83"/>
      <c r="E313" s="83"/>
      <c r="F313" s="83"/>
      <c r="G313" s="84"/>
      <c r="H313" s="84"/>
      <c r="I313" s="83"/>
      <c r="J313" s="83"/>
      <c r="K313" s="83"/>
      <c r="L313" s="83"/>
      <c r="M313" s="83"/>
      <c r="N313" s="78"/>
      <c r="S313" s="77"/>
      <c r="T313" s="8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</row>
    <row r="314" spans="1:45" s="4" customFormat="1">
      <c r="A314" s="93"/>
      <c r="B314" s="83"/>
      <c r="C314" s="83"/>
      <c r="D314" s="83"/>
      <c r="E314" s="83"/>
      <c r="F314" s="83"/>
      <c r="G314" s="84"/>
      <c r="H314" s="84"/>
      <c r="I314" s="83"/>
      <c r="J314" s="83"/>
      <c r="K314" s="83"/>
      <c r="L314" s="83"/>
      <c r="M314" s="83"/>
      <c r="N314" s="78"/>
      <c r="S314" s="77"/>
      <c r="T314" s="8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</row>
    <row r="315" spans="1:45" s="4" customFormat="1">
      <c r="A315" s="93"/>
      <c r="B315" s="83"/>
      <c r="C315" s="83"/>
      <c r="D315" s="83"/>
      <c r="E315" s="83"/>
      <c r="F315" s="83"/>
      <c r="G315" s="84"/>
      <c r="H315" s="84"/>
      <c r="I315" s="83"/>
      <c r="J315" s="83"/>
      <c r="K315" s="83"/>
      <c r="L315" s="83"/>
      <c r="M315" s="83"/>
      <c r="N315" s="78"/>
      <c r="S315" s="77"/>
      <c r="T315" s="8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</row>
    <row r="316" spans="1:45" s="4" customFormat="1">
      <c r="A316" s="93"/>
      <c r="B316" s="83"/>
      <c r="C316" s="83"/>
      <c r="D316" s="83"/>
      <c r="E316" s="83"/>
      <c r="F316" s="83"/>
      <c r="G316" s="84"/>
      <c r="H316" s="84"/>
      <c r="I316" s="83"/>
      <c r="J316" s="83"/>
      <c r="K316" s="83"/>
      <c r="L316" s="83"/>
      <c r="M316" s="83"/>
      <c r="N316" s="78"/>
      <c r="S316" s="77"/>
      <c r="T316" s="8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</row>
    <row r="317" spans="1:45" s="4" customFormat="1">
      <c r="A317" s="93"/>
      <c r="B317" s="83"/>
      <c r="C317" s="83"/>
      <c r="D317" s="83"/>
      <c r="E317" s="83"/>
      <c r="F317" s="83"/>
      <c r="G317" s="84"/>
      <c r="H317" s="84"/>
      <c r="I317" s="83"/>
      <c r="J317" s="83"/>
      <c r="K317" s="83"/>
      <c r="L317" s="83"/>
      <c r="M317" s="83"/>
      <c r="N317" s="78"/>
      <c r="S317" s="77"/>
      <c r="T317" s="8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</row>
    <row r="318" spans="1:45" s="4" customFormat="1">
      <c r="A318" s="93"/>
      <c r="B318" s="83"/>
      <c r="C318" s="83"/>
      <c r="D318" s="83"/>
      <c r="E318" s="83"/>
      <c r="F318" s="83"/>
      <c r="G318" s="84"/>
      <c r="H318" s="84"/>
      <c r="I318" s="83"/>
      <c r="J318" s="83"/>
      <c r="K318" s="83"/>
      <c r="L318" s="83"/>
      <c r="M318" s="83"/>
      <c r="N318" s="78"/>
      <c r="S318" s="77"/>
      <c r="T318" s="8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</row>
    <row r="319" spans="1:45" s="4" customFormat="1">
      <c r="A319" s="93"/>
      <c r="B319" s="83"/>
      <c r="C319" s="83"/>
      <c r="D319" s="83"/>
      <c r="E319" s="83"/>
      <c r="F319" s="83"/>
      <c r="G319" s="84"/>
      <c r="H319" s="84"/>
      <c r="I319" s="83"/>
      <c r="J319" s="83"/>
      <c r="K319" s="83"/>
      <c r="L319" s="83"/>
      <c r="M319" s="83"/>
      <c r="N319" s="78"/>
      <c r="S319" s="77"/>
      <c r="T319" s="8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</row>
    <row r="320" spans="1:45" s="4" customFormat="1">
      <c r="A320" s="93"/>
      <c r="B320" s="83"/>
      <c r="C320" s="83"/>
      <c r="D320" s="83"/>
      <c r="E320" s="83"/>
      <c r="F320" s="83"/>
      <c r="G320" s="84"/>
      <c r="H320" s="84"/>
      <c r="I320" s="83"/>
      <c r="J320" s="83"/>
      <c r="K320" s="83"/>
      <c r="L320" s="83"/>
      <c r="M320" s="83"/>
      <c r="N320" s="78"/>
      <c r="S320" s="77"/>
      <c r="T320" s="8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</row>
    <row r="321" spans="1:45" s="4" customFormat="1">
      <c r="A321" s="93"/>
      <c r="B321" s="83"/>
      <c r="C321" s="83"/>
      <c r="D321" s="83"/>
      <c r="E321" s="83"/>
      <c r="F321" s="83"/>
      <c r="G321" s="84"/>
      <c r="H321" s="84"/>
      <c r="I321" s="83"/>
      <c r="J321" s="83"/>
      <c r="K321" s="83"/>
      <c r="L321" s="83"/>
      <c r="M321" s="83"/>
      <c r="N321" s="78"/>
      <c r="S321" s="77"/>
      <c r="T321" s="8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</row>
    <row r="322" spans="1:45" s="4" customFormat="1">
      <c r="A322" s="93"/>
      <c r="B322" s="83"/>
      <c r="C322" s="83"/>
      <c r="D322" s="83"/>
      <c r="E322" s="83"/>
      <c r="F322" s="83"/>
      <c r="G322" s="84"/>
      <c r="H322" s="84"/>
      <c r="I322" s="83"/>
      <c r="J322" s="83"/>
      <c r="K322" s="83"/>
      <c r="L322" s="83"/>
      <c r="M322" s="83"/>
      <c r="N322" s="78"/>
      <c r="S322" s="77"/>
      <c r="T322" s="8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</row>
    <row r="323" spans="1:45" s="4" customFormat="1">
      <c r="A323" s="93"/>
      <c r="B323" s="83"/>
      <c r="C323" s="83"/>
      <c r="D323" s="83"/>
      <c r="E323" s="83"/>
      <c r="F323" s="83"/>
      <c r="G323" s="84"/>
      <c r="H323" s="84"/>
      <c r="I323" s="83"/>
      <c r="J323" s="83"/>
      <c r="K323" s="83"/>
      <c r="L323" s="83"/>
      <c r="M323" s="83"/>
      <c r="N323" s="78"/>
      <c r="S323" s="77"/>
      <c r="T323" s="8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</row>
    <row r="324" spans="1:45" s="4" customFormat="1">
      <c r="A324" s="93"/>
      <c r="B324" s="83"/>
      <c r="C324" s="83"/>
      <c r="D324" s="83"/>
      <c r="E324" s="83"/>
      <c r="F324" s="83"/>
      <c r="G324" s="84"/>
      <c r="H324" s="84"/>
      <c r="I324" s="83"/>
      <c r="J324" s="83"/>
      <c r="K324" s="83"/>
      <c r="L324" s="83"/>
      <c r="M324" s="83"/>
      <c r="N324" s="78"/>
      <c r="S324" s="77"/>
      <c r="T324" s="8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</row>
    <row r="325" spans="1:45" s="4" customFormat="1">
      <c r="A325" s="93"/>
      <c r="B325" s="83"/>
      <c r="C325" s="83"/>
      <c r="D325" s="83"/>
      <c r="E325" s="83"/>
      <c r="F325" s="83"/>
      <c r="G325" s="84"/>
      <c r="H325" s="84"/>
      <c r="I325" s="83"/>
      <c r="J325" s="83"/>
      <c r="K325" s="83"/>
      <c r="L325" s="83"/>
      <c r="M325" s="83"/>
      <c r="N325" s="78"/>
      <c r="S325" s="77"/>
      <c r="T325" s="8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</row>
    <row r="326" spans="1:45" s="4" customFormat="1">
      <c r="A326" s="93"/>
      <c r="B326" s="83"/>
      <c r="C326" s="83"/>
      <c r="D326" s="83"/>
      <c r="E326" s="83"/>
      <c r="F326" s="83"/>
      <c r="G326" s="84"/>
      <c r="H326" s="84"/>
      <c r="I326" s="83"/>
      <c r="J326" s="83"/>
      <c r="K326" s="83"/>
      <c r="L326" s="83"/>
      <c r="M326" s="83"/>
      <c r="N326" s="78"/>
      <c r="S326" s="77"/>
      <c r="T326" s="8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</row>
    <row r="327" spans="1:45" s="4" customFormat="1">
      <c r="A327" s="93"/>
      <c r="B327" s="83"/>
      <c r="C327" s="83"/>
      <c r="D327" s="83"/>
      <c r="E327" s="83"/>
      <c r="F327" s="83"/>
      <c r="G327" s="84"/>
      <c r="H327" s="84"/>
      <c r="I327" s="83"/>
      <c r="J327" s="83"/>
      <c r="K327" s="83"/>
      <c r="L327" s="83"/>
      <c r="M327" s="83"/>
      <c r="N327" s="78"/>
      <c r="S327" s="77"/>
      <c r="T327" s="8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</row>
    <row r="328" spans="1:45" s="4" customFormat="1">
      <c r="A328" s="93"/>
      <c r="B328" s="83"/>
      <c r="C328" s="83"/>
      <c r="D328" s="83"/>
      <c r="E328" s="83"/>
      <c r="F328" s="83"/>
      <c r="G328" s="84"/>
      <c r="H328" s="84"/>
      <c r="I328" s="83"/>
      <c r="J328" s="83"/>
      <c r="K328" s="83"/>
      <c r="L328" s="83"/>
      <c r="M328" s="83"/>
      <c r="N328" s="78"/>
      <c r="S328" s="77"/>
      <c r="T328" s="8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</row>
    <row r="329" spans="1:45" s="4" customFormat="1">
      <c r="A329" s="93"/>
      <c r="B329" s="83"/>
      <c r="C329" s="83"/>
      <c r="D329" s="83"/>
      <c r="E329" s="83"/>
      <c r="F329" s="83"/>
      <c r="G329" s="84"/>
      <c r="H329" s="84"/>
      <c r="I329" s="83"/>
      <c r="J329" s="83"/>
      <c r="K329" s="83"/>
      <c r="L329" s="83"/>
      <c r="M329" s="83"/>
      <c r="N329" s="78"/>
      <c r="S329" s="77"/>
      <c r="T329" s="8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</row>
    <row r="330" spans="1:45" s="4" customFormat="1">
      <c r="A330" s="93"/>
      <c r="B330" s="83"/>
      <c r="C330" s="83"/>
      <c r="D330" s="83"/>
      <c r="E330" s="83"/>
      <c r="F330" s="83"/>
      <c r="G330" s="84"/>
      <c r="H330" s="84"/>
      <c r="I330" s="83"/>
      <c r="J330" s="83"/>
      <c r="K330" s="83"/>
      <c r="L330" s="83"/>
      <c r="M330" s="83"/>
      <c r="N330" s="78"/>
      <c r="S330" s="77"/>
      <c r="T330" s="8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</row>
    <row r="331" spans="1:45" s="4" customFormat="1">
      <c r="A331" s="93"/>
      <c r="B331" s="83"/>
      <c r="C331" s="83"/>
      <c r="D331" s="83"/>
      <c r="E331" s="83"/>
      <c r="F331" s="83"/>
      <c r="G331" s="84"/>
      <c r="H331" s="84"/>
      <c r="I331" s="83"/>
      <c r="J331" s="83"/>
      <c r="K331" s="83"/>
      <c r="L331" s="83"/>
      <c r="M331" s="83"/>
      <c r="N331" s="78"/>
      <c r="S331" s="77"/>
      <c r="T331" s="8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</row>
    <row r="332" spans="1:45" s="4" customFormat="1">
      <c r="A332" s="93"/>
      <c r="B332" s="83"/>
      <c r="C332" s="83"/>
      <c r="D332" s="83"/>
      <c r="E332" s="83"/>
      <c r="F332" s="83"/>
      <c r="G332" s="84"/>
      <c r="H332" s="84"/>
      <c r="I332" s="83"/>
      <c r="J332" s="83"/>
      <c r="K332" s="83"/>
      <c r="L332" s="83"/>
      <c r="M332" s="83"/>
      <c r="N332" s="78"/>
      <c r="S332" s="77"/>
      <c r="T332" s="8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</row>
    <row r="333" spans="1:45" s="4" customFormat="1">
      <c r="A333" s="93"/>
      <c r="B333" s="83"/>
      <c r="C333" s="83"/>
      <c r="D333" s="83"/>
      <c r="E333" s="83"/>
      <c r="F333" s="83"/>
      <c r="G333" s="84"/>
      <c r="H333" s="84"/>
      <c r="I333" s="83"/>
      <c r="J333" s="83"/>
      <c r="K333" s="83"/>
      <c r="L333" s="83"/>
      <c r="M333" s="83"/>
      <c r="N333" s="78"/>
      <c r="S333" s="77"/>
      <c r="T333" s="8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</row>
    <row r="334" spans="1:45" s="4" customFormat="1">
      <c r="A334" s="93"/>
      <c r="B334" s="83"/>
      <c r="C334" s="83"/>
      <c r="D334" s="83"/>
      <c r="E334" s="83"/>
      <c r="F334" s="83"/>
      <c r="G334" s="84"/>
      <c r="H334" s="84"/>
      <c r="I334" s="83"/>
      <c r="J334" s="83"/>
      <c r="K334" s="83"/>
      <c r="L334" s="83"/>
      <c r="M334" s="83"/>
      <c r="N334" s="78"/>
      <c r="S334" s="77"/>
      <c r="T334" s="8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</row>
    <row r="335" spans="1:45" s="4" customFormat="1">
      <c r="A335" s="93"/>
      <c r="B335" s="83"/>
      <c r="C335" s="83"/>
      <c r="D335" s="83"/>
      <c r="E335" s="83"/>
      <c r="F335" s="83"/>
      <c r="G335" s="84"/>
      <c r="H335" s="84"/>
      <c r="I335" s="83"/>
      <c r="J335" s="83"/>
      <c r="K335" s="83"/>
      <c r="L335" s="83"/>
      <c r="M335" s="83"/>
      <c r="N335" s="78"/>
      <c r="S335" s="77"/>
      <c r="T335" s="8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</row>
    <row r="336" spans="1:45" s="4" customFormat="1">
      <c r="A336" s="93"/>
      <c r="B336" s="83"/>
      <c r="C336" s="83"/>
      <c r="D336" s="83"/>
      <c r="E336" s="83"/>
      <c r="F336" s="83"/>
      <c r="G336" s="84"/>
      <c r="H336" s="84"/>
      <c r="I336" s="83"/>
      <c r="J336" s="83"/>
      <c r="K336" s="83"/>
      <c r="L336" s="83"/>
      <c r="M336" s="83"/>
      <c r="N336" s="78"/>
      <c r="S336" s="77"/>
      <c r="T336" s="8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</row>
    <row r="337" spans="1:45" s="4" customFormat="1">
      <c r="A337" s="93"/>
      <c r="B337" s="83"/>
      <c r="C337" s="83"/>
      <c r="D337" s="83"/>
      <c r="E337" s="83"/>
      <c r="F337" s="83"/>
      <c r="G337" s="84"/>
      <c r="H337" s="84"/>
      <c r="I337" s="83"/>
      <c r="J337" s="83"/>
      <c r="K337" s="83"/>
      <c r="L337" s="83"/>
      <c r="M337" s="83"/>
      <c r="N337" s="78"/>
      <c r="S337" s="77"/>
      <c r="T337" s="8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</row>
    <row r="338" spans="1:45" s="4" customFormat="1">
      <c r="A338" s="93"/>
      <c r="B338" s="83"/>
      <c r="C338" s="83"/>
      <c r="D338" s="83"/>
      <c r="E338" s="83"/>
      <c r="F338" s="83"/>
      <c r="G338" s="84"/>
      <c r="H338" s="84"/>
      <c r="I338" s="83"/>
      <c r="J338" s="83"/>
      <c r="K338" s="83"/>
      <c r="L338" s="83"/>
      <c r="M338" s="83"/>
      <c r="N338" s="78"/>
      <c r="S338" s="77"/>
      <c r="T338" s="8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</row>
    <row r="339" spans="1:45" s="4" customFormat="1">
      <c r="A339" s="93"/>
      <c r="B339" s="83"/>
      <c r="C339" s="83"/>
      <c r="D339" s="83"/>
      <c r="E339" s="83"/>
      <c r="F339" s="83"/>
      <c r="G339" s="84"/>
      <c r="H339" s="84"/>
      <c r="I339" s="83"/>
      <c r="J339" s="83"/>
      <c r="K339" s="83"/>
      <c r="L339" s="83"/>
      <c r="M339" s="83"/>
      <c r="N339" s="78"/>
      <c r="S339" s="77"/>
      <c r="T339" s="8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</row>
    <row r="340" spans="1:45" s="4" customFormat="1">
      <c r="A340" s="93"/>
      <c r="B340" s="83"/>
      <c r="C340" s="83"/>
      <c r="D340" s="83"/>
      <c r="E340" s="83"/>
      <c r="F340" s="83"/>
      <c r="G340" s="84"/>
      <c r="H340" s="84"/>
      <c r="I340" s="83"/>
      <c r="J340" s="83"/>
      <c r="K340" s="83"/>
      <c r="L340" s="83"/>
      <c r="M340" s="83"/>
      <c r="N340" s="78"/>
      <c r="S340" s="77"/>
      <c r="T340" s="8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</row>
    <row r="341" spans="1:45" s="4" customFormat="1">
      <c r="A341" s="93"/>
      <c r="B341" s="83"/>
      <c r="C341" s="83"/>
      <c r="D341" s="83"/>
      <c r="E341" s="83"/>
      <c r="F341" s="83"/>
      <c r="G341" s="84"/>
      <c r="H341" s="84"/>
      <c r="I341" s="83"/>
      <c r="J341" s="83"/>
      <c r="K341" s="83"/>
      <c r="L341" s="83"/>
      <c r="M341" s="83"/>
      <c r="N341" s="78"/>
      <c r="S341" s="77"/>
      <c r="T341" s="8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</row>
    <row r="342" spans="1:45" s="4" customFormat="1">
      <c r="A342" s="93"/>
      <c r="B342" s="83"/>
      <c r="C342" s="83"/>
      <c r="D342" s="83"/>
      <c r="E342" s="83"/>
      <c r="F342" s="83"/>
      <c r="G342" s="84"/>
      <c r="H342" s="84"/>
      <c r="I342" s="83"/>
      <c r="J342" s="83"/>
      <c r="K342" s="83"/>
      <c r="L342" s="83"/>
      <c r="M342" s="83"/>
      <c r="N342" s="78"/>
      <c r="S342" s="77"/>
      <c r="T342" s="8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</row>
    <row r="343" spans="1:45" s="4" customFormat="1">
      <c r="A343" s="93"/>
      <c r="B343" s="83"/>
      <c r="C343" s="83"/>
      <c r="D343" s="83"/>
      <c r="E343" s="83"/>
      <c r="F343" s="83"/>
      <c r="G343" s="84"/>
      <c r="H343" s="84"/>
      <c r="I343" s="83"/>
      <c r="J343" s="83"/>
      <c r="K343" s="83"/>
      <c r="L343" s="83"/>
      <c r="M343" s="83"/>
      <c r="N343" s="78"/>
      <c r="S343" s="77"/>
      <c r="T343" s="8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</row>
    <row r="344" spans="1:45" s="4" customFormat="1">
      <c r="A344" s="93"/>
      <c r="B344" s="83"/>
      <c r="C344" s="83"/>
      <c r="D344" s="83"/>
      <c r="E344" s="83"/>
      <c r="F344" s="83"/>
      <c r="G344" s="84"/>
      <c r="H344" s="84"/>
      <c r="I344" s="83"/>
      <c r="J344" s="83"/>
      <c r="K344" s="83"/>
      <c r="L344" s="83"/>
      <c r="M344" s="83"/>
      <c r="N344" s="78"/>
      <c r="S344" s="77"/>
      <c r="T344" s="8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</row>
    <row r="345" spans="1:45" s="4" customFormat="1">
      <c r="A345" s="93"/>
      <c r="B345" s="83"/>
      <c r="C345" s="83"/>
      <c r="D345" s="83"/>
      <c r="E345" s="83"/>
      <c r="F345" s="83"/>
      <c r="G345" s="84"/>
      <c r="H345" s="84"/>
      <c r="I345" s="83"/>
      <c r="J345" s="83"/>
      <c r="K345" s="83"/>
      <c r="L345" s="83"/>
      <c r="M345" s="83"/>
      <c r="N345" s="78"/>
      <c r="S345" s="77"/>
      <c r="T345" s="8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</row>
    <row r="346" spans="1:45" s="4" customFormat="1">
      <c r="A346" s="93"/>
      <c r="B346" s="83"/>
      <c r="C346" s="83"/>
      <c r="D346" s="83"/>
      <c r="E346" s="83"/>
      <c r="F346" s="83"/>
      <c r="G346" s="84"/>
      <c r="H346" s="84"/>
      <c r="I346" s="83"/>
      <c r="J346" s="83"/>
      <c r="K346" s="83"/>
      <c r="L346" s="83"/>
      <c r="M346" s="83"/>
      <c r="N346" s="78"/>
      <c r="S346" s="77"/>
      <c r="T346" s="8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</row>
    <row r="347" spans="1:45" s="4" customFormat="1">
      <c r="A347" s="93"/>
      <c r="B347" s="83"/>
      <c r="C347" s="83"/>
      <c r="D347" s="83"/>
      <c r="E347" s="83"/>
      <c r="F347" s="83"/>
      <c r="G347" s="84"/>
      <c r="H347" s="84"/>
      <c r="I347" s="83"/>
      <c r="J347" s="83"/>
      <c r="K347" s="83"/>
      <c r="L347" s="83"/>
      <c r="M347" s="83"/>
      <c r="N347" s="78"/>
      <c r="S347" s="77"/>
      <c r="T347" s="8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</row>
    <row r="348" spans="1:45" s="4" customFormat="1">
      <c r="A348" s="93"/>
      <c r="B348" s="83"/>
      <c r="C348" s="83"/>
      <c r="D348" s="83"/>
      <c r="E348" s="83"/>
      <c r="F348" s="83"/>
      <c r="G348" s="84"/>
      <c r="H348" s="84"/>
      <c r="I348" s="83"/>
      <c r="J348" s="83"/>
      <c r="K348" s="83"/>
      <c r="L348" s="83"/>
      <c r="M348" s="83"/>
      <c r="N348" s="78"/>
      <c r="S348" s="77"/>
      <c r="T348" s="8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</row>
    <row r="349" spans="1:45" s="4" customFormat="1">
      <c r="A349" s="93"/>
      <c r="B349" s="83"/>
      <c r="C349" s="83"/>
      <c r="D349" s="83"/>
      <c r="E349" s="83"/>
      <c r="F349" s="83"/>
      <c r="G349" s="84"/>
      <c r="H349" s="84"/>
      <c r="I349" s="83"/>
      <c r="J349" s="83"/>
      <c r="K349" s="83"/>
      <c r="L349" s="83"/>
      <c r="M349" s="83"/>
      <c r="N349" s="78"/>
      <c r="S349" s="77"/>
      <c r="T349" s="8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</row>
    <row r="350" spans="1:45" s="4" customFormat="1">
      <c r="A350" s="93"/>
      <c r="B350" s="83"/>
      <c r="C350" s="83"/>
      <c r="D350" s="83"/>
      <c r="E350" s="83"/>
      <c r="F350" s="83"/>
      <c r="G350" s="84"/>
      <c r="H350" s="84"/>
      <c r="I350" s="83"/>
      <c r="J350" s="83"/>
      <c r="K350" s="83"/>
      <c r="L350" s="83"/>
      <c r="M350" s="83"/>
      <c r="N350" s="78"/>
      <c r="S350" s="77"/>
      <c r="T350" s="8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</row>
    <row r="351" spans="1:45" s="4" customFormat="1">
      <c r="A351" s="93"/>
      <c r="B351" s="83"/>
      <c r="C351" s="83"/>
      <c r="D351" s="83"/>
      <c r="E351" s="83"/>
      <c r="F351" s="83"/>
      <c r="G351" s="84"/>
      <c r="H351" s="84"/>
      <c r="I351" s="83"/>
      <c r="J351" s="83"/>
      <c r="K351" s="83"/>
      <c r="L351" s="83"/>
      <c r="M351" s="83"/>
      <c r="N351" s="78"/>
      <c r="S351" s="77"/>
      <c r="T351" s="8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</row>
    <row r="352" spans="1:45" s="4" customFormat="1">
      <c r="A352" s="93"/>
      <c r="B352" s="83"/>
      <c r="C352" s="83"/>
      <c r="D352" s="83"/>
      <c r="E352" s="83"/>
      <c r="F352" s="83"/>
      <c r="G352" s="84"/>
      <c r="H352" s="84"/>
      <c r="I352" s="83"/>
      <c r="J352" s="83"/>
      <c r="K352" s="83"/>
      <c r="L352" s="83"/>
      <c r="M352" s="83"/>
      <c r="N352" s="78"/>
      <c r="S352" s="77"/>
      <c r="T352" s="8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</row>
    <row r="353" spans="1:45" s="4" customFormat="1">
      <c r="A353" s="93"/>
      <c r="B353" s="83"/>
      <c r="C353" s="83"/>
      <c r="D353" s="83"/>
      <c r="E353" s="83"/>
      <c r="F353" s="83"/>
      <c r="G353" s="84"/>
      <c r="H353" s="84"/>
      <c r="I353" s="83"/>
      <c r="J353" s="83"/>
      <c r="K353" s="83"/>
      <c r="L353" s="83"/>
      <c r="M353" s="83"/>
      <c r="N353" s="78"/>
      <c r="S353" s="77"/>
      <c r="T353" s="8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</row>
    <row r="354" spans="1:45" s="4" customFormat="1">
      <c r="A354" s="93"/>
      <c r="B354" s="83"/>
      <c r="C354" s="83"/>
      <c r="D354" s="83"/>
      <c r="E354" s="83"/>
      <c r="F354" s="83"/>
      <c r="G354" s="84"/>
      <c r="H354" s="84"/>
      <c r="I354" s="83"/>
      <c r="J354" s="83"/>
      <c r="K354" s="83"/>
      <c r="L354" s="83"/>
      <c r="M354" s="83"/>
      <c r="N354" s="78"/>
      <c r="S354" s="77"/>
      <c r="T354" s="8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</row>
    <row r="355" spans="1:45" s="4" customFormat="1">
      <c r="A355" s="93"/>
      <c r="B355" s="83"/>
      <c r="C355" s="83"/>
      <c r="D355" s="83"/>
      <c r="E355" s="83"/>
      <c r="F355" s="83"/>
      <c r="G355" s="84"/>
      <c r="H355" s="84"/>
      <c r="I355" s="83"/>
      <c r="J355" s="83"/>
      <c r="K355" s="83"/>
      <c r="L355" s="83"/>
      <c r="M355" s="83"/>
      <c r="N355" s="78"/>
      <c r="S355" s="77"/>
      <c r="T355" s="8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</row>
    <row r="356" spans="1:45" s="4" customFormat="1">
      <c r="A356" s="93"/>
      <c r="B356" s="83"/>
      <c r="C356" s="83"/>
      <c r="D356" s="83"/>
      <c r="E356" s="83"/>
      <c r="F356" s="83"/>
      <c r="G356" s="84"/>
      <c r="H356" s="84"/>
      <c r="I356" s="83"/>
      <c r="J356" s="83"/>
      <c r="K356" s="83"/>
      <c r="L356" s="83"/>
      <c r="M356" s="83"/>
      <c r="N356" s="78"/>
      <c r="S356" s="77"/>
      <c r="T356" s="8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</row>
    <row r="357" spans="1:45" s="4" customFormat="1">
      <c r="A357" s="93"/>
      <c r="B357" s="83"/>
      <c r="C357" s="83"/>
      <c r="D357" s="83"/>
      <c r="E357" s="83"/>
      <c r="F357" s="83"/>
      <c r="G357" s="84"/>
      <c r="H357" s="84"/>
      <c r="I357" s="83"/>
      <c r="J357" s="83"/>
      <c r="K357" s="83"/>
      <c r="L357" s="83"/>
      <c r="M357" s="83"/>
      <c r="N357" s="78"/>
      <c r="S357" s="77"/>
      <c r="T357" s="8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</row>
    <row r="358" spans="1:45" s="4" customFormat="1">
      <c r="A358" s="93"/>
      <c r="B358" s="83"/>
      <c r="C358" s="83"/>
      <c r="D358" s="83"/>
      <c r="E358" s="83"/>
      <c r="F358" s="83"/>
      <c r="G358" s="84"/>
      <c r="H358" s="84"/>
      <c r="I358" s="83"/>
      <c r="J358" s="83"/>
      <c r="K358" s="83"/>
      <c r="L358" s="83"/>
      <c r="M358" s="83"/>
      <c r="N358" s="78"/>
      <c r="S358" s="77"/>
      <c r="T358" s="8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</row>
    <row r="359" spans="1:45" s="4" customFormat="1">
      <c r="A359" s="93"/>
      <c r="B359" s="83"/>
      <c r="C359" s="83"/>
      <c r="D359" s="83"/>
      <c r="E359" s="83"/>
      <c r="F359" s="83"/>
      <c r="G359" s="84"/>
      <c r="H359" s="84"/>
      <c r="I359" s="83"/>
      <c r="J359" s="83"/>
      <c r="K359" s="83"/>
      <c r="L359" s="83"/>
      <c r="M359" s="83"/>
      <c r="N359" s="78"/>
      <c r="S359" s="77"/>
      <c r="T359" s="8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</row>
    <row r="360" spans="1:45" s="4" customFormat="1">
      <c r="A360" s="93"/>
      <c r="B360" s="83"/>
      <c r="C360" s="83"/>
      <c r="D360" s="83"/>
      <c r="E360" s="83"/>
      <c r="F360" s="83"/>
      <c r="G360" s="84"/>
      <c r="H360" s="84"/>
      <c r="I360" s="83"/>
      <c r="J360" s="83"/>
      <c r="K360" s="83"/>
      <c r="L360" s="83"/>
      <c r="M360" s="83"/>
      <c r="N360" s="78"/>
      <c r="S360" s="77"/>
      <c r="T360" s="8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</row>
    <row r="361" spans="1:45" s="4" customFormat="1">
      <c r="A361" s="93"/>
      <c r="B361" s="83"/>
      <c r="C361" s="83"/>
      <c r="D361" s="83"/>
      <c r="E361" s="83"/>
      <c r="F361" s="83"/>
      <c r="G361" s="84"/>
      <c r="H361" s="84"/>
      <c r="I361" s="83"/>
      <c r="J361" s="83"/>
      <c r="K361" s="83"/>
      <c r="L361" s="83"/>
      <c r="M361" s="83"/>
      <c r="N361" s="78"/>
      <c r="S361" s="77"/>
      <c r="T361" s="8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</row>
    <row r="362" spans="1:45" s="4" customFormat="1">
      <c r="A362" s="93"/>
      <c r="B362" s="83"/>
      <c r="C362" s="83"/>
      <c r="D362" s="83"/>
      <c r="E362" s="83"/>
      <c r="F362" s="83"/>
      <c r="G362" s="84"/>
      <c r="H362" s="84"/>
      <c r="I362" s="83"/>
      <c r="J362" s="83"/>
      <c r="K362" s="83"/>
      <c r="L362" s="83"/>
      <c r="M362" s="83"/>
      <c r="N362" s="78"/>
      <c r="S362" s="77"/>
      <c r="T362" s="8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</row>
    <row r="363" spans="1:45" s="4" customFormat="1">
      <c r="A363" s="93"/>
      <c r="B363" s="83"/>
      <c r="C363" s="83"/>
      <c r="D363" s="83"/>
      <c r="E363" s="83"/>
      <c r="F363" s="83"/>
      <c r="G363" s="84"/>
      <c r="H363" s="84"/>
      <c r="I363" s="83"/>
      <c r="J363" s="83"/>
      <c r="K363" s="83"/>
      <c r="L363" s="83"/>
      <c r="M363" s="83"/>
      <c r="N363" s="78"/>
      <c r="S363" s="77"/>
      <c r="T363" s="8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</row>
    <row r="364" spans="1:45" s="4" customFormat="1">
      <c r="A364" s="93"/>
      <c r="B364" s="83"/>
      <c r="C364" s="83"/>
      <c r="D364" s="83"/>
      <c r="E364" s="83"/>
      <c r="F364" s="83"/>
      <c r="G364" s="84"/>
      <c r="H364" s="84"/>
      <c r="I364" s="83"/>
      <c r="J364" s="83"/>
      <c r="K364" s="83"/>
      <c r="L364" s="83"/>
      <c r="M364" s="83"/>
      <c r="N364" s="78"/>
      <c r="S364" s="77"/>
      <c r="T364" s="8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</row>
    <row r="365" spans="1:45" s="4" customFormat="1">
      <c r="A365" s="93"/>
      <c r="B365" s="83"/>
      <c r="C365" s="83"/>
      <c r="D365" s="83"/>
      <c r="E365" s="83"/>
      <c r="F365" s="83"/>
      <c r="G365" s="84"/>
      <c r="H365" s="84"/>
      <c r="I365" s="83"/>
      <c r="J365" s="83"/>
      <c r="K365" s="83"/>
      <c r="L365" s="83"/>
      <c r="M365" s="83"/>
      <c r="N365" s="78"/>
      <c r="S365" s="77"/>
      <c r="T365" s="8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</row>
    <row r="366" spans="1:45" s="4" customFormat="1">
      <c r="A366" s="93"/>
      <c r="B366" s="83"/>
      <c r="C366" s="83"/>
      <c r="D366" s="83"/>
      <c r="E366" s="83"/>
      <c r="F366" s="83"/>
      <c r="G366" s="84"/>
      <c r="H366" s="84"/>
      <c r="I366" s="83"/>
      <c r="J366" s="83"/>
      <c r="K366" s="83"/>
      <c r="L366" s="83"/>
      <c r="M366" s="83"/>
      <c r="N366" s="78"/>
      <c r="S366" s="77"/>
      <c r="T366" s="8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</row>
    <row r="367" spans="1:45" s="4" customFormat="1">
      <c r="A367" s="93"/>
      <c r="B367" s="83"/>
      <c r="C367" s="83"/>
      <c r="D367" s="83"/>
      <c r="E367" s="83"/>
      <c r="F367" s="83"/>
      <c r="G367" s="84"/>
      <c r="H367" s="84"/>
      <c r="I367" s="83"/>
      <c r="J367" s="83"/>
      <c r="K367" s="83"/>
      <c r="L367" s="83"/>
      <c r="M367" s="83"/>
      <c r="N367" s="78"/>
      <c r="S367" s="77"/>
      <c r="T367" s="8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</row>
    <row r="368" spans="1:45" s="4" customFormat="1">
      <c r="A368" s="93"/>
      <c r="B368" s="83"/>
      <c r="C368" s="83"/>
      <c r="D368" s="83"/>
      <c r="E368" s="83"/>
      <c r="F368" s="83"/>
      <c r="G368" s="84"/>
      <c r="H368" s="84"/>
      <c r="I368" s="83"/>
      <c r="J368" s="83"/>
      <c r="K368" s="83"/>
      <c r="L368" s="83"/>
      <c r="M368" s="83"/>
      <c r="N368" s="78"/>
      <c r="S368" s="77"/>
      <c r="T368" s="8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</row>
    <row r="369" spans="1:45" s="4" customFormat="1">
      <c r="A369" s="93"/>
      <c r="B369" s="83"/>
      <c r="C369" s="83"/>
      <c r="D369" s="83"/>
      <c r="E369" s="83"/>
      <c r="F369" s="83"/>
      <c r="G369" s="84"/>
      <c r="H369" s="84"/>
      <c r="I369" s="83"/>
      <c r="J369" s="83"/>
      <c r="K369" s="83"/>
      <c r="L369" s="83"/>
      <c r="M369" s="83"/>
      <c r="N369" s="78"/>
      <c r="S369" s="77"/>
      <c r="T369" s="8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</row>
    <row r="370" spans="1:45" s="4" customFormat="1">
      <c r="A370" s="93"/>
      <c r="B370" s="83"/>
      <c r="C370" s="83"/>
      <c r="D370" s="83"/>
      <c r="E370" s="83"/>
      <c r="F370" s="83"/>
      <c r="G370" s="84"/>
      <c r="H370" s="84"/>
      <c r="I370" s="83"/>
      <c r="J370" s="83"/>
      <c r="K370" s="83"/>
      <c r="L370" s="83"/>
      <c r="M370" s="83"/>
      <c r="N370" s="78"/>
      <c r="S370" s="77"/>
      <c r="T370" s="8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</row>
    <row r="371" spans="1:45" s="4" customFormat="1">
      <c r="A371" s="93"/>
      <c r="B371" s="83"/>
      <c r="C371" s="83"/>
      <c r="D371" s="83"/>
      <c r="E371" s="83"/>
      <c r="F371" s="83"/>
      <c r="G371" s="84"/>
      <c r="H371" s="84"/>
      <c r="I371" s="83"/>
      <c r="J371" s="83"/>
      <c r="K371" s="83"/>
      <c r="L371" s="83"/>
      <c r="M371" s="83"/>
      <c r="N371" s="78"/>
      <c r="S371" s="77"/>
      <c r="T371" s="8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</row>
    <row r="372" spans="1:45" s="4" customFormat="1">
      <c r="A372" s="93"/>
      <c r="B372" s="83"/>
      <c r="C372" s="83"/>
      <c r="D372" s="83"/>
      <c r="E372" s="83"/>
      <c r="F372" s="83"/>
      <c r="G372" s="84"/>
      <c r="H372" s="84"/>
      <c r="I372" s="83"/>
      <c r="J372" s="83"/>
      <c r="K372" s="83"/>
      <c r="L372" s="83"/>
      <c r="M372" s="83"/>
      <c r="N372" s="78"/>
      <c r="S372" s="77"/>
      <c r="T372" s="8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</row>
    <row r="373" spans="1:45" s="4" customFormat="1">
      <c r="A373" s="93"/>
      <c r="B373" s="83"/>
      <c r="C373" s="83"/>
      <c r="D373" s="83"/>
      <c r="E373" s="83"/>
      <c r="F373" s="83"/>
      <c r="G373" s="84"/>
      <c r="H373" s="84"/>
      <c r="I373" s="83"/>
      <c r="J373" s="83"/>
      <c r="K373" s="83"/>
      <c r="L373" s="83"/>
      <c r="M373" s="83"/>
      <c r="N373" s="78"/>
      <c r="S373" s="77"/>
      <c r="T373" s="8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</row>
    <row r="374" spans="1:45" s="4" customFormat="1">
      <c r="A374" s="93"/>
      <c r="B374" s="83"/>
      <c r="C374" s="83"/>
      <c r="D374" s="83"/>
      <c r="E374" s="83"/>
      <c r="F374" s="83"/>
      <c r="G374" s="84"/>
      <c r="H374" s="84"/>
      <c r="I374" s="83"/>
      <c r="J374" s="83"/>
      <c r="K374" s="83"/>
      <c r="L374" s="83"/>
      <c r="M374" s="83"/>
      <c r="N374" s="78"/>
      <c r="S374" s="77"/>
      <c r="T374" s="8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</row>
    <row r="375" spans="1:45" s="4" customFormat="1">
      <c r="A375" s="93"/>
      <c r="B375" s="83"/>
      <c r="C375" s="83"/>
      <c r="D375" s="83"/>
      <c r="E375" s="83"/>
      <c r="F375" s="83"/>
      <c r="G375" s="84"/>
      <c r="H375" s="84"/>
      <c r="I375" s="83"/>
      <c r="J375" s="83"/>
      <c r="K375" s="83"/>
      <c r="L375" s="83"/>
      <c r="M375" s="83"/>
      <c r="N375" s="78"/>
      <c r="S375" s="77"/>
      <c r="T375" s="8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</row>
    <row r="376" spans="1:45" s="4" customFormat="1">
      <c r="A376" s="93"/>
      <c r="B376" s="83"/>
      <c r="C376" s="83"/>
      <c r="D376" s="83"/>
      <c r="E376" s="83"/>
      <c r="F376" s="83"/>
      <c r="G376" s="84"/>
      <c r="H376" s="84"/>
      <c r="I376" s="83"/>
      <c r="J376" s="83"/>
      <c r="K376" s="83"/>
      <c r="L376" s="83"/>
      <c r="M376" s="83"/>
      <c r="N376" s="78"/>
      <c r="S376" s="77"/>
      <c r="T376" s="8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</row>
    <row r="377" spans="1:45" s="4" customFormat="1">
      <c r="A377" s="93"/>
      <c r="B377" s="83"/>
      <c r="C377" s="83"/>
      <c r="D377" s="83"/>
      <c r="E377" s="83"/>
      <c r="F377" s="83"/>
      <c r="G377" s="84"/>
      <c r="H377" s="84"/>
      <c r="I377" s="83"/>
      <c r="J377" s="83"/>
      <c r="K377" s="83"/>
      <c r="L377" s="83"/>
      <c r="M377" s="83"/>
      <c r="N377" s="78"/>
      <c r="S377" s="77"/>
      <c r="T377" s="8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</row>
    <row r="378" spans="1:45" s="4" customFormat="1">
      <c r="A378" s="93"/>
      <c r="B378" s="83"/>
      <c r="C378" s="83"/>
      <c r="D378" s="83"/>
      <c r="E378" s="83"/>
      <c r="F378" s="83"/>
      <c r="G378" s="84"/>
      <c r="H378" s="84"/>
      <c r="I378" s="83"/>
      <c r="J378" s="83"/>
      <c r="K378" s="83"/>
      <c r="L378" s="83"/>
      <c r="M378" s="83"/>
      <c r="N378" s="78"/>
      <c r="S378" s="77"/>
      <c r="T378" s="8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</row>
    <row r="379" spans="1:45" s="4" customFormat="1">
      <c r="A379" s="93"/>
      <c r="B379" s="83"/>
      <c r="C379" s="83"/>
      <c r="D379" s="83"/>
      <c r="E379" s="83"/>
      <c r="F379" s="83"/>
      <c r="G379" s="84"/>
      <c r="H379" s="84"/>
      <c r="I379" s="83"/>
      <c r="J379" s="83"/>
      <c r="K379" s="83"/>
      <c r="L379" s="83"/>
      <c r="M379" s="83"/>
      <c r="N379" s="78"/>
      <c r="S379" s="77"/>
      <c r="T379" s="8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</row>
    <row r="380" spans="1:45" s="4" customFormat="1">
      <c r="A380" s="93"/>
      <c r="B380" s="83"/>
      <c r="C380" s="83"/>
      <c r="D380" s="83"/>
      <c r="E380" s="83"/>
      <c r="F380" s="83"/>
      <c r="G380" s="84"/>
      <c r="H380" s="84"/>
      <c r="I380" s="83"/>
      <c r="J380" s="83"/>
      <c r="K380" s="83"/>
      <c r="L380" s="83"/>
      <c r="M380" s="83"/>
      <c r="N380" s="78"/>
      <c r="S380" s="77"/>
      <c r="T380" s="8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</row>
    <row r="381" spans="1:45" s="4" customFormat="1">
      <c r="A381" s="93"/>
      <c r="B381" s="83"/>
      <c r="C381" s="83"/>
      <c r="D381" s="83"/>
      <c r="E381" s="83"/>
      <c r="F381" s="83"/>
      <c r="G381" s="84"/>
      <c r="H381" s="84"/>
      <c r="I381" s="83"/>
      <c r="J381" s="83"/>
      <c r="K381" s="83"/>
      <c r="L381" s="83"/>
      <c r="M381" s="83"/>
      <c r="N381" s="78"/>
      <c r="S381" s="77"/>
      <c r="T381" s="8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</row>
    <row r="382" spans="1:45" s="4" customFormat="1">
      <c r="A382" s="93"/>
      <c r="B382" s="83"/>
      <c r="C382" s="83"/>
      <c r="D382" s="83"/>
      <c r="E382" s="83"/>
      <c r="F382" s="83"/>
      <c r="G382" s="84"/>
      <c r="H382" s="84"/>
      <c r="I382" s="83"/>
      <c r="J382" s="83"/>
      <c r="K382" s="83"/>
      <c r="L382" s="83"/>
      <c r="M382" s="83"/>
      <c r="N382" s="78"/>
      <c r="S382" s="77"/>
      <c r="T382" s="8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</row>
    <row r="383" spans="1:45" s="4" customFormat="1">
      <c r="A383" s="93"/>
      <c r="B383" s="83"/>
      <c r="C383" s="83"/>
      <c r="D383" s="83"/>
      <c r="E383" s="83"/>
      <c r="F383" s="83"/>
      <c r="G383" s="84"/>
      <c r="H383" s="84"/>
      <c r="I383" s="83"/>
      <c r="J383" s="83"/>
      <c r="K383" s="83"/>
      <c r="L383" s="83"/>
      <c r="M383" s="83"/>
      <c r="N383" s="78"/>
      <c r="S383" s="77"/>
      <c r="T383" s="8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</row>
    <row r="384" spans="1:45" s="4" customFormat="1">
      <c r="A384" s="93"/>
      <c r="B384" s="83"/>
      <c r="C384" s="83"/>
      <c r="D384" s="83"/>
      <c r="E384" s="83"/>
      <c r="F384" s="83"/>
      <c r="G384" s="84"/>
      <c r="H384" s="84"/>
      <c r="I384" s="83"/>
      <c r="J384" s="83"/>
      <c r="K384" s="83"/>
      <c r="L384" s="83"/>
      <c r="M384" s="83"/>
      <c r="N384" s="78"/>
      <c r="S384" s="77"/>
      <c r="T384" s="8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</row>
    <row r="385" spans="1:45" s="4" customFormat="1">
      <c r="A385" s="93"/>
      <c r="B385" s="83"/>
      <c r="C385" s="83"/>
      <c r="D385" s="83"/>
      <c r="E385" s="83"/>
      <c r="F385" s="83"/>
      <c r="G385" s="84"/>
      <c r="H385" s="84"/>
      <c r="I385" s="83"/>
      <c r="J385" s="83"/>
      <c r="K385" s="83"/>
      <c r="L385" s="83"/>
      <c r="M385" s="83"/>
      <c r="N385" s="78"/>
      <c r="S385" s="77"/>
      <c r="T385" s="8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</row>
    <row r="386" spans="1:45" s="4" customFormat="1">
      <c r="A386" s="93"/>
      <c r="B386" s="83"/>
      <c r="C386" s="83"/>
      <c r="D386" s="83"/>
      <c r="E386" s="83"/>
      <c r="F386" s="83"/>
      <c r="G386" s="84"/>
      <c r="H386" s="84"/>
      <c r="I386" s="83"/>
      <c r="J386" s="83"/>
      <c r="K386" s="83"/>
      <c r="L386" s="83"/>
      <c r="M386" s="83"/>
      <c r="N386" s="78"/>
      <c r="S386" s="77"/>
      <c r="T386" s="8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</row>
    <row r="387" spans="1:45" s="4" customFormat="1">
      <c r="A387" s="93"/>
      <c r="B387" s="83"/>
      <c r="C387" s="83"/>
      <c r="D387" s="83"/>
      <c r="E387" s="83"/>
      <c r="F387" s="83"/>
      <c r="G387" s="84"/>
      <c r="H387" s="84"/>
      <c r="I387" s="83"/>
      <c r="J387" s="83"/>
      <c r="K387" s="83"/>
      <c r="L387" s="83"/>
      <c r="M387" s="83"/>
      <c r="N387" s="78"/>
      <c r="S387" s="77"/>
      <c r="T387" s="8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</row>
    <row r="388" spans="1:45" s="4" customFormat="1">
      <c r="A388" s="93"/>
      <c r="B388" s="83"/>
      <c r="C388" s="83"/>
      <c r="D388" s="83"/>
      <c r="E388" s="83"/>
      <c r="F388" s="83"/>
      <c r="G388" s="84"/>
      <c r="H388" s="84"/>
      <c r="I388" s="83"/>
      <c r="J388" s="83"/>
      <c r="K388" s="83"/>
      <c r="L388" s="83"/>
      <c r="M388" s="83"/>
      <c r="N388" s="78"/>
      <c r="S388" s="77"/>
      <c r="T388" s="8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</row>
    <row r="389" spans="1:45" s="4" customFormat="1">
      <c r="A389" s="93"/>
      <c r="B389" s="83"/>
      <c r="C389" s="83"/>
      <c r="D389" s="83"/>
      <c r="E389" s="83"/>
      <c r="F389" s="83"/>
      <c r="G389" s="84"/>
      <c r="H389" s="84"/>
      <c r="I389" s="83"/>
      <c r="J389" s="83"/>
      <c r="K389" s="83"/>
      <c r="L389" s="83"/>
      <c r="M389" s="83"/>
      <c r="N389" s="78"/>
      <c r="S389" s="77"/>
      <c r="T389" s="8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</row>
    <row r="390" spans="1:45" s="4" customFormat="1">
      <c r="A390" s="93"/>
      <c r="B390" s="83"/>
      <c r="C390" s="83"/>
      <c r="D390" s="83"/>
      <c r="E390" s="83"/>
      <c r="F390" s="83"/>
      <c r="G390" s="84"/>
      <c r="H390" s="84"/>
      <c r="I390" s="83"/>
      <c r="J390" s="83"/>
      <c r="K390" s="83"/>
      <c r="L390" s="83"/>
      <c r="M390" s="83"/>
      <c r="N390" s="78"/>
      <c r="S390" s="77"/>
      <c r="T390" s="8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</row>
    <row r="391" spans="1:45" s="4" customFormat="1">
      <c r="A391" s="93"/>
      <c r="B391" s="83"/>
      <c r="C391" s="83"/>
      <c r="D391" s="83"/>
      <c r="E391" s="83"/>
      <c r="F391" s="83"/>
      <c r="G391" s="84"/>
      <c r="H391" s="84"/>
      <c r="I391" s="83"/>
      <c r="J391" s="83"/>
      <c r="K391" s="83"/>
      <c r="L391" s="83"/>
      <c r="M391" s="83"/>
      <c r="N391" s="78"/>
      <c r="S391" s="77"/>
      <c r="T391" s="8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</row>
    <row r="392" spans="1:45" s="4" customFormat="1">
      <c r="A392" s="93"/>
      <c r="B392" s="83"/>
      <c r="C392" s="83"/>
      <c r="D392" s="83"/>
      <c r="E392" s="83"/>
      <c r="F392" s="83"/>
      <c r="G392" s="84"/>
      <c r="H392" s="84"/>
      <c r="I392" s="83"/>
      <c r="J392" s="83"/>
      <c r="K392" s="83"/>
      <c r="L392" s="83"/>
      <c r="M392" s="83"/>
      <c r="N392" s="78"/>
      <c r="S392" s="77"/>
      <c r="T392" s="8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</row>
    <row r="393" spans="1:45" s="4" customFormat="1">
      <c r="A393" s="93"/>
      <c r="B393" s="83"/>
      <c r="C393" s="83"/>
      <c r="D393" s="83"/>
      <c r="E393" s="83"/>
      <c r="F393" s="83"/>
      <c r="G393" s="84"/>
      <c r="H393" s="84"/>
      <c r="I393" s="83"/>
      <c r="J393" s="83"/>
      <c r="K393" s="83"/>
      <c r="L393" s="83"/>
      <c r="M393" s="83"/>
      <c r="N393" s="78"/>
      <c r="S393" s="77"/>
      <c r="T393" s="8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</row>
    <row r="394" spans="1:45" s="4" customFormat="1">
      <c r="A394" s="93"/>
      <c r="B394" s="83"/>
      <c r="C394" s="83"/>
      <c r="D394" s="83"/>
      <c r="E394" s="83"/>
      <c r="F394" s="83"/>
      <c r="G394" s="84"/>
      <c r="H394" s="84"/>
      <c r="I394" s="83"/>
      <c r="J394" s="83"/>
      <c r="K394" s="83"/>
      <c r="L394" s="83"/>
      <c r="M394" s="83"/>
      <c r="N394" s="78"/>
      <c r="S394" s="77"/>
      <c r="T394" s="8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</row>
    <row r="395" spans="1:45" s="4" customFormat="1">
      <c r="A395" s="93"/>
      <c r="B395" s="83"/>
      <c r="C395" s="83"/>
      <c r="D395" s="83"/>
      <c r="E395" s="83"/>
      <c r="F395" s="83"/>
      <c r="G395" s="84"/>
      <c r="H395" s="84"/>
      <c r="I395" s="83"/>
      <c r="J395" s="83"/>
      <c r="K395" s="83"/>
      <c r="L395" s="83"/>
      <c r="M395" s="83"/>
      <c r="N395" s="78"/>
      <c r="S395" s="77"/>
      <c r="T395" s="8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</row>
    <row r="396" spans="1:45" s="4" customFormat="1">
      <c r="A396" s="93"/>
      <c r="B396" s="83"/>
      <c r="C396" s="83"/>
      <c r="D396" s="83"/>
      <c r="E396" s="83"/>
      <c r="F396" s="83"/>
      <c r="G396" s="84"/>
      <c r="H396" s="84"/>
      <c r="I396" s="83"/>
      <c r="J396" s="83"/>
      <c r="K396" s="83"/>
      <c r="L396" s="83"/>
      <c r="M396" s="83"/>
      <c r="N396" s="78"/>
      <c r="S396" s="77"/>
      <c r="T396" s="8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</row>
    <row r="397" spans="1:45" s="4" customFormat="1">
      <c r="A397" s="93"/>
      <c r="B397" s="83"/>
      <c r="C397" s="83"/>
      <c r="D397" s="83"/>
      <c r="E397" s="83"/>
      <c r="F397" s="83"/>
      <c r="G397" s="84"/>
      <c r="H397" s="84"/>
      <c r="I397" s="83"/>
      <c r="J397" s="83"/>
      <c r="K397" s="83"/>
      <c r="L397" s="83"/>
      <c r="M397" s="83"/>
      <c r="N397" s="78"/>
      <c r="S397" s="77"/>
      <c r="T397" s="8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</row>
    <row r="398" spans="1:45" s="4" customFormat="1">
      <c r="A398" s="93"/>
      <c r="B398" s="83"/>
      <c r="C398" s="83"/>
      <c r="D398" s="83"/>
      <c r="E398" s="83"/>
      <c r="F398" s="83"/>
      <c r="G398" s="84"/>
      <c r="H398" s="84"/>
      <c r="I398" s="83"/>
      <c r="J398" s="83"/>
      <c r="K398" s="83"/>
      <c r="L398" s="83"/>
      <c r="M398" s="83"/>
      <c r="N398" s="78"/>
      <c r="S398" s="77"/>
      <c r="T398" s="8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</row>
    <row r="399" spans="1:45" s="4" customFormat="1">
      <c r="A399" s="93"/>
      <c r="B399" s="83"/>
      <c r="C399" s="83"/>
      <c r="D399" s="83"/>
      <c r="E399" s="83"/>
      <c r="F399" s="83"/>
      <c r="G399" s="84"/>
      <c r="H399" s="84"/>
      <c r="I399" s="83"/>
      <c r="J399" s="83"/>
      <c r="K399" s="83"/>
      <c r="L399" s="83"/>
      <c r="M399" s="83"/>
      <c r="N399" s="78"/>
      <c r="S399" s="77"/>
      <c r="T399" s="8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</row>
    <row r="400" spans="1:45" s="4" customFormat="1">
      <c r="A400" s="93"/>
      <c r="B400" s="83"/>
      <c r="C400" s="83"/>
      <c r="D400" s="83"/>
      <c r="E400" s="83"/>
      <c r="F400" s="83"/>
      <c r="G400" s="84"/>
      <c r="H400" s="84"/>
      <c r="I400" s="83"/>
      <c r="J400" s="83"/>
      <c r="K400" s="83"/>
      <c r="L400" s="83"/>
      <c r="M400" s="83"/>
      <c r="N400" s="78"/>
      <c r="S400" s="77"/>
      <c r="T400" s="8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</row>
    <row r="401" spans="1:45" s="4" customFormat="1">
      <c r="A401" s="93"/>
      <c r="B401" s="83"/>
      <c r="C401" s="83"/>
      <c r="D401" s="83"/>
      <c r="E401" s="83"/>
      <c r="F401" s="83"/>
      <c r="G401" s="84"/>
      <c r="H401" s="84"/>
      <c r="I401" s="83"/>
      <c r="J401" s="83"/>
      <c r="K401" s="83"/>
      <c r="L401" s="83"/>
      <c r="M401" s="83"/>
      <c r="N401" s="78"/>
      <c r="S401" s="77"/>
      <c r="T401" s="8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</row>
    <row r="402" spans="1:45" s="4" customFormat="1">
      <c r="A402" s="93"/>
      <c r="B402" s="83"/>
      <c r="C402" s="83"/>
      <c r="D402" s="83"/>
      <c r="E402" s="83"/>
      <c r="F402" s="83"/>
      <c r="G402" s="84"/>
      <c r="H402" s="84"/>
      <c r="I402" s="83"/>
      <c r="J402" s="83"/>
      <c r="K402" s="83"/>
      <c r="L402" s="83"/>
      <c r="M402" s="83"/>
      <c r="N402" s="78"/>
      <c r="S402" s="77"/>
      <c r="T402" s="8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</row>
    <row r="403" spans="1:45" s="4" customFormat="1">
      <c r="A403" s="93"/>
      <c r="B403" s="83"/>
      <c r="C403" s="83"/>
      <c r="D403" s="83"/>
      <c r="E403" s="83"/>
      <c r="F403" s="83"/>
      <c r="G403" s="84"/>
      <c r="H403" s="84"/>
      <c r="I403" s="83"/>
      <c r="J403" s="83"/>
      <c r="K403" s="83"/>
      <c r="L403" s="83"/>
      <c r="M403" s="83"/>
      <c r="N403" s="78"/>
      <c r="S403" s="77"/>
      <c r="T403" s="8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</row>
    <row r="404" spans="1:45" s="4" customFormat="1">
      <c r="A404" s="93"/>
      <c r="B404" s="83"/>
      <c r="C404" s="83"/>
      <c r="D404" s="83"/>
      <c r="E404" s="83"/>
      <c r="F404" s="83"/>
      <c r="G404" s="84"/>
      <c r="H404" s="84"/>
      <c r="I404" s="83"/>
      <c r="J404" s="83"/>
      <c r="K404" s="83"/>
      <c r="L404" s="83"/>
      <c r="M404" s="83"/>
      <c r="N404" s="78"/>
      <c r="S404" s="77"/>
      <c r="T404" s="8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</row>
    <row r="405" spans="1:45" s="4" customFormat="1">
      <c r="A405" s="93"/>
      <c r="B405" s="83"/>
      <c r="C405" s="83"/>
      <c r="D405" s="83"/>
      <c r="E405" s="83"/>
      <c r="F405" s="83"/>
      <c r="G405" s="84"/>
      <c r="H405" s="84"/>
      <c r="I405" s="83"/>
      <c r="J405" s="83"/>
      <c r="K405" s="83"/>
      <c r="L405" s="83"/>
      <c r="M405" s="83"/>
      <c r="N405" s="78"/>
      <c r="S405" s="77"/>
      <c r="T405" s="8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</row>
    <row r="406" spans="1:45" s="4" customFormat="1">
      <c r="A406" s="93"/>
      <c r="B406" s="83"/>
      <c r="C406" s="83"/>
      <c r="D406" s="83"/>
      <c r="E406" s="83"/>
      <c r="F406" s="83"/>
      <c r="G406" s="84"/>
      <c r="H406" s="84"/>
      <c r="I406" s="83"/>
      <c r="J406" s="83"/>
      <c r="K406" s="83"/>
      <c r="L406" s="83"/>
      <c r="M406" s="83"/>
      <c r="N406" s="78"/>
      <c r="S406" s="77"/>
      <c r="T406" s="8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</row>
    <row r="407" spans="1:45" s="4" customFormat="1">
      <c r="A407" s="93"/>
      <c r="B407" s="83"/>
      <c r="C407" s="83"/>
      <c r="D407" s="83"/>
      <c r="E407" s="83"/>
      <c r="F407" s="83"/>
      <c r="G407" s="84"/>
      <c r="H407" s="84"/>
      <c r="I407" s="83"/>
      <c r="J407" s="83"/>
      <c r="K407" s="83"/>
      <c r="L407" s="83"/>
      <c r="M407" s="83"/>
      <c r="N407" s="78"/>
      <c r="S407" s="77"/>
      <c r="T407" s="8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</row>
    <row r="408" spans="1:45" s="4" customFormat="1">
      <c r="A408" s="93"/>
      <c r="B408" s="83"/>
      <c r="C408" s="83"/>
      <c r="D408" s="83"/>
      <c r="E408" s="83"/>
      <c r="F408" s="83"/>
      <c r="G408" s="84"/>
      <c r="H408" s="84"/>
      <c r="I408" s="83"/>
      <c r="J408" s="83"/>
      <c r="K408" s="83"/>
      <c r="L408" s="83"/>
      <c r="M408" s="83"/>
      <c r="N408" s="78"/>
      <c r="S408" s="77"/>
      <c r="T408" s="8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</row>
    <row r="409" spans="1:45" s="4" customFormat="1">
      <c r="A409" s="93"/>
      <c r="B409" s="83"/>
      <c r="C409" s="83"/>
      <c r="D409" s="83"/>
      <c r="E409" s="83"/>
      <c r="F409" s="83"/>
      <c r="G409" s="84"/>
      <c r="H409" s="84"/>
      <c r="I409" s="83"/>
      <c r="J409" s="83"/>
      <c r="K409" s="83"/>
      <c r="L409" s="83"/>
      <c r="M409" s="83"/>
      <c r="N409" s="78"/>
      <c r="S409" s="77"/>
      <c r="T409" s="8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</row>
    <row r="410" spans="1:45" s="4" customFormat="1">
      <c r="A410" s="93"/>
      <c r="B410" s="83"/>
      <c r="C410" s="83"/>
      <c r="D410" s="83"/>
      <c r="E410" s="83"/>
      <c r="F410" s="83"/>
      <c r="G410" s="84"/>
      <c r="H410" s="84"/>
      <c r="I410" s="83"/>
      <c r="J410" s="83"/>
      <c r="K410" s="83"/>
      <c r="L410" s="83"/>
      <c r="M410" s="83"/>
      <c r="N410" s="78"/>
      <c r="S410" s="77"/>
      <c r="T410" s="8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</row>
    <row r="411" spans="1:45" s="4" customFormat="1">
      <c r="A411" s="93"/>
      <c r="B411" s="83"/>
      <c r="C411" s="83"/>
      <c r="D411" s="83"/>
      <c r="E411" s="83"/>
      <c r="F411" s="83"/>
      <c r="G411" s="84"/>
      <c r="H411" s="84"/>
      <c r="I411" s="83"/>
      <c r="J411" s="83"/>
      <c r="K411" s="83"/>
      <c r="L411" s="83"/>
      <c r="M411" s="83"/>
      <c r="N411" s="78"/>
      <c r="S411" s="77"/>
      <c r="T411" s="8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</row>
    <row r="412" spans="1:45" s="4" customFormat="1">
      <c r="A412" s="93"/>
      <c r="B412" s="83"/>
      <c r="C412" s="83"/>
      <c r="D412" s="83"/>
      <c r="E412" s="83"/>
      <c r="F412" s="83"/>
      <c r="G412" s="84"/>
      <c r="H412" s="84"/>
      <c r="I412" s="83"/>
      <c r="J412" s="83"/>
      <c r="K412" s="83"/>
      <c r="L412" s="83"/>
      <c r="M412" s="83"/>
      <c r="N412" s="78"/>
      <c r="S412" s="77"/>
      <c r="T412" s="8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</row>
    <row r="413" spans="1:45" s="4" customFormat="1">
      <c r="A413" s="93"/>
      <c r="B413" s="83"/>
      <c r="C413" s="83"/>
      <c r="D413" s="83"/>
      <c r="E413" s="83"/>
      <c r="F413" s="83"/>
      <c r="G413" s="84"/>
      <c r="H413" s="84"/>
      <c r="I413" s="83"/>
      <c r="J413" s="83"/>
      <c r="K413" s="83"/>
      <c r="L413" s="83"/>
      <c r="M413" s="83"/>
      <c r="N413" s="78"/>
      <c r="S413" s="77"/>
      <c r="T413" s="8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</row>
    <row r="414" spans="1:45" s="4" customFormat="1">
      <c r="A414" s="93"/>
      <c r="B414" s="83"/>
      <c r="C414" s="83"/>
      <c r="D414" s="83"/>
      <c r="E414" s="83"/>
      <c r="F414" s="83"/>
      <c r="G414" s="84"/>
      <c r="H414" s="84"/>
      <c r="I414" s="83"/>
      <c r="J414" s="83"/>
      <c r="K414" s="83"/>
      <c r="L414" s="83"/>
      <c r="M414" s="83"/>
      <c r="N414" s="78"/>
      <c r="S414" s="77"/>
      <c r="T414" s="8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</row>
    <row r="415" spans="1:45" s="4" customFormat="1">
      <c r="A415" s="93"/>
      <c r="B415" s="83"/>
      <c r="C415" s="83"/>
      <c r="D415" s="83"/>
      <c r="E415" s="83"/>
      <c r="F415" s="83"/>
      <c r="G415" s="84"/>
      <c r="H415" s="84"/>
      <c r="I415" s="83"/>
      <c r="J415" s="83"/>
      <c r="K415" s="83"/>
      <c r="L415" s="83"/>
      <c r="M415" s="83"/>
      <c r="N415" s="78"/>
      <c r="S415" s="77"/>
      <c r="T415" s="8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</row>
    <row r="416" spans="1:45" s="4" customFormat="1">
      <c r="A416" s="93"/>
      <c r="B416" s="83"/>
      <c r="C416" s="83"/>
      <c r="D416" s="83"/>
      <c r="E416" s="83"/>
      <c r="F416" s="83"/>
      <c r="G416" s="84"/>
      <c r="H416" s="84"/>
      <c r="I416" s="83"/>
      <c r="J416" s="83"/>
      <c r="K416" s="83"/>
      <c r="L416" s="83"/>
      <c r="M416" s="83"/>
      <c r="N416" s="78"/>
      <c r="S416" s="77"/>
      <c r="T416" s="8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</row>
    <row r="417" spans="1:45" s="4" customFormat="1">
      <c r="A417" s="93"/>
      <c r="B417" s="83"/>
      <c r="C417" s="83"/>
      <c r="D417" s="83"/>
      <c r="E417" s="83"/>
      <c r="F417" s="83"/>
      <c r="G417" s="84"/>
      <c r="H417" s="84"/>
      <c r="I417" s="83"/>
      <c r="J417" s="83"/>
      <c r="K417" s="83"/>
      <c r="L417" s="83"/>
      <c r="M417" s="83"/>
      <c r="N417" s="78"/>
      <c r="S417" s="77"/>
      <c r="T417" s="8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</row>
    <row r="418" spans="1:45" s="4" customFormat="1">
      <c r="A418" s="93"/>
      <c r="B418" s="83"/>
      <c r="C418" s="83"/>
      <c r="D418" s="83"/>
      <c r="E418" s="83"/>
      <c r="F418" s="83"/>
      <c r="G418" s="84"/>
      <c r="H418" s="84"/>
      <c r="I418" s="83"/>
      <c r="J418" s="83"/>
      <c r="K418" s="83"/>
      <c r="L418" s="83"/>
      <c r="M418" s="83"/>
      <c r="N418" s="78"/>
      <c r="S418" s="77"/>
      <c r="T418" s="8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</row>
    <row r="419" spans="1:45" s="4" customFormat="1">
      <c r="A419" s="93"/>
      <c r="B419" s="83"/>
      <c r="C419" s="83"/>
      <c r="D419" s="83"/>
      <c r="E419" s="83"/>
      <c r="F419" s="83"/>
      <c r="G419" s="84"/>
      <c r="H419" s="84"/>
      <c r="I419" s="83"/>
      <c r="J419" s="83"/>
      <c r="K419" s="83"/>
      <c r="L419" s="83"/>
      <c r="M419" s="83"/>
      <c r="N419" s="78"/>
      <c r="S419" s="77"/>
      <c r="T419" s="8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</row>
    <row r="420" spans="1:45" s="4" customFormat="1">
      <c r="A420" s="93"/>
      <c r="B420" s="83"/>
      <c r="C420" s="83"/>
      <c r="D420" s="83"/>
      <c r="E420" s="83"/>
      <c r="F420" s="83"/>
      <c r="G420" s="84"/>
      <c r="H420" s="84"/>
      <c r="I420" s="83"/>
      <c r="J420" s="83"/>
      <c r="K420" s="83"/>
      <c r="L420" s="83"/>
      <c r="M420" s="83"/>
      <c r="N420" s="78"/>
      <c r="S420" s="77"/>
      <c r="T420" s="8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</row>
    <row r="421" spans="1:45" s="4" customFormat="1">
      <c r="A421" s="93"/>
      <c r="B421" s="83"/>
      <c r="C421" s="83"/>
      <c r="D421" s="83"/>
      <c r="E421" s="83"/>
      <c r="F421" s="83"/>
      <c r="G421" s="84"/>
      <c r="H421" s="84"/>
      <c r="I421" s="83"/>
      <c r="J421" s="83"/>
      <c r="K421" s="83"/>
      <c r="L421" s="83"/>
      <c r="M421" s="83"/>
      <c r="N421" s="78"/>
      <c r="S421" s="77"/>
      <c r="T421" s="8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</row>
    <row r="422" spans="1:45" s="4" customFormat="1">
      <c r="A422" s="93"/>
      <c r="B422" s="83"/>
      <c r="C422" s="83"/>
      <c r="D422" s="83"/>
      <c r="E422" s="83"/>
      <c r="F422" s="83"/>
      <c r="G422" s="84"/>
      <c r="H422" s="84"/>
      <c r="I422" s="83"/>
      <c r="J422" s="83"/>
      <c r="K422" s="83"/>
      <c r="L422" s="83"/>
      <c r="M422" s="83"/>
      <c r="N422" s="78"/>
      <c r="S422" s="77"/>
      <c r="T422" s="8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</row>
    <row r="423" spans="1:45" s="4" customFormat="1">
      <c r="A423" s="93"/>
      <c r="B423" s="83"/>
      <c r="C423" s="83"/>
      <c r="D423" s="83"/>
      <c r="E423" s="83"/>
      <c r="F423" s="83"/>
      <c r="G423" s="84"/>
      <c r="H423" s="84"/>
      <c r="I423" s="83"/>
      <c r="J423" s="83"/>
      <c r="K423" s="83"/>
      <c r="L423" s="83"/>
      <c r="M423" s="83"/>
      <c r="N423" s="78"/>
      <c r="S423" s="77"/>
      <c r="T423" s="8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</row>
    <row r="424" spans="1:45" s="4" customFormat="1">
      <c r="A424" s="93"/>
      <c r="B424" s="83"/>
      <c r="C424" s="83"/>
      <c r="D424" s="83"/>
      <c r="E424" s="83"/>
      <c r="F424" s="83"/>
      <c r="G424" s="84"/>
      <c r="H424" s="84"/>
      <c r="I424" s="83"/>
      <c r="J424" s="83"/>
      <c r="K424" s="83"/>
      <c r="L424" s="83"/>
      <c r="M424" s="83"/>
      <c r="N424" s="78"/>
      <c r="S424" s="77"/>
      <c r="T424" s="8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</row>
    <row r="425" spans="1:45" s="4" customFormat="1">
      <c r="A425" s="93"/>
      <c r="B425" s="83"/>
      <c r="C425" s="83"/>
      <c r="D425" s="83"/>
      <c r="E425" s="83"/>
      <c r="F425" s="83"/>
      <c r="G425" s="84"/>
      <c r="H425" s="84"/>
      <c r="I425" s="83"/>
      <c r="J425" s="83"/>
      <c r="K425" s="83"/>
      <c r="L425" s="83"/>
      <c r="M425" s="83"/>
      <c r="N425" s="78"/>
      <c r="S425" s="77"/>
      <c r="T425" s="8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</row>
    <row r="426" spans="1:45" s="4" customFormat="1">
      <c r="A426" s="93"/>
      <c r="B426" s="83"/>
      <c r="C426" s="83"/>
      <c r="D426" s="83"/>
      <c r="E426" s="83"/>
      <c r="F426" s="83"/>
      <c r="G426" s="84"/>
      <c r="H426" s="84"/>
      <c r="I426" s="83"/>
      <c r="J426" s="83"/>
      <c r="K426" s="83"/>
      <c r="L426" s="83"/>
      <c r="M426" s="83"/>
      <c r="N426" s="78"/>
      <c r="S426" s="77"/>
      <c r="T426" s="8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</row>
    <row r="427" spans="1:45" s="4" customFormat="1">
      <c r="A427" s="93"/>
      <c r="B427" s="83"/>
      <c r="C427" s="83"/>
      <c r="D427" s="83"/>
      <c r="E427" s="83"/>
      <c r="F427" s="83"/>
      <c r="G427" s="84"/>
      <c r="H427" s="84"/>
      <c r="I427" s="83"/>
      <c r="J427" s="83"/>
      <c r="K427" s="83"/>
      <c r="L427" s="83"/>
      <c r="M427" s="83"/>
      <c r="N427" s="78"/>
      <c r="S427" s="77"/>
      <c r="T427" s="8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</row>
    <row r="428" spans="1:45" s="4" customFormat="1">
      <c r="A428" s="93"/>
      <c r="B428" s="83"/>
      <c r="C428" s="83"/>
      <c r="D428" s="83"/>
      <c r="E428" s="83"/>
      <c r="F428" s="83"/>
      <c r="G428" s="84"/>
      <c r="H428" s="84"/>
      <c r="I428" s="83"/>
      <c r="J428" s="83"/>
      <c r="K428" s="83"/>
      <c r="L428" s="83"/>
      <c r="M428" s="83"/>
      <c r="N428" s="78"/>
      <c r="S428" s="77"/>
      <c r="T428" s="8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</row>
    <row r="429" spans="1:45" s="4" customFormat="1">
      <c r="A429" s="93"/>
      <c r="B429" s="83"/>
      <c r="C429" s="83"/>
      <c r="D429" s="83"/>
      <c r="E429" s="83"/>
      <c r="F429" s="83"/>
      <c r="G429" s="84"/>
      <c r="H429" s="84"/>
      <c r="I429" s="83"/>
      <c r="J429" s="83"/>
      <c r="K429" s="83"/>
      <c r="L429" s="83"/>
      <c r="M429" s="83"/>
      <c r="N429" s="78"/>
      <c r="S429" s="77"/>
      <c r="T429" s="8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</row>
    <row r="430" spans="1:45" s="4" customFormat="1">
      <c r="A430" s="93"/>
      <c r="B430" s="83"/>
      <c r="C430" s="83"/>
      <c r="D430" s="83"/>
      <c r="E430" s="83"/>
      <c r="F430" s="83"/>
      <c r="G430" s="84"/>
      <c r="H430" s="84"/>
      <c r="I430" s="83"/>
      <c r="J430" s="83"/>
      <c r="K430" s="83"/>
      <c r="L430" s="83"/>
      <c r="M430" s="83"/>
      <c r="N430" s="78"/>
      <c r="S430" s="77"/>
      <c r="T430" s="8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</row>
    <row r="431" spans="1:45" s="4" customFormat="1">
      <c r="A431" s="93"/>
      <c r="B431" s="83"/>
      <c r="C431" s="83"/>
      <c r="D431" s="83"/>
      <c r="E431" s="83"/>
      <c r="F431" s="83"/>
      <c r="G431" s="84"/>
      <c r="H431" s="84"/>
      <c r="I431" s="83"/>
      <c r="J431" s="83"/>
      <c r="K431" s="83"/>
      <c r="L431" s="83"/>
      <c r="M431" s="83"/>
      <c r="N431" s="78"/>
      <c r="S431" s="77"/>
      <c r="T431" s="8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</row>
    <row r="432" spans="1:45" s="4" customFormat="1">
      <c r="A432" s="93"/>
      <c r="B432" s="83"/>
      <c r="C432" s="83"/>
      <c r="D432" s="83"/>
      <c r="E432" s="83"/>
      <c r="F432" s="83"/>
      <c r="G432" s="84"/>
      <c r="H432" s="84"/>
      <c r="I432" s="83"/>
      <c r="J432" s="83"/>
      <c r="K432" s="83"/>
      <c r="L432" s="83"/>
      <c r="M432" s="83"/>
      <c r="N432" s="78"/>
      <c r="S432" s="77"/>
      <c r="T432" s="8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</row>
    <row r="433" spans="1:45" s="4" customFormat="1">
      <c r="A433" s="93"/>
      <c r="B433" s="83"/>
      <c r="C433" s="83"/>
      <c r="D433" s="83"/>
      <c r="E433" s="83"/>
      <c r="F433" s="83"/>
      <c r="G433" s="84"/>
      <c r="H433" s="84"/>
      <c r="I433" s="83"/>
      <c r="J433" s="83"/>
      <c r="K433" s="83"/>
      <c r="L433" s="83"/>
      <c r="M433" s="83"/>
      <c r="N433" s="78"/>
      <c r="S433" s="77"/>
      <c r="T433" s="8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</row>
    <row r="434" spans="1:45" s="4" customFormat="1">
      <c r="A434" s="93"/>
      <c r="B434" s="83"/>
      <c r="C434" s="83"/>
      <c r="D434" s="83"/>
      <c r="E434" s="83"/>
      <c r="F434" s="83"/>
      <c r="G434" s="84"/>
      <c r="H434" s="84"/>
      <c r="I434" s="83"/>
      <c r="J434" s="83"/>
      <c r="K434" s="83"/>
      <c r="L434" s="83"/>
      <c r="M434" s="83"/>
      <c r="N434" s="78"/>
      <c r="S434" s="77"/>
      <c r="T434" s="8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</row>
    <row r="435" spans="1:45" s="4" customFormat="1">
      <c r="A435" s="93"/>
      <c r="B435" s="83"/>
      <c r="C435" s="83"/>
      <c r="D435" s="83"/>
      <c r="E435" s="83"/>
      <c r="F435" s="83"/>
      <c r="G435" s="84"/>
      <c r="H435" s="84"/>
      <c r="I435" s="83"/>
      <c r="J435" s="83"/>
      <c r="K435" s="83"/>
      <c r="L435" s="83"/>
      <c r="M435" s="83"/>
      <c r="N435" s="78"/>
      <c r="S435" s="77"/>
      <c r="T435" s="8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</row>
    <row r="436" spans="1:45" s="4" customFormat="1">
      <c r="A436" s="93"/>
      <c r="B436" s="83"/>
      <c r="C436" s="83"/>
      <c r="D436" s="83"/>
      <c r="E436" s="83"/>
      <c r="F436" s="83"/>
      <c r="G436" s="84"/>
      <c r="H436" s="84"/>
      <c r="I436" s="83"/>
      <c r="J436" s="83"/>
      <c r="K436" s="83"/>
      <c r="L436" s="83"/>
      <c r="M436" s="83"/>
      <c r="N436" s="78"/>
      <c r="S436" s="77"/>
      <c r="T436" s="8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</row>
    <row r="437" spans="1:45" s="4" customFormat="1">
      <c r="A437" s="93"/>
      <c r="B437" s="83"/>
      <c r="C437" s="83"/>
      <c r="D437" s="83"/>
      <c r="E437" s="83"/>
      <c r="F437" s="83"/>
      <c r="G437" s="84"/>
      <c r="H437" s="84"/>
      <c r="I437" s="83"/>
      <c r="J437" s="83"/>
      <c r="K437" s="83"/>
      <c r="L437" s="83"/>
      <c r="M437" s="83"/>
      <c r="N437" s="78"/>
      <c r="S437" s="77"/>
      <c r="T437" s="8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</row>
    <row r="438" spans="1:45" s="4" customFormat="1">
      <c r="A438" s="93"/>
      <c r="B438" s="83"/>
      <c r="C438" s="83"/>
      <c r="D438" s="83"/>
      <c r="E438" s="83"/>
      <c r="F438" s="83"/>
      <c r="G438" s="84"/>
      <c r="H438" s="84"/>
      <c r="I438" s="83"/>
      <c r="J438" s="83"/>
      <c r="K438" s="83"/>
      <c r="L438" s="83"/>
      <c r="M438" s="83"/>
      <c r="N438" s="78"/>
      <c r="S438" s="77"/>
      <c r="T438" s="8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</row>
    <row r="439" spans="1:45" s="4" customFormat="1">
      <c r="A439" s="93"/>
      <c r="B439" s="83"/>
      <c r="C439" s="83"/>
      <c r="D439" s="83"/>
      <c r="E439" s="83"/>
      <c r="F439" s="83"/>
      <c r="G439" s="84"/>
      <c r="H439" s="84"/>
      <c r="I439" s="83"/>
      <c r="J439" s="83"/>
      <c r="K439" s="83"/>
      <c r="L439" s="83"/>
      <c r="M439" s="83"/>
      <c r="N439" s="78"/>
      <c r="S439" s="77"/>
      <c r="T439" s="8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</row>
    <row r="440" spans="1:45" s="4" customFormat="1">
      <c r="A440" s="93"/>
      <c r="B440" s="83"/>
      <c r="C440" s="83"/>
      <c r="D440" s="83"/>
      <c r="E440" s="83"/>
      <c r="F440" s="83"/>
      <c r="G440" s="84"/>
      <c r="H440" s="84"/>
      <c r="I440" s="83"/>
      <c r="J440" s="83"/>
      <c r="K440" s="83"/>
      <c r="L440" s="83"/>
      <c r="M440" s="83"/>
      <c r="N440" s="78"/>
      <c r="S440" s="77"/>
      <c r="T440" s="8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</row>
    <row r="441" spans="1:45" s="4" customFormat="1">
      <c r="A441" s="93"/>
      <c r="B441" s="83"/>
      <c r="C441" s="83"/>
      <c r="D441" s="83"/>
      <c r="E441" s="83"/>
      <c r="F441" s="83"/>
      <c r="G441" s="84"/>
      <c r="H441" s="84"/>
      <c r="I441" s="83"/>
      <c r="J441" s="83"/>
      <c r="K441" s="83"/>
      <c r="L441" s="83"/>
      <c r="M441" s="83"/>
      <c r="N441" s="78"/>
      <c r="S441" s="77"/>
      <c r="T441" s="8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</row>
    <row r="442" spans="1:45" s="4" customFormat="1">
      <c r="A442" s="93"/>
      <c r="B442" s="83"/>
      <c r="C442" s="83"/>
      <c r="D442" s="83"/>
      <c r="E442" s="83"/>
      <c r="F442" s="83"/>
      <c r="G442" s="84"/>
      <c r="H442" s="84"/>
      <c r="I442" s="83"/>
      <c r="J442" s="83"/>
      <c r="K442" s="83"/>
      <c r="L442" s="83"/>
      <c r="M442" s="83"/>
      <c r="N442" s="78"/>
      <c r="S442" s="77"/>
      <c r="T442" s="8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</row>
    <row r="443" spans="1:45" s="4" customFormat="1">
      <c r="A443" s="93"/>
      <c r="B443" s="83"/>
      <c r="C443" s="83"/>
      <c r="D443" s="83"/>
      <c r="E443" s="83"/>
      <c r="F443" s="83"/>
      <c r="G443" s="84"/>
      <c r="H443" s="84"/>
      <c r="I443" s="83"/>
      <c r="J443" s="83"/>
      <c r="K443" s="83"/>
      <c r="L443" s="83"/>
      <c r="M443" s="83"/>
      <c r="N443" s="78"/>
      <c r="S443" s="77"/>
      <c r="T443" s="8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</row>
    <row r="444" spans="1:45" s="4" customFormat="1">
      <c r="A444" s="93"/>
      <c r="B444" s="83"/>
      <c r="C444" s="83"/>
      <c r="D444" s="83"/>
      <c r="E444" s="83"/>
      <c r="F444" s="83"/>
      <c r="G444" s="84"/>
      <c r="H444" s="84"/>
      <c r="I444" s="83"/>
      <c r="J444" s="83"/>
      <c r="K444" s="83"/>
      <c r="L444" s="83"/>
      <c r="M444" s="83"/>
      <c r="N444" s="78"/>
      <c r="S444" s="77"/>
      <c r="T444" s="8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</row>
    <row r="445" spans="1:45" s="4" customFormat="1">
      <c r="A445" s="93"/>
      <c r="B445" s="83"/>
      <c r="C445" s="83"/>
      <c r="D445" s="83"/>
      <c r="E445" s="83"/>
      <c r="F445" s="83"/>
      <c r="G445" s="84"/>
      <c r="H445" s="84"/>
      <c r="I445" s="83"/>
      <c r="J445" s="83"/>
      <c r="K445" s="83"/>
      <c r="L445" s="83"/>
      <c r="M445" s="83"/>
      <c r="N445" s="78"/>
      <c r="S445" s="77"/>
      <c r="T445" s="8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</row>
    <row r="446" spans="1:45" s="4" customFormat="1">
      <c r="A446" s="93"/>
      <c r="B446" s="83"/>
      <c r="C446" s="83"/>
      <c r="D446" s="83"/>
      <c r="E446" s="83"/>
      <c r="F446" s="83"/>
      <c r="G446" s="84"/>
      <c r="H446" s="84"/>
      <c r="I446" s="83"/>
      <c r="J446" s="83"/>
      <c r="K446" s="83"/>
      <c r="L446" s="83"/>
      <c r="M446" s="83"/>
      <c r="N446" s="78"/>
      <c r="S446" s="77"/>
      <c r="T446" s="8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</row>
    <row r="447" spans="1:45" s="4" customFormat="1">
      <c r="A447" s="93"/>
      <c r="B447" s="83"/>
      <c r="C447" s="83"/>
      <c r="D447" s="83"/>
      <c r="E447" s="83"/>
      <c r="F447" s="83"/>
      <c r="G447" s="84"/>
      <c r="H447" s="84"/>
      <c r="I447" s="83"/>
      <c r="J447" s="83"/>
      <c r="K447" s="83"/>
      <c r="L447" s="83"/>
      <c r="M447" s="83"/>
      <c r="N447" s="78"/>
      <c r="S447" s="77"/>
      <c r="T447" s="8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</row>
    <row r="448" spans="1:45" s="4" customFormat="1">
      <c r="A448" s="93"/>
      <c r="B448" s="83"/>
      <c r="C448" s="83"/>
      <c r="D448" s="83"/>
      <c r="E448" s="83"/>
      <c r="F448" s="83"/>
      <c r="G448" s="84"/>
      <c r="H448" s="84"/>
      <c r="I448" s="83"/>
      <c r="J448" s="83"/>
      <c r="K448" s="83"/>
      <c r="L448" s="83"/>
      <c r="M448" s="83"/>
      <c r="N448" s="78"/>
      <c r="S448" s="77"/>
      <c r="T448" s="8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</row>
    <row r="449" spans="1:45" s="4" customFormat="1">
      <c r="A449" s="93"/>
      <c r="B449" s="83"/>
      <c r="C449" s="83"/>
      <c r="D449" s="83"/>
      <c r="E449" s="83"/>
      <c r="F449" s="83"/>
      <c r="G449" s="84"/>
      <c r="H449" s="84"/>
      <c r="I449" s="83"/>
      <c r="J449" s="83"/>
      <c r="K449" s="83"/>
      <c r="L449" s="83"/>
      <c r="M449" s="83"/>
      <c r="N449" s="78"/>
      <c r="S449" s="77"/>
      <c r="T449" s="8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</row>
    <row r="450" spans="1:45" s="4" customFormat="1">
      <c r="A450" s="93"/>
      <c r="B450" s="83"/>
      <c r="C450" s="83"/>
      <c r="D450" s="83"/>
      <c r="E450" s="83"/>
      <c r="F450" s="83"/>
      <c r="G450" s="84"/>
      <c r="H450" s="84"/>
      <c r="I450" s="83"/>
      <c r="J450" s="83"/>
      <c r="K450" s="83"/>
      <c r="L450" s="83"/>
      <c r="M450" s="83"/>
      <c r="N450" s="78"/>
      <c r="S450" s="77"/>
      <c r="T450" s="8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</row>
    <row r="451" spans="1:45" s="4" customFormat="1">
      <c r="A451" s="93"/>
      <c r="B451" s="83"/>
      <c r="C451" s="83"/>
      <c r="D451" s="83"/>
      <c r="E451" s="83"/>
      <c r="F451" s="83"/>
      <c r="G451" s="84"/>
      <c r="H451" s="84"/>
      <c r="I451" s="83"/>
      <c r="J451" s="83"/>
      <c r="K451" s="83"/>
      <c r="L451" s="83"/>
      <c r="M451" s="83"/>
      <c r="N451" s="78"/>
      <c r="S451" s="77"/>
      <c r="T451" s="8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</row>
    <row r="452" spans="1:45" s="4" customFormat="1">
      <c r="A452" s="93"/>
      <c r="B452" s="83"/>
      <c r="C452" s="83"/>
      <c r="D452" s="83"/>
      <c r="E452" s="83"/>
      <c r="F452" s="83"/>
      <c r="G452" s="84"/>
      <c r="H452" s="84"/>
      <c r="I452" s="83"/>
      <c r="J452" s="83"/>
      <c r="K452" s="83"/>
      <c r="L452" s="83"/>
      <c r="M452" s="83"/>
      <c r="N452" s="78"/>
      <c r="S452" s="77"/>
      <c r="T452" s="8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</row>
    <row r="453" spans="1:45" s="4" customFormat="1">
      <c r="A453" s="93"/>
      <c r="B453" s="83"/>
      <c r="C453" s="83"/>
      <c r="D453" s="83"/>
      <c r="E453" s="83"/>
      <c r="F453" s="83"/>
      <c r="G453" s="84"/>
      <c r="H453" s="84"/>
      <c r="I453" s="83"/>
      <c r="J453" s="83"/>
      <c r="K453" s="83"/>
      <c r="L453" s="83"/>
      <c r="M453" s="83"/>
      <c r="N453" s="78"/>
      <c r="S453" s="77"/>
      <c r="T453" s="8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</row>
    <row r="454" spans="1:45" s="4" customFormat="1">
      <c r="A454" s="93"/>
      <c r="B454" s="83"/>
      <c r="C454" s="83"/>
      <c r="D454" s="83"/>
      <c r="E454" s="83"/>
      <c r="F454" s="83"/>
      <c r="G454" s="84"/>
      <c r="H454" s="84"/>
      <c r="I454" s="83"/>
      <c r="J454" s="83"/>
      <c r="K454" s="83"/>
      <c r="L454" s="83"/>
      <c r="M454" s="83"/>
      <c r="N454" s="78"/>
      <c r="S454" s="77"/>
      <c r="T454" s="8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</row>
    <row r="455" spans="1:45" s="4" customFormat="1">
      <c r="A455" s="93"/>
      <c r="B455" s="83"/>
      <c r="C455" s="83"/>
      <c r="D455" s="83"/>
      <c r="E455" s="83"/>
      <c r="F455" s="83"/>
      <c r="G455" s="84"/>
      <c r="H455" s="84"/>
      <c r="I455" s="83"/>
      <c r="J455" s="83"/>
      <c r="K455" s="83"/>
      <c r="L455" s="83"/>
      <c r="M455" s="83"/>
      <c r="N455" s="78"/>
      <c r="S455" s="77"/>
      <c r="T455" s="8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</row>
    <row r="456" spans="1:45" s="4" customFormat="1">
      <c r="A456" s="93"/>
      <c r="B456" s="83"/>
      <c r="C456" s="83"/>
      <c r="D456" s="83"/>
      <c r="E456" s="83"/>
      <c r="F456" s="83"/>
      <c r="G456" s="84"/>
      <c r="H456" s="84"/>
      <c r="I456" s="83"/>
      <c r="J456" s="83"/>
      <c r="K456" s="83"/>
      <c r="L456" s="83"/>
      <c r="M456" s="83"/>
      <c r="N456" s="78"/>
      <c r="S456" s="77"/>
      <c r="T456" s="8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</row>
    <row r="457" spans="1:45" s="4" customFormat="1">
      <c r="A457" s="93"/>
      <c r="B457" s="83"/>
      <c r="C457" s="83"/>
      <c r="D457" s="83"/>
      <c r="E457" s="83"/>
      <c r="F457" s="83"/>
      <c r="G457" s="84"/>
      <c r="H457" s="84"/>
      <c r="I457" s="83"/>
      <c r="J457" s="83"/>
      <c r="K457" s="83"/>
      <c r="L457" s="83"/>
      <c r="M457" s="83"/>
      <c r="N457" s="78"/>
      <c r="S457" s="77"/>
      <c r="T457" s="8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</row>
    <row r="458" spans="1:45" s="4" customFormat="1">
      <c r="A458" s="93"/>
      <c r="B458" s="83"/>
      <c r="C458" s="83"/>
      <c r="D458" s="83"/>
      <c r="E458" s="83"/>
      <c r="F458" s="83"/>
      <c r="G458" s="84"/>
      <c r="H458" s="84"/>
      <c r="I458" s="83"/>
      <c r="J458" s="83"/>
      <c r="K458" s="83"/>
      <c r="L458" s="83"/>
      <c r="M458" s="83"/>
      <c r="N458" s="78"/>
      <c r="S458" s="77"/>
      <c r="T458" s="8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</row>
    <row r="459" spans="1:45" s="4" customFormat="1">
      <c r="A459" s="93"/>
      <c r="B459" s="83"/>
      <c r="C459" s="83"/>
      <c r="D459" s="83"/>
      <c r="E459" s="83"/>
      <c r="F459" s="83"/>
      <c r="G459" s="84"/>
      <c r="H459" s="84"/>
      <c r="I459" s="83"/>
      <c r="J459" s="83"/>
      <c r="K459" s="83"/>
      <c r="L459" s="83"/>
      <c r="M459" s="83"/>
      <c r="N459" s="78"/>
      <c r="S459" s="77"/>
      <c r="T459" s="8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</row>
    <row r="460" spans="1:45" s="4" customFormat="1">
      <c r="A460" s="93"/>
      <c r="B460" s="83"/>
      <c r="C460" s="83"/>
      <c r="D460" s="83"/>
      <c r="E460" s="83"/>
      <c r="F460" s="83"/>
      <c r="G460" s="84"/>
      <c r="H460" s="84"/>
      <c r="I460" s="83"/>
      <c r="J460" s="83"/>
      <c r="K460" s="83"/>
      <c r="L460" s="83"/>
      <c r="M460" s="83"/>
      <c r="N460" s="78"/>
      <c r="S460" s="77"/>
      <c r="T460" s="8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</row>
    <row r="461" spans="1:45" s="4" customFormat="1">
      <c r="A461" s="93"/>
      <c r="B461" s="83"/>
      <c r="C461" s="83"/>
      <c r="D461" s="83"/>
      <c r="E461" s="83"/>
      <c r="F461" s="83"/>
      <c r="G461" s="84"/>
      <c r="H461" s="84"/>
      <c r="I461" s="83"/>
      <c r="J461" s="83"/>
      <c r="K461" s="83"/>
      <c r="L461" s="83"/>
      <c r="M461" s="83"/>
      <c r="N461" s="78"/>
      <c r="S461" s="77"/>
      <c r="T461" s="8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</row>
    <row r="462" spans="1:45" s="4" customFormat="1">
      <c r="A462" s="93"/>
      <c r="B462" s="83"/>
      <c r="C462" s="83"/>
      <c r="D462" s="83"/>
      <c r="E462" s="83"/>
      <c r="F462" s="83"/>
      <c r="G462" s="84"/>
      <c r="H462" s="84"/>
      <c r="I462" s="83"/>
      <c r="J462" s="83"/>
      <c r="K462" s="83"/>
      <c r="L462" s="83"/>
      <c r="M462" s="83"/>
      <c r="N462" s="78"/>
      <c r="S462" s="77"/>
      <c r="T462" s="8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</row>
    <row r="463" spans="1:45" s="4" customFormat="1">
      <c r="A463" s="93"/>
      <c r="B463" s="83"/>
      <c r="C463" s="83"/>
      <c r="D463" s="83"/>
      <c r="E463" s="83"/>
      <c r="F463" s="83"/>
      <c r="G463" s="84"/>
      <c r="H463" s="84"/>
      <c r="I463" s="83"/>
      <c r="J463" s="83"/>
      <c r="K463" s="83"/>
      <c r="L463" s="83"/>
      <c r="M463" s="83"/>
      <c r="N463" s="78"/>
      <c r="S463" s="77"/>
      <c r="T463" s="8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</row>
    <row r="464" spans="1:45" s="4" customFormat="1">
      <c r="A464" s="93"/>
      <c r="B464" s="83"/>
      <c r="C464" s="83"/>
      <c r="D464" s="83"/>
      <c r="E464" s="83"/>
      <c r="F464" s="83"/>
      <c r="G464" s="84"/>
      <c r="H464" s="84"/>
      <c r="I464" s="83"/>
      <c r="J464" s="83"/>
      <c r="K464" s="83"/>
      <c r="L464" s="83"/>
      <c r="M464" s="83"/>
      <c r="N464" s="78"/>
      <c r="S464" s="77"/>
      <c r="T464" s="8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</row>
    <row r="465" spans="1:45" s="4" customFormat="1">
      <c r="A465" s="93"/>
      <c r="B465" s="83"/>
      <c r="C465" s="83"/>
      <c r="D465" s="83"/>
      <c r="E465" s="83"/>
      <c r="F465" s="83"/>
      <c r="G465" s="84"/>
      <c r="H465" s="84"/>
      <c r="I465" s="83"/>
      <c r="J465" s="83"/>
      <c r="K465" s="83"/>
      <c r="L465" s="83"/>
      <c r="M465" s="83"/>
      <c r="N465" s="78"/>
      <c r="S465" s="77"/>
      <c r="T465" s="8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</row>
    <row r="466" spans="1:45" s="4" customFormat="1">
      <c r="A466" s="93"/>
      <c r="B466" s="83"/>
      <c r="C466" s="83"/>
      <c r="D466" s="83"/>
      <c r="E466" s="83"/>
      <c r="F466" s="83"/>
      <c r="G466" s="84"/>
      <c r="H466" s="84"/>
      <c r="I466" s="83"/>
      <c r="J466" s="83"/>
      <c r="K466" s="83"/>
      <c r="L466" s="83"/>
      <c r="M466" s="83"/>
      <c r="N466" s="78"/>
      <c r="S466" s="77"/>
      <c r="T466" s="8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</row>
    <row r="467" spans="1:45" s="4" customFormat="1">
      <c r="A467" s="93"/>
      <c r="B467" s="83"/>
      <c r="C467" s="83"/>
      <c r="D467" s="83"/>
      <c r="E467" s="83"/>
      <c r="F467" s="83"/>
      <c r="G467" s="84"/>
      <c r="H467" s="84"/>
      <c r="I467" s="83"/>
      <c r="J467" s="83"/>
      <c r="K467" s="83"/>
      <c r="L467" s="83"/>
      <c r="M467" s="83"/>
      <c r="N467" s="78"/>
      <c r="S467" s="77"/>
      <c r="T467" s="8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</row>
    <row r="468" spans="1:45" s="4" customFormat="1">
      <c r="A468" s="93"/>
      <c r="B468" s="83"/>
      <c r="C468" s="83"/>
      <c r="D468" s="83"/>
      <c r="E468" s="83"/>
      <c r="F468" s="83"/>
      <c r="G468" s="84"/>
      <c r="H468" s="84"/>
      <c r="I468" s="83"/>
      <c r="J468" s="83"/>
      <c r="K468" s="83"/>
      <c r="L468" s="83"/>
      <c r="M468" s="83"/>
      <c r="N468" s="78"/>
      <c r="S468" s="77"/>
      <c r="T468" s="8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</row>
    <row r="469" spans="1:45" s="4" customFormat="1">
      <c r="A469" s="93"/>
      <c r="B469" s="83"/>
      <c r="C469" s="83"/>
      <c r="D469" s="83"/>
      <c r="E469" s="83"/>
      <c r="F469" s="83"/>
      <c r="G469" s="84"/>
      <c r="H469" s="84"/>
      <c r="I469" s="83"/>
      <c r="J469" s="83"/>
      <c r="K469" s="83"/>
      <c r="L469" s="83"/>
      <c r="M469" s="83"/>
      <c r="N469" s="78"/>
      <c r="S469" s="77"/>
      <c r="T469" s="8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</row>
    <row r="470" spans="1:45" s="4" customFormat="1">
      <c r="A470" s="93"/>
      <c r="B470" s="83"/>
      <c r="C470" s="83"/>
      <c r="D470" s="83"/>
      <c r="E470" s="83"/>
      <c r="F470" s="83"/>
      <c r="G470" s="84"/>
      <c r="H470" s="84"/>
      <c r="I470" s="83"/>
      <c r="J470" s="83"/>
      <c r="K470" s="83"/>
      <c r="L470" s="83"/>
      <c r="M470" s="83"/>
      <c r="N470" s="78"/>
      <c r="S470" s="77"/>
      <c r="T470" s="8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</row>
    <row r="471" spans="1:45" s="4" customFormat="1">
      <c r="A471" s="93"/>
      <c r="B471" s="83"/>
      <c r="C471" s="83"/>
      <c r="D471" s="83"/>
      <c r="E471" s="83"/>
      <c r="F471" s="83"/>
      <c r="G471" s="84"/>
      <c r="H471" s="84"/>
      <c r="I471" s="83"/>
      <c r="J471" s="83"/>
      <c r="K471" s="83"/>
      <c r="L471" s="83"/>
      <c r="M471" s="83"/>
      <c r="N471" s="78"/>
      <c r="S471" s="77"/>
      <c r="T471" s="8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</row>
    <row r="472" spans="1:45" s="4" customFormat="1">
      <c r="A472" s="93"/>
      <c r="B472" s="83"/>
      <c r="C472" s="83"/>
      <c r="D472" s="83"/>
      <c r="E472" s="83"/>
      <c r="F472" s="83"/>
      <c r="G472" s="84"/>
      <c r="H472" s="84"/>
      <c r="I472" s="83"/>
      <c r="J472" s="83"/>
      <c r="K472" s="83"/>
      <c r="L472" s="83"/>
      <c r="M472" s="83"/>
      <c r="N472" s="78"/>
      <c r="S472" s="77"/>
      <c r="T472" s="8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</row>
    <row r="473" spans="1:45" s="4" customFormat="1">
      <c r="A473" s="93"/>
      <c r="B473" s="83"/>
      <c r="C473" s="83"/>
      <c r="D473" s="83"/>
      <c r="E473" s="83"/>
      <c r="F473" s="83"/>
      <c r="G473" s="84"/>
      <c r="H473" s="84"/>
      <c r="I473" s="83"/>
      <c r="J473" s="83"/>
      <c r="K473" s="83"/>
      <c r="L473" s="83"/>
      <c r="M473" s="83"/>
      <c r="N473" s="78"/>
      <c r="S473" s="77"/>
      <c r="T473" s="8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</row>
    <row r="474" spans="1:45" s="4" customFormat="1">
      <c r="A474" s="93"/>
      <c r="B474" s="83"/>
      <c r="C474" s="83"/>
      <c r="D474" s="83"/>
      <c r="E474" s="83"/>
      <c r="F474" s="83"/>
      <c r="G474" s="84"/>
      <c r="H474" s="84"/>
      <c r="I474" s="83"/>
      <c r="J474" s="83"/>
      <c r="K474" s="83"/>
      <c r="L474" s="83"/>
      <c r="M474" s="83"/>
      <c r="N474" s="78"/>
      <c r="S474" s="77"/>
      <c r="T474" s="8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</row>
    <row r="475" spans="1:45" s="4" customFormat="1">
      <c r="A475" s="93"/>
      <c r="B475" s="83"/>
      <c r="C475" s="83"/>
      <c r="D475" s="83"/>
      <c r="E475" s="83"/>
      <c r="F475" s="83"/>
      <c r="G475" s="84"/>
      <c r="H475" s="84"/>
      <c r="I475" s="83"/>
      <c r="J475" s="83"/>
      <c r="K475" s="83"/>
      <c r="L475" s="83"/>
      <c r="M475" s="83"/>
      <c r="N475" s="78"/>
      <c r="S475" s="77"/>
      <c r="T475" s="8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</row>
    <row r="476" spans="1:45" s="4" customFormat="1">
      <c r="A476" s="93"/>
      <c r="B476" s="83"/>
      <c r="C476" s="83"/>
      <c r="D476" s="83"/>
      <c r="E476" s="83"/>
      <c r="F476" s="83"/>
      <c r="G476" s="84"/>
      <c r="H476" s="84"/>
      <c r="I476" s="83"/>
      <c r="J476" s="83"/>
      <c r="K476" s="83"/>
      <c r="L476" s="83"/>
      <c r="M476" s="83"/>
      <c r="N476" s="78"/>
      <c r="S476" s="77"/>
      <c r="T476" s="8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</row>
    <row r="477" spans="1:45" s="4" customFormat="1">
      <c r="A477" s="93"/>
      <c r="B477" s="83"/>
      <c r="C477" s="83"/>
      <c r="D477" s="83"/>
      <c r="E477" s="83"/>
      <c r="F477" s="83"/>
      <c r="G477" s="84"/>
      <c r="H477" s="84"/>
      <c r="I477" s="83"/>
      <c r="J477" s="83"/>
      <c r="K477" s="83"/>
      <c r="L477" s="83"/>
      <c r="M477" s="83"/>
      <c r="N477" s="78"/>
      <c r="S477" s="77"/>
      <c r="T477" s="8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</row>
    <row r="478" spans="1:45" s="4" customFormat="1">
      <c r="A478" s="93"/>
      <c r="B478" s="83"/>
      <c r="C478" s="83"/>
      <c r="D478" s="83"/>
      <c r="E478" s="83"/>
      <c r="F478" s="83"/>
      <c r="G478" s="84"/>
      <c r="H478" s="84"/>
      <c r="I478" s="83"/>
      <c r="J478" s="83"/>
      <c r="K478" s="83"/>
      <c r="L478" s="83"/>
      <c r="M478" s="83"/>
      <c r="N478" s="78"/>
      <c r="S478" s="77"/>
      <c r="T478" s="8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</row>
    <row r="479" spans="1:45" s="4" customFormat="1">
      <c r="A479" s="93"/>
      <c r="B479" s="83"/>
      <c r="C479" s="83"/>
      <c r="D479" s="83"/>
      <c r="E479" s="83"/>
      <c r="F479" s="83"/>
      <c r="G479" s="84"/>
      <c r="H479" s="84"/>
      <c r="I479" s="83"/>
      <c r="J479" s="83"/>
      <c r="K479" s="83"/>
      <c r="L479" s="83"/>
      <c r="M479" s="83"/>
      <c r="N479" s="78"/>
      <c r="S479" s="77"/>
      <c r="T479" s="8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</row>
    <row r="480" spans="1:45" s="4" customFormat="1">
      <c r="A480" s="93"/>
      <c r="B480" s="83"/>
      <c r="C480" s="83"/>
      <c r="D480" s="83"/>
      <c r="E480" s="83"/>
      <c r="F480" s="83"/>
      <c r="G480" s="84"/>
      <c r="H480" s="84"/>
      <c r="I480" s="83"/>
      <c r="J480" s="83"/>
      <c r="K480" s="83"/>
      <c r="L480" s="83"/>
      <c r="M480" s="83"/>
      <c r="N480" s="78"/>
      <c r="S480" s="77"/>
      <c r="T480" s="8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</row>
    <row r="481" spans="1:45" s="4" customFormat="1">
      <c r="A481" s="93"/>
      <c r="B481" s="83"/>
      <c r="C481" s="83"/>
      <c r="D481" s="83"/>
      <c r="E481" s="83"/>
      <c r="F481" s="83"/>
      <c r="G481" s="84"/>
      <c r="H481" s="84"/>
      <c r="I481" s="83"/>
      <c r="J481" s="83"/>
      <c r="K481" s="83"/>
      <c r="L481" s="83"/>
      <c r="M481" s="83"/>
      <c r="N481" s="78"/>
      <c r="S481" s="77"/>
      <c r="T481" s="8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</row>
    <row r="482" spans="1:45" s="4" customFormat="1">
      <c r="A482" s="93"/>
      <c r="B482" s="83"/>
      <c r="C482" s="83"/>
      <c r="D482" s="83"/>
      <c r="E482" s="83"/>
      <c r="F482" s="83"/>
      <c r="G482" s="84"/>
      <c r="H482" s="84"/>
      <c r="I482" s="83"/>
      <c r="J482" s="83"/>
      <c r="K482" s="83"/>
      <c r="L482" s="83"/>
      <c r="M482" s="83"/>
      <c r="N482" s="78"/>
      <c r="S482" s="77"/>
      <c r="T482" s="8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</row>
    <row r="483" spans="1:45" s="4" customFormat="1">
      <c r="A483" s="93"/>
      <c r="B483" s="83"/>
      <c r="C483" s="83"/>
      <c r="D483" s="83"/>
      <c r="E483" s="83"/>
      <c r="F483" s="83"/>
      <c r="G483" s="84"/>
      <c r="H483" s="84"/>
      <c r="I483" s="83"/>
      <c r="J483" s="83"/>
      <c r="K483" s="83"/>
      <c r="L483" s="83"/>
      <c r="M483" s="83"/>
      <c r="N483" s="78"/>
      <c r="S483" s="77"/>
      <c r="T483" s="8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</row>
    <row r="484" spans="1:45" s="4" customFormat="1">
      <c r="A484" s="93"/>
      <c r="B484" s="83"/>
      <c r="C484" s="83"/>
      <c r="D484" s="83"/>
      <c r="E484" s="83"/>
      <c r="F484" s="83"/>
      <c r="G484" s="84"/>
      <c r="H484" s="84"/>
      <c r="I484" s="83"/>
      <c r="J484" s="83"/>
      <c r="K484" s="83"/>
      <c r="L484" s="83"/>
      <c r="M484" s="83"/>
      <c r="N484" s="78"/>
      <c r="S484" s="77"/>
      <c r="T484" s="8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</row>
    <row r="485" spans="1:45" s="4" customFormat="1">
      <c r="A485" s="93"/>
      <c r="B485" s="83"/>
      <c r="C485" s="83"/>
      <c r="D485" s="83"/>
      <c r="E485" s="83"/>
      <c r="F485" s="83"/>
      <c r="G485" s="84"/>
      <c r="H485" s="84"/>
      <c r="I485" s="83"/>
      <c r="J485" s="83"/>
      <c r="K485" s="83"/>
      <c r="L485" s="83"/>
      <c r="M485" s="83"/>
      <c r="N485" s="78"/>
      <c r="S485" s="77"/>
      <c r="T485" s="8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</row>
    <row r="486" spans="1:45" s="4" customFormat="1">
      <c r="A486" s="93"/>
      <c r="B486" s="83"/>
      <c r="C486" s="83"/>
      <c r="D486" s="83"/>
      <c r="E486" s="83"/>
      <c r="F486" s="83"/>
      <c r="G486" s="84"/>
      <c r="H486" s="84"/>
      <c r="I486" s="83"/>
      <c r="J486" s="83"/>
      <c r="K486" s="83"/>
      <c r="L486" s="83"/>
      <c r="M486" s="83"/>
      <c r="N486" s="78"/>
      <c r="S486" s="77"/>
      <c r="T486" s="8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</row>
    <row r="487" spans="1:45" s="4" customFormat="1">
      <c r="A487" s="93"/>
      <c r="B487" s="83"/>
      <c r="C487" s="83"/>
      <c r="D487" s="83"/>
      <c r="E487" s="83"/>
      <c r="F487" s="83"/>
      <c r="G487" s="84"/>
      <c r="H487" s="84"/>
      <c r="I487" s="83"/>
      <c r="J487" s="83"/>
      <c r="K487" s="83"/>
      <c r="L487" s="83"/>
      <c r="M487" s="83"/>
      <c r="N487" s="78"/>
      <c r="S487" s="77"/>
      <c r="T487" s="8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</row>
    <row r="488" spans="1:45" s="4" customFormat="1">
      <c r="A488" s="93"/>
      <c r="B488" s="83"/>
      <c r="C488" s="83"/>
      <c r="D488" s="83"/>
      <c r="E488" s="83"/>
      <c r="F488" s="83"/>
      <c r="G488" s="84"/>
      <c r="H488" s="84"/>
      <c r="I488" s="83"/>
      <c r="J488" s="83"/>
      <c r="K488" s="83"/>
      <c r="L488" s="83"/>
      <c r="M488" s="83"/>
      <c r="N488" s="78"/>
      <c r="S488" s="77"/>
      <c r="T488" s="8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</row>
    <row r="489" spans="1:45" s="4" customFormat="1">
      <c r="A489" s="93"/>
      <c r="B489" s="83"/>
      <c r="C489" s="83"/>
      <c r="D489" s="83"/>
      <c r="E489" s="83"/>
      <c r="F489" s="83"/>
      <c r="G489" s="84"/>
      <c r="H489" s="84"/>
      <c r="I489" s="83"/>
      <c r="J489" s="83"/>
      <c r="K489" s="83"/>
      <c r="L489" s="83"/>
      <c r="M489" s="83"/>
      <c r="N489" s="78"/>
      <c r="S489" s="77"/>
      <c r="T489" s="8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</row>
    <row r="490" spans="1:45" s="4" customFormat="1">
      <c r="A490" s="93"/>
      <c r="B490" s="83"/>
      <c r="C490" s="83"/>
      <c r="D490" s="83"/>
      <c r="E490" s="83"/>
      <c r="F490" s="83"/>
      <c r="G490" s="84"/>
      <c r="H490" s="84"/>
      <c r="I490" s="83"/>
      <c r="J490" s="83"/>
      <c r="K490" s="83"/>
      <c r="L490" s="83"/>
      <c r="M490" s="83"/>
      <c r="N490" s="78"/>
      <c r="S490" s="77"/>
      <c r="T490" s="8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</row>
    <row r="491" spans="1:45" s="4" customFormat="1">
      <c r="A491" s="93"/>
      <c r="B491" s="83"/>
      <c r="C491" s="83"/>
      <c r="D491" s="83"/>
      <c r="E491" s="83"/>
      <c r="F491" s="83"/>
      <c r="G491" s="84"/>
      <c r="H491" s="84"/>
      <c r="I491" s="83"/>
      <c r="J491" s="83"/>
      <c r="K491" s="83"/>
      <c r="L491" s="83"/>
      <c r="M491" s="83"/>
      <c r="N491" s="78"/>
      <c r="S491" s="77"/>
      <c r="T491" s="8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</row>
    <row r="492" spans="1:45" s="4" customFormat="1">
      <c r="A492" s="93"/>
      <c r="B492" s="83"/>
      <c r="C492" s="83"/>
      <c r="D492" s="83"/>
      <c r="E492" s="83"/>
      <c r="F492" s="83"/>
      <c r="G492" s="84"/>
      <c r="H492" s="84"/>
      <c r="I492" s="83"/>
      <c r="J492" s="83"/>
      <c r="K492" s="83"/>
      <c r="L492" s="83"/>
      <c r="M492" s="83"/>
      <c r="N492" s="78"/>
      <c r="S492" s="77"/>
      <c r="T492" s="8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</row>
    <row r="493" spans="1:45" s="4" customFormat="1">
      <c r="A493" s="93"/>
      <c r="B493" s="83"/>
      <c r="C493" s="83"/>
      <c r="D493" s="83"/>
      <c r="E493" s="83"/>
      <c r="F493" s="83"/>
      <c r="G493" s="84"/>
      <c r="H493" s="84"/>
      <c r="I493" s="83"/>
      <c r="J493" s="83"/>
      <c r="K493" s="83"/>
      <c r="L493" s="83"/>
      <c r="M493" s="83"/>
      <c r="N493" s="78"/>
      <c r="S493" s="77"/>
      <c r="T493" s="8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</row>
    <row r="494" spans="1:45" s="4" customFormat="1">
      <c r="A494" s="93"/>
      <c r="B494" s="83"/>
      <c r="C494" s="83"/>
      <c r="D494" s="83"/>
      <c r="E494" s="83"/>
      <c r="F494" s="83"/>
      <c r="G494" s="84"/>
      <c r="H494" s="84"/>
      <c r="I494" s="83"/>
      <c r="J494" s="83"/>
      <c r="K494" s="83"/>
      <c r="L494" s="83"/>
      <c r="M494" s="83"/>
      <c r="N494" s="78"/>
      <c r="S494" s="77"/>
      <c r="T494" s="8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</row>
    <row r="495" spans="1:45" s="4" customFormat="1">
      <c r="A495" s="93"/>
      <c r="B495" s="83"/>
      <c r="C495" s="83"/>
      <c r="D495" s="83"/>
      <c r="E495" s="83"/>
      <c r="F495" s="83"/>
      <c r="G495" s="84"/>
      <c r="H495" s="84"/>
      <c r="I495" s="83"/>
      <c r="J495" s="83"/>
      <c r="K495" s="83"/>
      <c r="L495" s="83"/>
      <c r="M495" s="83"/>
      <c r="N495" s="78"/>
      <c r="S495" s="77"/>
      <c r="T495" s="8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</row>
    <row r="496" spans="1:45" s="4" customFormat="1">
      <c r="A496" s="93"/>
      <c r="B496" s="83"/>
      <c r="C496" s="83"/>
      <c r="D496" s="83"/>
      <c r="E496" s="83"/>
      <c r="F496" s="83"/>
      <c r="G496" s="84"/>
      <c r="H496" s="84"/>
      <c r="I496" s="83"/>
      <c r="J496" s="83"/>
      <c r="K496" s="83"/>
      <c r="L496" s="83"/>
      <c r="M496" s="83"/>
      <c r="N496" s="78"/>
      <c r="S496" s="77"/>
      <c r="T496" s="8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</row>
    <row r="497" spans="1:45" s="4" customFormat="1">
      <c r="A497" s="93"/>
      <c r="B497" s="83"/>
      <c r="C497" s="83"/>
      <c r="D497" s="83"/>
      <c r="E497" s="83"/>
      <c r="F497" s="83"/>
      <c r="G497" s="84"/>
      <c r="H497" s="84"/>
      <c r="I497" s="83"/>
      <c r="J497" s="83"/>
      <c r="K497" s="83"/>
      <c r="L497" s="83"/>
      <c r="M497" s="83"/>
      <c r="N497" s="78"/>
      <c r="S497" s="77"/>
      <c r="T497" s="8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</row>
    <row r="498" spans="1:45" s="4" customFormat="1">
      <c r="A498" s="93"/>
      <c r="B498" s="83"/>
      <c r="C498" s="83"/>
      <c r="D498" s="83"/>
      <c r="E498" s="83"/>
      <c r="F498" s="83"/>
      <c r="G498" s="84"/>
      <c r="H498" s="84"/>
      <c r="I498" s="83"/>
      <c r="J498" s="83"/>
      <c r="K498" s="83"/>
      <c r="L498" s="83"/>
      <c r="M498" s="83"/>
      <c r="N498" s="78"/>
      <c r="S498" s="77"/>
      <c r="T498" s="8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</row>
    <row r="499" spans="1:45" s="4" customFormat="1">
      <c r="A499" s="93"/>
      <c r="B499" s="83"/>
      <c r="C499" s="83"/>
      <c r="D499" s="83"/>
      <c r="E499" s="83"/>
      <c r="F499" s="83"/>
      <c r="G499" s="84"/>
      <c r="H499" s="84"/>
      <c r="I499" s="83"/>
      <c r="J499" s="83"/>
      <c r="K499" s="83"/>
      <c r="L499" s="83"/>
      <c r="M499" s="83"/>
      <c r="N499" s="78"/>
      <c r="S499" s="77"/>
      <c r="T499" s="8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</row>
    <row r="500" spans="1:45" s="4" customFormat="1">
      <c r="A500" s="93"/>
      <c r="B500" s="83"/>
      <c r="C500" s="83"/>
      <c r="D500" s="83"/>
      <c r="E500" s="83"/>
      <c r="F500" s="83"/>
      <c r="G500" s="84"/>
      <c r="H500" s="84"/>
      <c r="I500" s="83"/>
      <c r="J500" s="83"/>
      <c r="K500" s="83"/>
      <c r="L500" s="83"/>
      <c r="M500" s="83"/>
      <c r="N500" s="78"/>
      <c r="S500" s="77"/>
      <c r="T500" s="8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</row>
    <row r="501" spans="1:45" s="4" customFormat="1">
      <c r="A501" s="93"/>
      <c r="B501" s="83"/>
      <c r="C501" s="83"/>
      <c r="D501" s="83"/>
      <c r="E501" s="83"/>
      <c r="F501" s="83"/>
      <c r="G501" s="84"/>
      <c r="H501" s="84"/>
      <c r="I501" s="83"/>
      <c r="J501" s="83"/>
      <c r="K501" s="83"/>
      <c r="L501" s="83"/>
      <c r="M501" s="83"/>
      <c r="N501" s="78"/>
      <c r="S501" s="77"/>
      <c r="T501" s="8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</row>
    <row r="502" spans="1:45" s="4" customFormat="1">
      <c r="A502" s="93"/>
      <c r="B502" s="83"/>
      <c r="C502" s="83"/>
      <c r="D502" s="83"/>
      <c r="E502" s="83"/>
      <c r="F502" s="83"/>
      <c r="G502" s="84"/>
      <c r="H502" s="84"/>
      <c r="I502" s="83"/>
      <c r="J502" s="83"/>
      <c r="K502" s="83"/>
      <c r="L502" s="83"/>
      <c r="M502" s="83"/>
      <c r="N502" s="78"/>
      <c r="S502" s="77"/>
      <c r="T502" s="8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</row>
    <row r="503" spans="1:45" s="4" customFormat="1">
      <c r="A503" s="93"/>
      <c r="B503" s="83"/>
      <c r="C503" s="83"/>
      <c r="D503" s="83"/>
      <c r="E503" s="83"/>
      <c r="F503" s="83"/>
      <c r="G503" s="84"/>
      <c r="H503" s="84"/>
      <c r="I503" s="83"/>
      <c r="J503" s="83"/>
      <c r="K503" s="83"/>
      <c r="L503" s="83"/>
      <c r="M503" s="83"/>
      <c r="N503" s="78"/>
      <c r="S503" s="77"/>
      <c r="T503" s="8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</row>
    <row r="504" spans="1:45" s="4" customFormat="1">
      <c r="A504" s="93"/>
      <c r="B504" s="83"/>
      <c r="C504" s="83"/>
      <c r="D504" s="83"/>
      <c r="E504" s="83"/>
      <c r="F504" s="83"/>
      <c r="G504" s="84"/>
      <c r="H504" s="84"/>
      <c r="I504" s="83"/>
      <c r="J504" s="83"/>
      <c r="K504" s="83"/>
      <c r="L504" s="83"/>
      <c r="M504" s="83"/>
      <c r="N504" s="78"/>
      <c r="S504" s="77"/>
      <c r="T504" s="8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</row>
    <row r="505" spans="1:45" s="4" customFormat="1">
      <c r="A505" s="93"/>
      <c r="B505" s="83"/>
      <c r="C505" s="83"/>
      <c r="D505" s="83"/>
      <c r="E505" s="83"/>
      <c r="F505" s="83"/>
      <c r="G505" s="84"/>
      <c r="H505" s="84"/>
      <c r="I505" s="83"/>
      <c r="J505" s="83"/>
      <c r="K505" s="83"/>
      <c r="L505" s="83"/>
      <c r="M505" s="83"/>
      <c r="N505" s="78"/>
      <c r="S505" s="77"/>
      <c r="T505" s="8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</row>
    <row r="506" spans="1:45" s="4" customFormat="1">
      <c r="A506" s="93"/>
      <c r="B506" s="83"/>
      <c r="C506" s="83"/>
      <c r="D506" s="83"/>
      <c r="E506" s="83"/>
      <c r="F506" s="83"/>
      <c r="G506" s="84"/>
      <c r="H506" s="84"/>
      <c r="I506" s="83"/>
      <c r="J506" s="83"/>
      <c r="K506" s="83"/>
      <c r="L506" s="83"/>
      <c r="M506" s="83"/>
      <c r="N506" s="78"/>
      <c r="S506" s="77"/>
      <c r="T506" s="8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</row>
    <row r="507" spans="1:45" s="4" customFormat="1">
      <c r="A507" s="93"/>
      <c r="B507" s="83"/>
      <c r="C507" s="83"/>
      <c r="D507" s="83"/>
      <c r="E507" s="83"/>
      <c r="F507" s="83"/>
      <c r="G507" s="84"/>
      <c r="H507" s="84"/>
      <c r="I507" s="83"/>
      <c r="J507" s="83"/>
      <c r="K507" s="83"/>
      <c r="L507" s="83"/>
      <c r="M507" s="83"/>
      <c r="N507" s="78"/>
      <c r="S507" s="77"/>
      <c r="T507" s="8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</row>
    <row r="508" spans="1:45" s="4" customFormat="1">
      <c r="A508" s="93"/>
      <c r="B508" s="83"/>
      <c r="C508" s="83"/>
      <c r="D508" s="83"/>
      <c r="E508" s="83"/>
      <c r="F508" s="83"/>
      <c r="G508" s="84"/>
      <c r="H508" s="84"/>
      <c r="I508" s="83"/>
      <c r="J508" s="83"/>
      <c r="K508" s="83"/>
      <c r="L508" s="83"/>
      <c r="M508" s="83"/>
      <c r="N508" s="78"/>
      <c r="S508" s="77"/>
      <c r="T508" s="8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</row>
    <row r="509" spans="1:45" s="4" customFormat="1">
      <c r="A509" s="93"/>
      <c r="B509" s="83"/>
      <c r="C509" s="83"/>
      <c r="D509" s="83"/>
      <c r="E509" s="83"/>
      <c r="F509" s="83"/>
      <c r="G509" s="84"/>
      <c r="H509" s="84"/>
      <c r="I509" s="83"/>
      <c r="J509" s="83"/>
      <c r="K509" s="83"/>
      <c r="L509" s="83"/>
      <c r="M509" s="83"/>
      <c r="N509" s="78"/>
      <c r="S509" s="77"/>
      <c r="T509" s="8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</row>
    <row r="510" spans="1:45" s="4" customFormat="1">
      <c r="A510" s="93"/>
      <c r="B510" s="83"/>
      <c r="C510" s="83"/>
      <c r="D510" s="83"/>
      <c r="E510" s="83"/>
      <c r="F510" s="83"/>
      <c r="G510" s="84"/>
      <c r="H510" s="84"/>
      <c r="I510" s="83"/>
      <c r="J510" s="83"/>
      <c r="K510" s="83"/>
      <c r="L510" s="83"/>
      <c r="M510" s="83"/>
      <c r="N510" s="78"/>
      <c r="S510" s="77"/>
      <c r="T510" s="8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</row>
    <row r="511" spans="1:45" s="4" customFormat="1">
      <c r="A511" s="93"/>
      <c r="B511" s="83"/>
      <c r="C511" s="83"/>
      <c r="D511" s="83"/>
      <c r="E511" s="83"/>
      <c r="F511" s="83"/>
      <c r="G511" s="84"/>
      <c r="H511" s="84"/>
      <c r="I511" s="83"/>
      <c r="J511" s="83"/>
      <c r="K511" s="83"/>
      <c r="L511" s="83"/>
      <c r="M511" s="83"/>
      <c r="N511" s="78"/>
      <c r="S511" s="77"/>
      <c r="T511" s="8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</row>
    <row r="512" spans="1:45" s="4" customFormat="1">
      <c r="A512" s="93"/>
      <c r="B512" s="83"/>
      <c r="C512" s="83"/>
      <c r="D512" s="83"/>
      <c r="E512" s="83"/>
      <c r="F512" s="83"/>
      <c r="G512" s="84"/>
      <c r="H512" s="84"/>
      <c r="I512" s="83"/>
      <c r="J512" s="83"/>
      <c r="K512" s="83"/>
      <c r="L512" s="83"/>
      <c r="M512" s="83"/>
      <c r="N512" s="78"/>
      <c r="S512" s="77"/>
      <c r="T512" s="8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</row>
    <row r="513" spans="1:45" s="4" customFormat="1">
      <c r="A513" s="93"/>
      <c r="B513" s="83"/>
      <c r="C513" s="83"/>
      <c r="D513" s="83"/>
      <c r="E513" s="83"/>
      <c r="F513" s="83"/>
      <c r="G513" s="84"/>
      <c r="H513" s="84"/>
      <c r="I513" s="83"/>
      <c r="J513" s="83"/>
      <c r="K513" s="83"/>
      <c r="L513" s="83"/>
      <c r="M513" s="83"/>
      <c r="N513" s="78"/>
      <c r="S513" s="77"/>
      <c r="T513" s="8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</row>
    <row r="514" spans="1:45" s="4" customFormat="1">
      <c r="A514" s="93"/>
      <c r="B514" s="83"/>
      <c r="C514" s="83"/>
      <c r="D514" s="83"/>
      <c r="E514" s="83"/>
      <c r="F514" s="83"/>
      <c r="G514" s="84"/>
      <c r="H514" s="84"/>
      <c r="I514" s="83"/>
      <c r="J514" s="83"/>
      <c r="K514" s="83"/>
      <c r="L514" s="83"/>
      <c r="M514" s="83"/>
      <c r="N514" s="78"/>
      <c r="S514" s="77"/>
      <c r="T514" s="8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</row>
    <row r="515" spans="1:45" s="4" customFormat="1">
      <c r="A515" s="93"/>
      <c r="B515" s="83"/>
      <c r="C515" s="83"/>
      <c r="D515" s="83"/>
      <c r="E515" s="83"/>
      <c r="F515" s="83"/>
      <c r="G515" s="84"/>
      <c r="H515" s="84"/>
      <c r="I515" s="83"/>
      <c r="J515" s="83"/>
      <c r="K515" s="83"/>
      <c r="L515" s="83"/>
      <c r="M515" s="83"/>
      <c r="N515" s="78"/>
      <c r="S515" s="77"/>
      <c r="T515" s="8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</row>
    <row r="516" spans="1:45" s="4" customFormat="1">
      <c r="A516" s="93"/>
      <c r="B516" s="83"/>
      <c r="C516" s="83"/>
      <c r="D516" s="83"/>
      <c r="E516" s="83"/>
      <c r="F516" s="83"/>
      <c r="G516" s="84"/>
      <c r="H516" s="84"/>
      <c r="I516" s="83"/>
      <c r="J516" s="83"/>
      <c r="K516" s="83"/>
      <c r="L516" s="83"/>
      <c r="M516" s="83"/>
      <c r="N516" s="78"/>
      <c r="S516" s="77"/>
      <c r="T516" s="8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</row>
    <row r="517" spans="1:45" s="4" customFormat="1">
      <c r="A517" s="93"/>
      <c r="B517" s="83"/>
      <c r="C517" s="83"/>
      <c r="D517" s="83"/>
      <c r="E517" s="83"/>
      <c r="F517" s="83"/>
      <c r="G517" s="84"/>
      <c r="H517" s="84"/>
      <c r="I517" s="83"/>
      <c r="J517" s="83"/>
      <c r="K517" s="83"/>
      <c r="L517" s="83"/>
      <c r="M517" s="83"/>
      <c r="N517" s="78"/>
      <c r="S517" s="77"/>
      <c r="T517" s="8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</row>
    <row r="518" spans="1:45" s="4" customFormat="1">
      <c r="A518" s="93"/>
      <c r="B518" s="83"/>
      <c r="C518" s="83"/>
      <c r="D518" s="83"/>
      <c r="E518" s="83"/>
      <c r="F518" s="83"/>
      <c r="G518" s="84"/>
      <c r="H518" s="84"/>
      <c r="I518" s="83"/>
      <c r="J518" s="83"/>
      <c r="K518" s="83"/>
      <c r="L518" s="83"/>
      <c r="M518" s="83"/>
      <c r="N518" s="78"/>
      <c r="S518" s="77"/>
      <c r="T518" s="8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</row>
    <row r="519" spans="1:45" s="4" customFormat="1">
      <c r="A519" s="93"/>
      <c r="B519" s="83"/>
      <c r="C519" s="83"/>
      <c r="D519" s="83"/>
      <c r="E519" s="83"/>
      <c r="F519" s="83"/>
      <c r="G519" s="84"/>
      <c r="H519" s="84"/>
      <c r="I519" s="83"/>
      <c r="J519" s="83"/>
      <c r="K519" s="83"/>
      <c r="L519" s="83"/>
      <c r="M519" s="83"/>
      <c r="N519" s="78"/>
      <c r="S519" s="77"/>
      <c r="T519" s="8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</row>
    <row r="520" spans="1:45" s="4" customFormat="1">
      <c r="A520" s="93"/>
      <c r="B520" s="83"/>
      <c r="C520" s="83"/>
      <c r="D520" s="83"/>
      <c r="E520" s="83"/>
      <c r="F520" s="83"/>
      <c r="G520" s="84"/>
      <c r="H520" s="84"/>
      <c r="I520" s="83"/>
      <c r="J520" s="83"/>
      <c r="K520" s="83"/>
      <c r="L520" s="83"/>
      <c r="M520" s="83"/>
      <c r="N520" s="78"/>
      <c r="S520" s="77"/>
      <c r="T520" s="8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</row>
    <row r="521" spans="1:45" s="4" customFormat="1">
      <c r="A521" s="93"/>
      <c r="B521" s="83"/>
      <c r="C521" s="83"/>
      <c r="D521" s="83"/>
      <c r="E521" s="83"/>
      <c r="F521" s="83"/>
      <c r="G521" s="84"/>
      <c r="H521" s="84"/>
      <c r="I521" s="83"/>
      <c r="J521" s="83"/>
      <c r="K521" s="83"/>
      <c r="L521" s="83"/>
      <c r="M521" s="83"/>
      <c r="N521" s="78"/>
      <c r="S521" s="77"/>
      <c r="T521" s="8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</row>
    <row r="522" spans="1:45" s="4" customFormat="1">
      <c r="A522" s="93"/>
      <c r="B522" s="83"/>
      <c r="C522" s="83"/>
      <c r="D522" s="83"/>
      <c r="E522" s="83"/>
      <c r="F522" s="83"/>
      <c r="G522" s="84"/>
      <c r="H522" s="84"/>
      <c r="I522" s="83"/>
      <c r="J522" s="83"/>
      <c r="K522" s="83"/>
      <c r="L522" s="83"/>
      <c r="M522" s="83"/>
      <c r="N522" s="78"/>
      <c r="S522" s="77"/>
      <c r="T522" s="8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</row>
    <row r="523" spans="1:45" s="4" customFormat="1">
      <c r="A523" s="93"/>
      <c r="B523" s="83"/>
      <c r="C523" s="83"/>
      <c r="D523" s="83"/>
      <c r="E523" s="83"/>
      <c r="F523" s="83"/>
      <c r="G523" s="84"/>
      <c r="H523" s="84"/>
      <c r="I523" s="83"/>
      <c r="J523" s="83"/>
      <c r="K523" s="83"/>
      <c r="L523" s="83"/>
      <c r="M523" s="83"/>
      <c r="N523" s="78"/>
      <c r="S523" s="77"/>
      <c r="T523" s="8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</row>
    <row r="524" spans="1:45" s="4" customFormat="1">
      <c r="A524" s="93"/>
      <c r="B524" s="83"/>
      <c r="C524" s="83"/>
      <c r="D524" s="83"/>
      <c r="E524" s="83"/>
      <c r="F524" s="83"/>
      <c r="G524" s="84"/>
      <c r="H524" s="84"/>
      <c r="I524" s="83"/>
      <c r="J524" s="83"/>
      <c r="K524" s="83"/>
      <c r="L524" s="83"/>
      <c r="M524" s="83"/>
      <c r="N524" s="78"/>
      <c r="S524" s="77"/>
      <c r="T524" s="8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</row>
    <row r="525" spans="1:45" s="4" customFormat="1">
      <c r="A525" s="93"/>
      <c r="B525" s="83"/>
      <c r="C525" s="83"/>
      <c r="D525" s="83"/>
      <c r="E525" s="83"/>
      <c r="F525" s="83"/>
      <c r="G525" s="84"/>
      <c r="H525" s="84"/>
      <c r="I525" s="83"/>
      <c r="J525" s="83"/>
      <c r="K525" s="83"/>
      <c r="L525" s="83"/>
      <c r="M525" s="83"/>
      <c r="N525" s="78"/>
      <c r="S525" s="77"/>
      <c r="T525" s="8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</row>
    <row r="526" spans="1:45" s="4" customFormat="1">
      <c r="A526" s="93"/>
      <c r="B526" s="83"/>
      <c r="C526" s="83"/>
      <c r="D526" s="83"/>
      <c r="E526" s="83"/>
      <c r="F526" s="83"/>
      <c r="G526" s="84"/>
      <c r="H526" s="84"/>
      <c r="I526" s="83"/>
      <c r="J526" s="83"/>
      <c r="K526" s="83"/>
      <c r="L526" s="83"/>
      <c r="M526" s="83"/>
      <c r="N526" s="78"/>
      <c r="S526" s="77"/>
      <c r="T526" s="8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</row>
    <row r="527" spans="1:45" s="4" customFormat="1">
      <c r="A527" s="93"/>
      <c r="B527" s="83"/>
      <c r="C527" s="83"/>
      <c r="D527" s="83"/>
      <c r="E527" s="83"/>
      <c r="F527" s="83"/>
      <c r="G527" s="84"/>
      <c r="H527" s="84"/>
      <c r="I527" s="83"/>
      <c r="J527" s="83"/>
      <c r="K527" s="83"/>
      <c r="L527" s="83"/>
      <c r="M527" s="83"/>
      <c r="N527" s="78"/>
      <c r="S527" s="77"/>
      <c r="T527" s="8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</row>
    <row r="528" spans="1:45" s="4" customFormat="1">
      <c r="A528" s="93"/>
      <c r="B528" s="83"/>
      <c r="C528" s="83"/>
      <c r="D528" s="83"/>
      <c r="E528" s="83"/>
      <c r="F528" s="83"/>
      <c r="G528" s="84"/>
      <c r="H528" s="84"/>
      <c r="I528" s="83"/>
      <c r="J528" s="83"/>
      <c r="K528" s="83"/>
      <c r="L528" s="83"/>
      <c r="M528" s="83"/>
      <c r="N528" s="78"/>
      <c r="S528" s="77"/>
      <c r="T528" s="8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</row>
    <row r="529" spans="1:45" s="4" customFormat="1">
      <c r="A529" s="93"/>
      <c r="B529" s="83"/>
      <c r="C529" s="83"/>
      <c r="D529" s="83"/>
      <c r="E529" s="83"/>
      <c r="F529" s="83"/>
      <c r="G529" s="84"/>
      <c r="H529" s="84"/>
      <c r="I529" s="83"/>
      <c r="J529" s="83"/>
      <c r="K529" s="83"/>
      <c r="L529" s="83"/>
      <c r="M529" s="83"/>
      <c r="N529" s="78"/>
      <c r="S529" s="77"/>
      <c r="T529" s="8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</row>
    <row r="530" spans="1:45" s="4" customFormat="1">
      <c r="A530" s="93"/>
      <c r="B530" s="83"/>
      <c r="C530" s="83"/>
      <c r="D530" s="83"/>
      <c r="E530" s="83"/>
      <c r="F530" s="83"/>
      <c r="G530" s="84"/>
      <c r="H530" s="84"/>
      <c r="I530" s="83"/>
      <c r="J530" s="83"/>
      <c r="K530" s="83"/>
      <c r="L530" s="83"/>
      <c r="M530" s="83"/>
      <c r="N530" s="78"/>
      <c r="S530" s="77"/>
      <c r="T530" s="8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</row>
    <row r="531" spans="1:45" s="4" customFormat="1">
      <c r="A531" s="93"/>
      <c r="B531" s="83"/>
      <c r="C531" s="83"/>
      <c r="D531" s="83"/>
      <c r="E531" s="83"/>
      <c r="F531" s="83"/>
      <c r="G531" s="84"/>
      <c r="H531" s="84"/>
      <c r="I531" s="83"/>
      <c r="J531" s="83"/>
      <c r="K531" s="83"/>
      <c r="L531" s="83"/>
      <c r="M531" s="83"/>
      <c r="N531" s="78"/>
      <c r="S531" s="77"/>
      <c r="T531" s="8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</row>
    <row r="532" spans="1:45" s="4" customFormat="1">
      <c r="A532" s="93"/>
      <c r="B532" s="83"/>
      <c r="C532" s="83"/>
      <c r="D532" s="83"/>
      <c r="E532" s="83"/>
      <c r="F532" s="83"/>
      <c r="G532" s="84"/>
      <c r="H532" s="84"/>
      <c r="I532" s="83"/>
      <c r="J532" s="83"/>
      <c r="K532" s="83"/>
      <c r="L532" s="83"/>
      <c r="M532" s="83"/>
      <c r="N532" s="78"/>
      <c r="S532" s="77"/>
      <c r="T532" s="8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</row>
    <row r="533" spans="1:45" s="4" customFormat="1">
      <c r="A533" s="93"/>
      <c r="B533" s="83"/>
      <c r="C533" s="83"/>
      <c r="D533" s="83"/>
      <c r="E533" s="83"/>
      <c r="F533" s="83"/>
      <c r="G533" s="84"/>
      <c r="H533" s="84"/>
      <c r="I533" s="83"/>
      <c r="J533" s="83"/>
      <c r="K533" s="83"/>
      <c r="L533" s="83"/>
      <c r="M533" s="83"/>
      <c r="N533" s="78"/>
      <c r="S533" s="77"/>
      <c r="T533" s="8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</row>
    <row r="534" spans="1:45" s="4" customFormat="1">
      <c r="A534" s="93"/>
      <c r="B534" s="83"/>
      <c r="C534" s="83"/>
      <c r="D534" s="83"/>
      <c r="E534" s="83"/>
      <c r="F534" s="83"/>
      <c r="G534" s="84"/>
      <c r="H534" s="84"/>
      <c r="I534" s="83"/>
      <c r="J534" s="83"/>
      <c r="K534" s="83"/>
      <c r="L534" s="83"/>
      <c r="M534" s="83"/>
      <c r="N534" s="78"/>
      <c r="S534" s="77"/>
      <c r="T534" s="8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</row>
    <row r="535" spans="1:45" s="4" customFormat="1">
      <c r="A535" s="93"/>
      <c r="B535" s="83"/>
      <c r="C535" s="83"/>
      <c r="D535" s="83"/>
      <c r="E535" s="83"/>
      <c r="F535" s="83"/>
      <c r="G535" s="84"/>
      <c r="H535" s="84"/>
      <c r="I535" s="83"/>
      <c r="J535" s="83"/>
      <c r="K535" s="83"/>
      <c r="L535" s="83"/>
      <c r="M535" s="83"/>
      <c r="N535" s="78"/>
      <c r="S535" s="77"/>
      <c r="T535" s="8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</row>
    <row r="536" spans="1:45" s="4" customFormat="1">
      <c r="A536" s="93"/>
      <c r="B536" s="83"/>
      <c r="C536" s="83"/>
      <c r="D536" s="83"/>
      <c r="E536" s="83"/>
      <c r="F536" s="83"/>
      <c r="G536" s="84"/>
      <c r="H536" s="84"/>
      <c r="I536" s="83"/>
      <c r="J536" s="83"/>
      <c r="K536" s="83"/>
      <c r="L536" s="83"/>
      <c r="M536" s="83"/>
      <c r="N536" s="78"/>
      <c r="S536" s="77"/>
      <c r="T536" s="8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</row>
    <row r="537" spans="1:45" s="4" customFormat="1">
      <c r="A537" s="93"/>
      <c r="B537" s="83"/>
      <c r="C537" s="83"/>
      <c r="D537" s="83"/>
      <c r="E537" s="83"/>
      <c r="F537" s="83"/>
      <c r="G537" s="84"/>
      <c r="H537" s="84"/>
      <c r="I537" s="83"/>
      <c r="J537" s="83"/>
      <c r="K537" s="83"/>
      <c r="L537" s="83"/>
      <c r="M537" s="83"/>
      <c r="N537" s="78"/>
      <c r="S537" s="77"/>
      <c r="T537" s="8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</row>
    <row r="538" spans="1:45" s="4" customFormat="1">
      <c r="A538" s="93"/>
      <c r="B538" s="83"/>
      <c r="C538" s="83"/>
      <c r="D538" s="83"/>
      <c r="E538" s="83"/>
      <c r="F538" s="83"/>
      <c r="G538" s="84"/>
      <c r="H538" s="84"/>
      <c r="I538" s="83"/>
      <c r="J538" s="83"/>
      <c r="K538" s="83"/>
      <c r="L538" s="83"/>
      <c r="M538" s="83"/>
      <c r="N538" s="78"/>
      <c r="S538" s="77"/>
      <c r="T538" s="8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</row>
    <row r="539" spans="1:45" s="4" customFormat="1">
      <c r="A539" s="93"/>
      <c r="B539" s="83"/>
      <c r="C539" s="83"/>
      <c r="D539" s="83"/>
      <c r="E539" s="83"/>
      <c r="F539" s="83"/>
      <c r="G539" s="84"/>
      <c r="H539" s="84"/>
      <c r="I539" s="83"/>
      <c r="J539" s="83"/>
      <c r="K539" s="83"/>
      <c r="L539" s="83"/>
      <c r="M539" s="83"/>
      <c r="N539" s="78"/>
      <c r="S539" s="77"/>
      <c r="T539" s="8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</row>
    <row r="540" spans="1:45" s="4" customFormat="1">
      <c r="A540" s="93"/>
      <c r="B540" s="83"/>
      <c r="C540" s="83"/>
      <c r="D540" s="83"/>
      <c r="E540" s="83"/>
      <c r="F540" s="83"/>
      <c r="G540" s="84"/>
      <c r="H540" s="84"/>
      <c r="I540" s="83"/>
      <c r="J540" s="83"/>
      <c r="K540" s="83"/>
      <c r="L540" s="83"/>
      <c r="M540" s="83"/>
      <c r="N540" s="78"/>
      <c r="S540" s="77"/>
      <c r="T540" s="8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</row>
    <row r="541" spans="1:45" s="4" customFormat="1">
      <c r="A541" s="93"/>
      <c r="B541" s="83"/>
      <c r="C541" s="83"/>
      <c r="D541" s="83"/>
      <c r="E541" s="83"/>
      <c r="F541" s="83"/>
      <c r="G541" s="84"/>
      <c r="H541" s="84"/>
      <c r="I541" s="83"/>
      <c r="J541" s="83"/>
      <c r="K541" s="83"/>
      <c r="L541" s="83"/>
      <c r="M541" s="83"/>
      <c r="N541" s="78"/>
      <c r="S541" s="77"/>
      <c r="T541" s="8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</row>
    <row r="542" spans="1:45" s="4" customFormat="1">
      <c r="A542" s="93"/>
      <c r="B542" s="83"/>
      <c r="C542" s="83"/>
      <c r="D542" s="83"/>
      <c r="E542" s="83"/>
      <c r="F542" s="83"/>
      <c r="G542" s="84"/>
      <c r="H542" s="84"/>
      <c r="I542" s="83"/>
      <c r="J542" s="83"/>
      <c r="K542" s="83"/>
      <c r="L542" s="83"/>
      <c r="M542" s="83"/>
      <c r="N542" s="78"/>
      <c r="S542" s="77"/>
      <c r="T542" s="8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</row>
    <row r="543" spans="1:45" s="4" customFormat="1">
      <c r="A543" s="93"/>
      <c r="B543" s="83"/>
      <c r="C543" s="83"/>
      <c r="D543" s="83"/>
      <c r="E543" s="83"/>
      <c r="F543" s="83"/>
      <c r="G543" s="84"/>
      <c r="H543" s="84"/>
      <c r="I543" s="83"/>
      <c r="J543" s="83"/>
      <c r="K543" s="83"/>
      <c r="L543" s="83"/>
      <c r="M543" s="83"/>
      <c r="N543" s="78"/>
      <c r="S543" s="77"/>
      <c r="T543" s="8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</row>
    <row r="544" spans="1:45" s="4" customFormat="1">
      <c r="A544" s="93"/>
      <c r="B544" s="83"/>
      <c r="C544" s="83"/>
      <c r="D544" s="83"/>
      <c r="E544" s="83"/>
      <c r="F544" s="83"/>
      <c r="G544" s="84"/>
      <c r="H544" s="84"/>
      <c r="I544" s="83"/>
      <c r="J544" s="83"/>
      <c r="K544" s="83"/>
      <c r="L544" s="83"/>
      <c r="M544" s="83"/>
      <c r="N544" s="78"/>
      <c r="S544" s="77"/>
      <c r="T544" s="8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</row>
    <row r="545" spans="1:45" s="4" customFormat="1">
      <c r="A545" s="93"/>
      <c r="B545" s="83"/>
      <c r="C545" s="83"/>
      <c r="D545" s="83"/>
      <c r="E545" s="83"/>
      <c r="F545" s="83"/>
      <c r="G545" s="84"/>
      <c r="H545" s="84"/>
      <c r="I545" s="83"/>
      <c r="J545" s="83"/>
      <c r="K545" s="83"/>
      <c r="L545" s="83"/>
      <c r="M545" s="83"/>
      <c r="N545" s="78"/>
      <c r="S545" s="77"/>
      <c r="T545" s="8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</row>
    <row r="546" spans="1:45" s="4" customFormat="1">
      <c r="A546" s="93"/>
      <c r="B546" s="83"/>
      <c r="C546" s="83"/>
      <c r="D546" s="83"/>
      <c r="E546" s="83"/>
      <c r="F546" s="83"/>
      <c r="G546" s="84"/>
      <c r="H546" s="84"/>
      <c r="I546" s="83"/>
      <c r="J546" s="83"/>
      <c r="K546" s="83"/>
      <c r="L546" s="83"/>
      <c r="M546" s="83"/>
      <c r="N546" s="78"/>
      <c r="S546" s="77"/>
      <c r="T546" s="8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</row>
    <row r="547" spans="1:45" s="4" customFormat="1">
      <c r="A547" s="93"/>
      <c r="B547" s="83"/>
      <c r="C547" s="83"/>
      <c r="D547" s="83"/>
      <c r="E547" s="83"/>
      <c r="F547" s="83"/>
      <c r="G547" s="84"/>
      <c r="H547" s="84"/>
      <c r="I547" s="83"/>
      <c r="J547" s="83"/>
      <c r="K547" s="83"/>
      <c r="L547" s="83"/>
      <c r="M547" s="83"/>
      <c r="N547" s="78"/>
      <c r="S547" s="77"/>
      <c r="T547" s="8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</row>
    <row r="548" spans="1:45" s="4" customFormat="1">
      <c r="A548" s="93"/>
      <c r="B548" s="83"/>
      <c r="C548" s="83"/>
      <c r="D548" s="83"/>
      <c r="E548" s="83"/>
      <c r="F548" s="83"/>
      <c r="G548" s="84"/>
      <c r="H548" s="84"/>
      <c r="I548" s="83"/>
      <c r="J548" s="83"/>
      <c r="K548" s="83"/>
      <c r="L548" s="83"/>
      <c r="M548" s="83"/>
      <c r="N548" s="78"/>
      <c r="S548" s="77"/>
      <c r="T548" s="8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</row>
    <row r="549" spans="1:45" s="4" customFormat="1">
      <c r="A549" s="93"/>
      <c r="B549" s="83"/>
      <c r="C549" s="83"/>
      <c r="D549" s="83"/>
      <c r="E549" s="83"/>
      <c r="F549" s="83"/>
      <c r="G549" s="84"/>
      <c r="H549" s="84"/>
      <c r="I549" s="83"/>
      <c r="J549" s="83"/>
      <c r="K549" s="83"/>
      <c r="L549" s="83"/>
      <c r="M549" s="83"/>
      <c r="N549" s="78"/>
      <c r="S549" s="77"/>
      <c r="T549" s="8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</row>
    <row r="550" spans="1:45" s="4" customFormat="1">
      <c r="A550" s="93"/>
      <c r="B550" s="83"/>
      <c r="C550" s="83"/>
      <c r="D550" s="83"/>
      <c r="E550" s="83"/>
      <c r="F550" s="83"/>
      <c r="G550" s="84"/>
      <c r="H550" s="84"/>
      <c r="I550" s="83"/>
      <c r="J550" s="83"/>
      <c r="K550" s="83"/>
      <c r="L550" s="83"/>
      <c r="M550" s="83"/>
      <c r="N550" s="78"/>
      <c r="S550" s="77"/>
      <c r="T550" s="8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</row>
    <row r="551" spans="1:45" s="4" customFormat="1">
      <c r="A551" s="93"/>
      <c r="B551" s="83"/>
      <c r="C551" s="83"/>
      <c r="D551" s="83"/>
      <c r="E551" s="83"/>
      <c r="F551" s="83"/>
      <c r="G551" s="84"/>
      <c r="H551" s="84"/>
      <c r="I551" s="83"/>
      <c r="J551" s="83"/>
      <c r="K551" s="83"/>
      <c r="L551" s="83"/>
      <c r="M551" s="83"/>
      <c r="N551" s="78"/>
      <c r="S551" s="77"/>
      <c r="T551" s="8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</row>
    <row r="552" spans="1:45" s="4" customFormat="1">
      <c r="A552" s="93"/>
      <c r="B552" s="83"/>
      <c r="C552" s="83"/>
      <c r="D552" s="83"/>
      <c r="E552" s="83"/>
      <c r="F552" s="83"/>
      <c r="G552" s="84"/>
      <c r="H552" s="84"/>
      <c r="I552" s="83"/>
      <c r="J552" s="83"/>
      <c r="K552" s="83"/>
      <c r="L552" s="83"/>
      <c r="M552" s="83"/>
      <c r="N552" s="78"/>
      <c r="S552" s="77"/>
      <c r="T552" s="8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</row>
    <row r="553" spans="1:45" s="4" customFormat="1">
      <c r="A553" s="93"/>
      <c r="B553" s="83"/>
      <c r="C553" s="83"/>
      <c r="D553" s="83"/>
      <c r="E553" s="83"/>
      <c r="F553" s="83"/>
      <c r="G553" s="84"/>
      <c r="H553" s="84"/>
      <c r="I553" s="83"/>
      <c r="J553" s="83"/>
      <c r="K553" s="83"/>
      <c r="L553" s="83"/>
      <c r="M553" s="83"/>
      <c r="N553" s="78"/>
      <c r="S553" s="77"/>
      <c r="T553" s="8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</row>
    <row r="554" spans="1:45" s="4" customFormat="1">
      <c r="A554" s="93"/>
      <c r="B554" s="83"/>
      <c r="C554" s="83"/>
      <c r="D554" s="83"/>
      <c r="E554" s="83"/>
      <c r="F554" s="83"/>
      <c r="G554" s="84"/>
      <c r="H554" s="84"/>
      <c r="I554" s="83"/>
      <c r="J554" s="83"/>
      <c r="K554" s="83"/>
      <c r="L554" s="83"/>
      <c r="M554" s="83"/>
      <c r="N554" s="78"/>
      <c r="S554" s="77"/>
      <c r="T554" s="8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</row>
    <row r="555" spans="1:45" s="4" customFormat="1">
      <c r="A555" s="93"/>
      <c r="B555" s="83"/>
      <c r="C555" s="83"/>
      <c r="D555" s="83"/>
      <c r="E555" s="83"/>
      <c r="F555" s="83"/>
      <c r="G555" s="84"/>
      <c r="H555" s="84"/>
      <c r="I555" s="83"/>
      <c r="J555" s="83"/>
      <c r="K555" s="83"/>
      <c r="L555" s="83"/>
      <c r="M555" s="83"/>
      <c r="N555" s="78"/>
      <c r="S555" s="77"/>
      <c r="T555" s="8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</row>
    <row r="556" spans="1:45" s="4" customFormat="1">
      <c r="A556" s="93"/>
      <c r="B556" s="83"/>
      <c r="C556" s="83"/>
      <c r="D556" s="83"/>
      <c r="E556" s="83"/>
      <c r="F556" s="83"/>
      <c r="G556" s="84"/>
      <c r="H556" s="84"/>
      <c r="I556" s="83"/>
      <c r="J556" s="83"/>
      <c r="K556" s="83"/>
      <c r="L556" s="83"/>
      <c r="M556" s="83"/>
      <c r="N556" s="78"/>
      <c r="S556" s="77"/>
      <c r="T556" s="8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</row>
    <row r="557" spans="1:45" s="4" customFormat="1">
      <c r="A557" s="93"/>
      <c r="B557" s="83"/>
      <c r="C557" s="83"/>
      <c r="D557" s="83"/>
      <c r="E557" s="83"/>
      <c r="F557" s="83"/>
      <c r="G557" s="84"/>
      <c r="H557" s="84"/>
      <c r="I557" s="83"/>
      <c r="J557" s="83"/>
      <c r="K557" s="83"/>
      <c r="L557" s="83"/>
      <c r="M557" s="83"/>
      <c r="N557" s="78"/>
      <c r="S557" s="77"/>
      <c r="T557" s="8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</row>
    <row r="558" spans="1:45" s="4" customFormat="1">
      <c r="A558" s="93"/>
      <c r="B558" s="83"/>
      <c r="C558" s="83"/>
      <c r="D558" s="83"/>
      <c r="E558" s="83"/>
      <c r="F558" s="83"/>
      <c r="G558" s="84"/>
      <c r="H558" s="84"/>
      <c r="I558" s="83"/>
      <c r="J558" s="83"/>
      <c r="K558" s="83"/>
      <c r="L558" s="83"/>
      <c r="M558" s="83"/>
      <c r="N558" s="78"/>
      <c r="S558" s="77"/>
      <c r="T558" s="8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</row>
    <row r="559" spans="1:45" s="4" customFormat="1">
      <c r="A559" s="93"/>
      <c r="B559" s="83"/>
      <c r="C559" s="83"/>
      <c r="D559" s="83"/>
      <c r="E559" s="83"/>
      <c r="F559" s="83"/>
      <c r="G559" s="84"/>
      <c r="H559" s="84"/>
      <c r="I559" s="83"/>
      <c r="J559" s="83"/>
      <c r="K559" s="83"/>
      <c r="L559" s="83"/>
      <c r="M559" s="83"/>
      <c r="N559" s="78"/>
      <c r="S559" s="77"/>
      <c r="T559" s="8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</row>
    <row r="560" spans="1:45" s="4" customFormat="1">
      <c r="A560" s="93"/>
      <c r="B560" s="83"/>
      <c r="C560" s="83"/>
      <c r="D560" s="83"/>
      <c r="E560" s="83"/>
      <c r="F560" s="83"/>
      <c r="G560" s="84"/>
      <c r="H560" s="84"/>
      <c r="I560" s="83"/>
      <c r="J560" s="83"/>
      <c r="K560" s="83"/>
      <c r="L560" s="83"/>
      <c r="M560" s="83"/>
      <c r="N560" s="78"/>
      <c r="S560" s="77"/>
      <c r="T560" s="8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</row>
    <row r="561" spans="1:45" s="4" customFormat="1">
      <c r="A561" s="93"/>
      <c r="B561" s="83"/>
      <c r="C561" s="83"/>
      <c r="D561" s="83"/>
      <c r="E561" s="83"/>
      <c r="F561" s="83"/>
      <c r="G561" s="84"/>
      <c r="H561" s="84"/>
      <c r="I561" s="83"/>
      <c r="J561" s="83"/>
      <c r="K561" s="83"/>
      <c r="L561" s="83"/>
      <c r="M561" s="83"/>
      <c r="N561" s="78"/>
      <c r="S561" s="77"/>
      <c r="T561" s="8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</row>
    <row r="562" spans="1:45" s="4" customFormat="1">
      <c r="A562" s="93"/>
      <c r="B562" s="83"/>
      <c r="C562" s="83"/>
      <c r="D562" s="83"/>
      <c r="E562" s="83"/>
      <c r="F562" s="83"/>
      <c r="G562" s="84"/>
      <c r="H562" s="84"/>
      <c r="I562" s="83"/>
      <c r="J562" s="83"/>
      <c r="K562" s="83"/>
      <c r="L562" s="83"/>
      <c r="M562" s="83"/>
      <c r="N562" s="78"/>
      <c r="S562" s="77"/>
      <c r="T562" s="8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</row>
    <row r="563" spans="1:45" s="4" customFormat="1">
      <c r="A563" s="93"/>
      <c r="B563" s="83"/>
      <c r="C563" s="83"/>
      <c r="D563" s="83"/>
      <c r="E563" s="83"/>
      <c r="F563" s="83"/>
      <c r="G563" s="84"/>
      <c r="H563" s="84"/>
      <c r="I563" s="83"/>
      <c r="J563" s="83"/>
      <c r="K563" s="83"/>
      <c r="L563" s="83"/>
      <c r="M563" s="83"/>
      <c r="N563" s="78"/>
      <c r="S563" s="77"/>
      <c r="T563" s="8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</row>
    <row r="564" spans="1:45" s="4" customFormat="1">
      <c r="A564" s="93"/>
      <c r="B564" s="83"/>
      <c r="C564" s="83"/>
      <c r="D564" s="83"/>
      <c r="E564" s="83"/>
      <c r="F564" s="83"/>
      <c r="G564" s="84"/>
      <c r="H564" s="84"/>
      <c r="I564" s="83"/>
      <c r="J564" s="83"/>
      <c r="K564" s="83"/>
      <c r="L564" s="83"/>
      <c r="M564" s="83"/>
      <c r="N564" s="78"/>
      <c r="S564" s="77"/>
      <c r="T564" s="8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</row>
    <row r="565" spans="1:45" s="4" customFormat="1">
      <c r="A565" s="93"/>
      <c r="B565" s="83"/>
      <c r="C565" s="83"/>
      <c r="D565" s="83"/>
      <c r="E565" s="83"/>
      <c r="F565" s="83"/>
      <c r="G565" s="84"/>
      <c r="H565" s="84"/>
      <c r="I565" s="83"/>
      <c r="J565" s="83"/>
      <c r="K565" s="83"/>
      <c r="L565" s="83"/>
      <c r="M565" s="83"/>
      <c r="N565" s="78"/>
      <c r="S565" s="77"/>
      <c r="T565" s="8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</row>
    <row r="566" spans="1:45" s="4" customFormat="1">
      <c r="A566" s="93"/>
      <c r="B566" s="83"/>
      <c r="C566" s="83"/>
      <c r="D566" s="83"/>
      <c r="E566" s="83"/>
      <c r="F566" s="83"/>
      <c r="G566" s="84"/>
      <c r="H566" s="84"/>
      <c r="I566" s="83"/>
      <c r="J566" s="83"/>
      <c r="K566" s="83"/>
      <c r="L566" s="83"/>
      <c r="M566" s="83"/>
      <c r="N566" s="78"/>
      <c r="S566" s="77"/>
      <c r="T566" s="8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</row>
    <row r="567" spans="1:45" s="4" customFormat="1">
      <c r="A567" s="93"/>
      <c r="B567" s="83"/>
      <c r="C567" s="83"/>
      <c r="D567" s="83"/>
      <c r="E567" s="83"/>
      <c r="F567" s="83"/>
      <c r="G567" s="84"/>
      <c r="H567" s="84"/>
      <c r="I567" s="83"/>
      <c r="J567" s="83"/>
      <c r="K567" s="83"/>
      <c r="L567" s="83"/>
      <c r="M567" s="83"/>
      <c r="N567" s="78"/>
      <c r="S567" s="77"/>
      <c r="T567" s="8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</row>
    <row r="568" spans="1:45" s="4" customFormat="1">
      <c r="A568" s="93"/>
      <c r="B568" s="83"/>
      <c r="C568" s="83"/>
      <c r="D568" s="83"/>
      <c r="E568" s="83"/>
      <c r="F568" s="83"/>
      <c r="G568" s="84"/>
      <c r="H568" s="84"/>
      <c r="I568" s="83"/>
      <c r="J568" s="83"/>
      <c r="K568" s="83"/>
      <c r="L568" s="83"/>
      <c r="M568" s="83"/>
      <c r="N568" s="78"/>
      <c r="S568" s="77"/>
      <c r="T568" s="8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</row>
    <row r="569" spans="1:45" s="4" customFormat="1">
      <c r="A569" s="93"/>
      <c r="B569" s="83"/>
      <c r="C569" s="83"/>
      <c r="D569" s="83"/>
      <c r="E569" s="83"/>
      <c r="F569" s="83"/>
      <c r="G569" s="84"/>
      <c r="H569" s="84"/>
      <c r="I569" s="83"/>
      <c r="J569" s="83"/>
      <c r="K569" s="83"/>
      <c r="L569" s="83"/>
      <c r="M569" s="83"/>
      <c r="N569" s="78"/>
      <c r="S569" s="77"/>
      <c r="T569" s="8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</row>
    <row r="570" spans="1:45" s="4" customFormat="1">
      <c r="A570" s="93"/>
      <c r="B570" s="83"/>
      <c r="C570" s="83"/>
      <c r="D570" s="83"/>
      <c r="E570" s="83"/>
      <c r="F570" s="83"/>
      <c r="G570" s="84"/>
      <c r="H570" s="84"/>
      <c r="I570" s="83"/>
      <c r="J570" s="83"/>
      <c r="K570" s="83"/>
      <c r="L570" s="83"/>
      <c r="M570" s="83"/>
      <c r="N570" s="78"/>
      <c r="S570" s="77"/>
      <c r="T570" s="8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</row>
    <row r="571" spans="1:45" s="4" customFormat="1">
      <c r="A571" s="93"/>
      <c r="B571" s="83"/>
      <c r="C571" s="83"/>
      <c r="D571" s="83"/>
      <c r="E571" s="83"/>
      <c r="F571" s="83"/>
      <c r="G571" s="84"/>
      <c r="H571" s="84"/>
      <c r="I571" s="83"/>
      <c r="J571" s="83"/>
      <c r="K571" s="83"/>
      <c r="L571" s="83"/>
      <c r="M571" s="83"/>
      <c r="N571" s="78"/>
      <c r="S571" s="77"/>
      <c r="T571" s="8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</row>
    <row r="572" spans="1:45" s="4" customFormat="1">
      <c r="A572" s="93"/>
      <c r="B572" s="83"/>
      <c r="C572" s="83"/>
      <c r="D572" s="83"/>
      <c r="E572" s="83"/>
      <c r="F572" s="83"/>
      <c r="G572" s="84"/>
      <c r="H572" s="84"/>
      <c r="I572" s="83"/>
      <c r="J572" s="83"/>
      <c r="K572" s="83"/>
      <c r="L572" s="83"/>
      <c r="M572" s="83"/>
      <c r="N572" s="78"/>
      <c r="S572" s="77"/>
      <c r="T572" s="8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</row>
    <row r="573" spans="1:45" s="4" customFormat="1">
      <c r="A573" s="93"/>
      <c r="B573" s="83"/>
      <c r="C573" s="83"/>
      <c r="D573" s="83"/>
      <c r="E573" s="83"/>
      <c r="F573" s="83"/>
      <c r="G573" s="84"/>
      <c r="H573" s="84"/>
      <c r="I573" s="83"/>
      <c r="J573" s="83"/>
      <c r="K573" s="83"/>
      <c r="L573" s="83"/>
      <c r="M573" s="83"/>
      <c r="N573" s="78"/>
      <c r="S573" s="77"/>
      <c r="T573" s="8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</row>
    <row r="574" spans="1:45" s="4" customFormat="1">
      <c r="A574" s="93"/>
      <c r="B574" s="83"/>
      <c r="C574" s="83"/>
      <c r="D574" s="83"/>
      <c r="E574" s="83"/>
      <c r="F574" s="83"/>
      <c r="G574" s="84"/>
      <c r="H574" s="84"/>
      <c r="I574" s="83"/>
      <c r="J574" s="83"/>
      <c r="K574" s="83"/>
      <c r="L574" s="83"/>
      <c r="M574" s="83"/>
      <c r="N574" s="78"/>
      <c r="S574" s="77"/>
      <c r="T574" s="8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</row>
    <row r="575" spans="1:45" s="4" customFormat="1">
      <c r="A575" s="93"/>
      <c r="B575" s="83"/>
      <c r="C575" s="83"/>
      <c r="D575" s="83"/>
      <c r="E575" s="83"/>
      <c r="F575" s="83"/>
      <c r="G575" s="84"/>
      <c r="H575" s="84"/>
      <c r="I575" s="83"/>
      <c r="J575" s="83"/>
      <c r="K575" s="83"/>
      <c r="L575" s="83"/>
      <c r="M575" s="83"/>
      <c r="N575" s="78"/>
      <c r="S575" s="77"/>
      <c r="T575" s="8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</row>
    <row r="576" spans="1:45" s="4" customFormat="1">
      <c r="A576" s="93"/>
      <c r="B576" s="83"/>
      <c r="C576" s="83"/>
      <c r="D576" s="83"/>
      <c r="E576" s="83"/>
      <c r="F576" s="83"/>
      <c r="G576" s="84"/>
      <c r="H576" s="84"/>
      <c r="I576" s="83"/>
      <c r="J576" s="83"/>
      <c r="K576" s="83"/>
      <c r="L576" s="83"/>
      <c r="M576" s="83"/>
      <c r="N576" s="78"/>
      <c r="S576" s="77"/>
      <c r="T576" s="8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</row>
    <row r="577" spans="1:45" s="4" customFormat="1">
      <c r="A577" s="93"/>
      <c r="B577" s="83"/>
      <c r="C577" s="83"/>
      <c r="D577" s="83"/>
      <c r="E577" s="83"/>
      <c r="F577" s="83"/>
      <c r="G577" s="84"/>
      <c r="H577" s="84"/>
      <c r="I577" s="83"/>
      <c r="J577" s="83"/>
      <c r="K577" s="83"/>
      <c r="L577" s="83"/>
      <c r="M577" s="83"/>
      <c r="N577" s="78"/>
      <c r="S577" s="77"/>
      <c r="T577" s="8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</row>
    <row r="578" spans="1:45" s="4" customFormat="1">
      <c r="A578" s="93"/>
      <c r="B578" s="83"/>
      <c r="C578" s="83"/>
      <c r="D578" s="83"/>
      <c r="E578" s="83"/>
      <c r="F578" s="83"/>
      <c r="G578" s="84"/>
      <c r="H578" s="84"/>
      <c r="I578" s="83"/>
      <c r="J578" s="83"/>
      <c r="K578" s="83"/>
      <c r="L578" s="83"/>
      <c r="M578" s="83"/>
      <c r="N578" s="78"/>
      <c r="S578" s="77"/>
      <c r="T578" s="8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</row>
    <row r="579" spans="1:45" s="4" customFormat="1">
      <c r="A579" s="93"/>
      <c r="B579" s="83"/>
      <c r="C579" s="83"/>
      <c r="D579" s="83"/>
      <c r="E579" s="83"/>
      <c r="F579" s="83"/>
      <c r="G579" s="84"/>
      <c r="H579" s="84"/>
      <c r="I579" s="83"/>
      <c r="J579" s="83"/>
      <c r="K579" s="83"/>
      <c r="L579" s="83"/>
      <c r="M579" s="83"/>
      <c r="N579" s="78"/>
      <c r="S579" s="77"/>
      <c r="T579" s="8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</row>
    <row r="580" spans="1:45" s="4" customFormat="1">
      <c r="A580" s="93"/>
      <c r="B580" s="83"/>
      <c r="C580" s="83"/>
      <c r="D580" s="83"/>
      <c r="E580" s="83"/>
      <c r="F580" s="83"/>
      <c r="G580" s="84"/>
      <c r="H580" s="84"/>
      <c r="I580" s="83"/>
      <c r="J580" s="83"/>
      <c r="K580" s="83"/>
      <c r="L580" s="83"/>
      <c r="M580" s="83"/>
      <c r="N580" s="78"/>
      <c r="S580" s="77"/>
      <c r="T580" s="8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</row>
    <row r="581" spans="1:45" s="4" customFormat="1">
      <c r="A581" s="93"/>
      <c r="B581" s="83"/>
      <c r="C581" s="83"/>
      <c r="D581" s="83"/>
      <c r="E581" s="83"/>
      <c r="F581" s="83"/>
      <c r="G581" s="84"/>
      <c r="H581" s="84"/>
      <c r="I581" s="83"/>
      <c r="J581" s="83"/>
      <c r="K581" s="83"/>
      <c r="L581" s="83"/>
      <c r="M581" s="83"/>
      <c r="N581" s="78"/>
      <c r="S581" s="77"/>
      <c r="T581" s="8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</row>
    <row r="582" spans="1:45" s="4" customFormat="1">
      <c r="A582" s="93"/>
      <c r="B582" s="83"/>
      <c r="C582" s="83"/>
      <c r="D582" s="83"/>
      <c r="E582" s="83"/>
      <c r="F582" s="83"/>
      <c r="G582" s="84"/>
      <c r="H582" s="84"/>
      <c r="I582" s="83"/>
      <c r="J582" s="83"/>
      <c r="K582" s="83"/>
      <c r="L582" s="83"/>
      <c r="M582" s="83"/>
      <c r="N582" s="78"/>
      <c r="S582" s="77"/>
      <c r="T582" s="8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</row>
    <row r="583" spans="1:45" s="4" customFormat="1">
      <c r="A583" s="93"/>
      <c r="B583" s="83"/>
      <c r="C583" s="83"/>
      <c r="D583" s="83"/>
      <c r="E583" s="83"/>
      <c r="F583" s="83"/>
      <c r="G583" s="84"/>
      <c r="H583" s="84"/>
      <c r="I583" s="83"/>
      <c r="J583" s="83"/>
      <c r="K583" s="83"/>
      <c r="L583" s="83"/>
      <c r="M583" s="83"/>
      <c r="N583" s="78"/>
      <c r="S583" s="77"/>
      <c r="T583" s="8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</row>
    <row r="584" spans="1:45" s="4" customFormat="1">
      <c r="A584" s="93"/>
      <c r="B584" s="83"/>
      <c r="C584" s="83"/>
      <c r="D584" s="83"/>
      <c r="E584" s="83"/>
      <c r="F584" s="83"/>
      <c r="G584" s="84"/>
      <c r="H584" s="84"/>
      <c r="I584" s="83"/>
      <c r="J584" s="83"/>
      <c r="K584" s="83"/>
      <c r="L584" s="83"/>
      <c r="M584" s="83"/>
      <c r="N584" s="78"/>
      <c r="S584" s="77"/>
      <c r="T584" s="8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</row>
    <row r="585" spans="1:45" s="4" customFormat="1">
      <c r="A585" s="93"/>
      <c r="B585" s="83"/>
      <c r="C585" s="83"/>
      <c r="D585" s="83"/>
      <c r="E585" s="83"/>
      <c r="F585" s="83"/>
      <c r="G585" s="84"/>
      <c r="H585" s="84"/>
      <c r="I585" s="83"/>
      <c r="J585" s="83"/>
      <c r="K585" s="83"/>
      <c r="L585" s="83"/>
      <c r="M585" s="83"/>
      <c r="N585" s="78"/>
      <c r="S585" s="77"/>
      <c r="T585" s="8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</row>
    <row r="586" spans="1:45" s="4" customFormat="1">
      <c r="A586" s="93"/>
      <c r="B586" s="83"/>
      <c r="C586" s="83"/>
      <c r="D586" s="83"/>
      <c r="E586" s="83"/>
      <c r="F586" s="83"/>
      <c r="G586" s="84"/>
      <c r="H586" s="84"/>
      <c r="I586" s="83"/>
      <c r="J586" s="83"/>
      <c r="K586" s="83"/>
      <c r="L586" s="83"/>
      <c r="M586" s="83"/>
      <c r="N586" s="78"/>
      <c r="S586" s="77"/>
      <c r="T586" s="8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</row>
    <row r="587" spans="1:45" s="4" customFormat="1">
      <c r="A587" s="93"/>
      <c r="B587" s="83"/>
      <c r="C587" s="83"/>
      <c r="D587" s="83"/>
      <c r="E587" s="83"/>
      <c r="F587" s="83"/>
      <c r="G587" s="84"/>
      <c r="H587" s="84"/>
      <c r="I587" s="83"/>
      <c r="J587" s="83"/>
      <c r="K587" s="83"/>
      <c r="L587" s="83"/>
      <c r="M587" s="83"/>
      <c r="N587" s="78"/>
      <c r="S587" s="77"/>
      <c r="T587" s="8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</row>
    <row r="588" spans="1:45" s="4" customFormat="1">
      <c r="A588" s="93"/>
      <c r="B588" s="83"/>
      <c r="C588" s="83"/>
      <c r="D588" s="83"/>
      <c r="E588" s="83"/>
      <c r="F588" s="83"/>
      <c r="G588" s="84"/>
      <c r="H588" s="84"/>
      <c r="I588" s="83"/>
      <c r="J588" s="83"/>
      <c r="K588" s="83"/>
      <c r="L588" s="83"/>
      <c r="M588" s="83"/>
      <c r="N588" s="78"/>
      <c r="S588" s="77"/>
      <c r="T588" s="8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</row>
    <row r="589" spans="1:45" s="4" customFormat="1">
      <c r="A589" s="93"/>
      <c r="B589" s="83"/>
      <c r="C589" s="83"/>
      <c r="D589" s="83"/>
      <c r="E589" s="83"/>
      <c r="F589" s="83"/>
      <c r="G589" s="84"/>
      <c r="H589" s="84"/>
      <c r="I589" s="83"/>
      <c r="J589" s="83"/>
      <c r="K589" s="83"/>
      <c r="L589" s="83"/>
      <c r="M589" s="83"/>
      <c r="N589" s="78"/>
      <c r="S589" s="77"/>
      <c r="T589" s="8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</row>
    <row r="590" spans="1:45" s="4" customFormat="1">
      <c r="A590" s="93"/>
      <c r="B590" s="83"/>
      <c r="C590" s="83"/>
      <c r="D590" s="83"/>
      <c r="E590" s="83"/>
      <c r="F590" s="83"/>
      <c r="G590" s="84"/>
      <c r="H590" s="84"/>
      <c r="I590" s="83"/>
      <c r="J590" s="83"/>
      <c r="K590" s="83"/>
      <c r="L590" s="83"/>
      <c r="M590" s="83"/>
      <c r="N590" s="78"/>
      <c r="S590" s="77"/>
      <c r="T590" s="8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</row>
    <row r="591" spans="1:45" s="4" customFormat="1">
      <c r="A591" s="93"/>
      <c r="B591" s="83"/>
      <c r="C591" s="83"/>
      <c r="D591" s="83"/>
      <c r="E591" s="83"/>
      <c r="F591" s="83"/>
      <c r="G591" s="84"/>
      <c r="H591" s="84"/>
      <c r="I591" s="83"/>
      <c r="J591" s="83"/>
      <c r="K591" s="83"/>
      <c r="L591" s="83"/>
      <c r="M591" s="83"/>
      <c r="N591" s="78"/>
      <c r="S591" s="77"/>
      <c r="T591" s="8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</row>
    <row r="592" spans="1:45" s="4" customFormat="1">
      <c r="A592" s="93"/>
      <c r="B592" s="83"/>
      <c r="C592" s="83"/>
      <c r="D592" s="83"/>
      <c r="E592" s="83"/>
      <c r="F592" s="83"/>
      <c r="G592" s="84"/>
      <c r="H592" s="84"/>
      <c r="I592" s="83"/>
      <c r="J592" s="83"/>
      <c r="K592" s="83"/>
      <c r="L592" s="83"/>
      <c r="M592" s="83"/>
      <c r="N592" s="78"/>
      <c r="S592" s="77"/>
      <c r="T592" s="8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</row>
    <row r="593" spans="1:45" s="4" customFormat="1">
      <c r="A593" s="93"/>
      <c r="B593" s="83"/>
      <c r="C593" s="83"/>
      <c r="D593" s="83"/>
      <c r="E593" s="83"/>
      <c r="F593" s="83"/>
      <c r="G593" s="84"/>
      <c r="H593" s="84"/>
      <c r="I593" s="83"/>
      <c r="J593" s="83"/>
      <c r="K593" s="83"/>
      <c r="L593" s="83"/>
      <c r="M593" s="83"/>
      <c r="N593" s="78"/>
      <c r="S593" s="77"/>
      <c r="T593" s="8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</row>
    <row r="594" spans="1:45" s="4" customFormat="1">
      <c r="A594" s="93"/>
      <c r="B594" s="83"/>
      <c r="C594" s="83"/>
      <c r="D594" s="83"/>
      <c r="E594" s="83"/>
      <c r="F594" s="83"/>
      <c r="G594" s="84"/>
      <c r="H594" s="84"/>
      <c r="I594" s="83"/>
      <c r="J594" s="83"/>
      <c r="K594" s="83"/>
      <c r="L594" s="83"/>
      <c r="M594" s="83"/>
      <c r="N594" s="78"/>
      <c r="S594" s="77"/>
      <c r="T594" s="8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</row>
    <row r="595" spans="1:45" s="4" customFormat="1">
      <c r="A595" s="93"/>
      <c r="B595" s="83"/>
      <c r="C595" s="83"/>
      <c r="D595" s="83"/>
      <c r="E595" s="83"/>
      <c r="F595" s="83"/>
      <c r="G595" s="84"/>
      <c r="H595" s="84"/>
      <c r="I595" s="83"/>
      <c r="J595" s="83"/>
      <c r="K595" s="83"/>
      <c r="L595" s="83"/>
      <c r="M595" s="83"/>
      <c r="N595" s="78"/>
      <c r="S595" s="77"/>
      <c r="T595" s="8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</row>
    <row r="596" spans="1:45" s="4" customFormat="1">
      <c r="A596" s="93"/>
      <c r="B596" s="83"/>
      <c r="C596" s="83"/>
      <c r="D596" s="83"/>
      <c r="E596" s="83"/>
      <c r="F596" s="83"/>
      <c r="G596" s="84"/>
      <c r="H596" s="84"/>
      <c r="I596" s="83"/>
      <c r="J596" s="83"/>
      <c r="K596" s="83"/>
      <c r="L596" s="83"/>
      <c r="M596" s="83"/>
      <c r="N596" s="78"/>
      <c r="S596" s="77"/>
      <c r="T596" s="8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</row>
    <row r="597" spans="1:45" s="4" customFormat="1">
      <c r="A597" s="93"/>
      <c r="B597" s="83"/>
      <c r="C597" s="83"/>
      <c r="D597" s="83"/>
      <c r="E597" s="83"/>
      <c r="F597" s="83"/>
      <c r="G597" s="84"/>
      <c r="H597" s="84"/>
      <c r="I597" s="83"/>
      <c r="J597" s="83"/>
      <c r="K597" s="83"/>
      <c r="L597" s="83"/>
      <c r="M597" s="83"/>
      <c r="N597" s="78"/>
      <c r="S597" s="77"/>
      <c r="T597" s="8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</row>
    <row r="598" spans="1:45" s="4" customFormat="1">
      <c r="A598" s="93"/>
      <c r="B598" s="83"/>
      <c r="C598" s="83"/>
      <c r="D598" s="83"/>
      <c r="E598" s="83"/>
      <c r="F598" s="83"/>
      <c r="G598" s="84"/>
      <c r="H598" s="84"/>
      <c r="I598" s="83"/>
      <c r="J598" s="83"/>
      <c r="K598" s="83"/>
      <c r="L598" s="83"/>
      <c r="M598" s="83"/>
      <c r="N598" s="78"/>
      <c r="S598" s="77"/>
      <c r="T598" s="8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</row>
    <row r="599" spans="1:45" s="4" customFormat="1">
      <c r="A599" s="93"/>
      <c r="B599" s="83"/>
      <c r="C599" s="83"/>
      <c r="D599" s="83"/>
      <c r="E599" s="83"/>
      <c r="F599" s="83"/>
      <c r="G599" s="84"/>
      <c r="H599" s="84"/>
      <c r="I599" s="83"/>
      <c r="J599" s="83"/>
      <c r="K599" s="83"/>
      <c r="L599" s="83"/>
      <c r="M599" s="83"/>
      <c r="N599" s="78"/>
      <c r="S599" s="77"/>
      <c r="T599" s="8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</row>
    <row r="600" spans="1:45" s="4" customFormat="1">
      <c r="A600" s="93"/>
      <c r="B600" s="83"/>
      <c r="C600" s="83"/>
      <c r="D600" s="83"/>
      <c r="E600" s="83"/>
      <c r="F600" s="83"/>
      <c r="G600" s="84"/>
      <c r="H600" s="84"/>
      <c r="I600" s="83"/>
      <c r="J600" s="83"/>
      <c r="K600" s="83"/>
      <c r="L600" s="83"/>
      <c r="M600" s="83"/>
      <c r="N600" s="78"/>
      <c r="S600" s="77"/>
      <c r="T600" s="8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</row>
    <row r="601" spans="1:45" s="4" customFormat="1">
      <c r="A601" s="93"/>
      <c r="B601" s="83"/>
      <c r="C601" s="83"/>
      <c r="D601" s="83"/>
      <c r="E601" s="83"/>
      <c r="F601" s="83"/>
      <c r="G601" s="84"/>
      <c r="H601" s="84"/>
      <c r="I601" s="83"/>
      <c r="J601" s="83"/>
      <c r="K601" s="83"/>
      <c r="L601" s="83"/>
      <c r="M601" s="83"/>
      <c r="N601" s="78"/>
      <c r="S601" s="77"/>
      <c r="T601" s="8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</row>
    <row r="602" spans="1:45" s="4" customFormat="1">
      <c r="A602" s="93"/>
      <c r="B602" s="83"/>
      <c r="C602" s="83"/>
      <c r="D602" s="83"/>
      <c r="E602" s="83"/>
      <c r="F602" s="83"/>
      <c r="G602" s="84"/>
      <c r="H602" s="84"/>
      <c r="I602" s="83"/>
      <c r="J602" s="83"/>
      <c r="K602" s="83"/>
      <c r="L602" s="83"/>
      <c r="M602" s="83"/>
      <c r="N602" s="78"/>
      <c r="S602" s="77"/>
      <c r="T602" s="8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</row>
    <row r="603" spans="1:45" s="4" customFormat="1">
      <c r="A603" s="93"/>
      <c r="B603" s="83"/>
      <c r="C603" s="83"/>
      <c r="D603" s="83"/>
      <c r="E603" s="83"/>
      <c r="F603" s="83"/>
      <c r="G603" s="84"/>
      <c r="H603" s="84"/>
      <c r="I603" s="83"/>
      <c r="J603" s="83"/>
      <c r="K603" s="83"/>
      <c r="L603" s="83"/>
      <c r="M603" s="83"/>
      <c r="N603" s="78"/>
      <c r="S603" s="77"/>
      <c r="T603" s="8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</row>
    <row r="604" spans="1:45" s="4" customFormat="1">
      <c r="A604" s="93"/>
      <c r="B604" s="83"/>
      <c r="C604" s="83"/>
      <c r="D604" s="83"/>
      <c r="E604" s="83"/>
      <c r="F604" s="83"/>
      <c r="G604" s="84"/>
      <c r="H604" s="84"/>
      <c r="I604" s="83"/>
      <c r="J604" s="83"/>
      <c r="K604" s="83"/>
      <c r="L604" s="83"/>
      <c r="M604" s="83"/>
      <c r="N604" s="78"/>
      <c r="S604" s="77"/>
      <c r="T604" s="8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</row>
    <row r="605" spans="1:45" s="4" customFormat="1">
      <c r="A605" s="93"/>
      <c r="B605" s="83"/>
      <c r="C605" s="83"/>
      <c r="D605" s="83"/>
      <c r="E605" s="83"/>
      <c r="F605" s="83"/>
      <c r="G605" s="84"/>
      <c r="H605" s="84"/>
      <c r="I605" s="83"/>
      <c r="J605" s="83"/>
      <c r="K605" s="83"/>
      <c r="L605" s="83"/>
      <c r="M605" s="83"/>
      <c r="N605" s="78"/>
      <c r="S605" s="77"/>
      <c r="T605" s="8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</row>
    <row r="606" spans="1:45" s="4" customFormat="1">
      <c r="A606" s="93"/>
      <c r="B606" s="83"/>
      <c r="C606" s="83"/>
      <c r="D606" s="83"/>
      <c r="E606" s="83"/>
      <c r="F606" s="83"/>
      <c r="G606" s="84"/>
      <c r="H606" s="84"/>
      <c r="I606" s="83"/>
      <c r="J606" s="83"/>
      <c r="K606" s="83"/>
      <c r="L606" s="83"/>
      <c r="M606" s="83"/>
      <c r="N606" s="78"/>
      <c r="S606" s="77"/>
      <c r="T606" s="8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</row>
    <row r="607" spans="1:45" s="4" customFormat="1">
      <c r="A607" s="93"/>
      <c r="B607" s="83"/>
      <c r="C607" s="83"/>
      <c r="D607" s="83"/>
      <c r="E607" s="83"/>
      <c r="F607" s="83"/>
      <c r="G607" s="84"/>
      <c r="H607" s="84"/>
      <c r="I607" s="83"/>
      <c r="J607" s="83"/>
      <c r="K607" s="83"/>
      <c r="L607" s="83"/>
      <c r="M607" s="83"/>
      <c r="N607" s="78"/>
      <c r="S607" s="77"/>
      <c r="T607" s="8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</row>
    <row r="608" spans="1:45" s="4" customFormat="1">
      <c r="A608" s="93"/>
      <c r="B608" s="83"/>
      <c r="C608" s="83"/>
      <c r="D608" s="83"/>
      <c r="E608" s="83"/>
      <c r="F608" s="83"/>
      <c r="G608" s="84"/>
      <c r="H608" s="84"/>
      <c r="I608" s="83"/>
      <c r="J608" s="83"/>
      <c r="K608" s="83"/>
      <c r="L608" s="83"/>
      <c r="M608" s="83"/>
      <c r="N608" s="78"/>
      <c r="S608" s="77"/>
      <c r="T608" s="8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</row>
    <row r="609" spans="1:45" s="4" customFormat="1">
      <c r="A609" s="93"/>
      <c r="B609" s="83"/>
      <c r="C609" s="83"/>
      <c r="D609" s="83"/>
      <c r="E609" s="83"/>
      <c r="F609" s="83"/>
      <c r="G609" s="84"/>
      <c r="H609" s="84"/>
      <c r="I609" s="83"/>
      <c r="J609" s="83"/>
      <c r="K609" s="83"/>
      <c r="L609" s="83"/>
      <c r="M609" s="83"/>
      <c r="N609" s="78"/>
      <c r="S609" s="77"/>
      <c r="T609" s="8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</row>
    <row r="610" spans="1:45" s="4" customFormat="1">
      <c r="A610" s="93"/>
      <c r="B610" s="83"/>
      <c r="C610" s="83"/>
      <c r="D610" s="83"/>
      <c r="E610" s="83"/>
      <c r="F610" s="83"/>
      <c r="G610" s="84"/>
      <c r="H610" s="84"/>
      <c r="I610" s="83"/>
      <c r="J610" s="83"/>
      <c r="K610" s="83"/>
      <c r="L610" s="83"/>
      <c r="M610" s="83"/>
      <c r="N610" s="78"/>
      <c r="S610" s="77"/>
      <c r="T610" s="8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</row>
    <row r="611" spans="1:45" s="4" customFormat="1">
      <c r="A611" s="93"/>
      <c r="B611" s="83"/>
      <c r="C611" s="83"/>
      <c r="D611" s="83"/>
      <c r="E611" s="83"/>
      <c r="F611" s="83"/>
      <c r="G611" s="84"/>
      <c r="H611" s="84"/>
      <c r="I611" s="83"/>
      <c r="J611" s="83"/>
      <c r="K611" s="83"/>
      <c r="L611" s="83"/>
      <c r="M611" s="83"/>
      <c r="N611" s="78"/>
      <c r="S611" s="77"/>
      <c r="T611" s="8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</row>
    <row r="612" spans="1:45" s="4" customFormat="1">
      <c r="A612" s="93"/>
      <c r="B612" s="83"/>
      <c r="C612" s="83"/>
      <c r="D612" s="83"/>
      <c r="E612" s="83"/>
      <c r="F612" s="83"/>
      <c r="G612" s="84"/>
      <c r="H612" s="84"/>
      <c r="I612" s="83"/>
      <c r="J612" s="83"/>
      <c r="K612" s="83"/>
      <c r="L612" s="83"/>
      <c r="M612" s="83"/>
      <c r="N612" s="78"/>
      <c r="S612" s="77"/>
      <c r="T612" s="8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</row>
    <row r="613" spans="1:45" s="4" customFormat="1">
      <c r="A613" s="93"/>
      <c r="B613" s="83"/>
      <c r="C613" s="83"/>
      <c r="D613" s="83"/>
      <c r="E613" s="83"/>
      <c r="F613" s="83"/>
      <c r="G613" s="84"/>
      <c r="H613" s="84"/>
      <c r="I613" s="83"/>
      <c r="J613" s="83"/>
      <c r="K613" s="83"/>
      <c r="L613" s="83"/>
      <c r="M613" s="83"/>
      <c r="N613" s="78"/>
      <c r="S613" s="77"/>
      <c r="T613" s="8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</row>
    <row r="614" spans="1:45" s="4" customFormat="1">
      <c r="A614" s="93"/>
      <c r="B614" s="83"/>
      <c r="C614" s="83"/>
      <c r="D614" s="83"/>
      <c r="E614" s="83"/>
      <c r="F614" s="83"/>
      <c r="G614" s="84"/>
      <c r="H614" s="84"/>
      <c r="I614" s="83"/>
      <c r="J614" s="83"/>
      <c r="K614" s="83"/>
      <c r="L614" s="83"/>
      <c r="M614" s="83"/>
      <c r="N614" s="78"/>
      <c r="S614" s="77"/>
      <c r="T614" s="8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</row>
    <row r="615" spans="1:45" s="4" customFormat="1">
      <c r="A615" s="93"/>
      <c r="B615" s="83"/>
      <c r="C615" s="83"/>
      <c r="D615" s="83"/>
      <c r="E615" s="83"/>
      <c r="F615" s="83"/>
      <c r="G615" s="84"/>
      <c r="H615" s="84"/>
      <c r="I615" s="83"/>
      <c r="J615" s="83"/>
      <c r="K615" s="83"/>
      <c r="L615" s="83"/>
      <c r="M615" s="83"/>
      <c r="N615" s="78"/>
      <c r="S615" s="77"/>
      <c r="T615" s="8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</row>
    <row r="616" spans="1:45" s="4" customFormat="1">
      <c r="A616" s="93"/>
      <c r="B616" s="83"/>
      <c r="C616" s="83"/>
      <c r="D616" s="83"/>
      <c r="E616" s="83"/>
      <c r="F616" s="83"/>
      <c r="G616" s="84"/>
      <c r="H616" s="84"/>
      <c r="I616" s="83"/>
      <c r="J616" s="83"/>
      <c r="K616" s="83"/>
      <c r="L616" s="83"/>
      <c r="M616" s="83"/>
      <c r="N616" s="78"/>
      <c r="S616" s="77"/>
      <c r="T616" s="8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</row>
    <row r="617" spans="1:45" s="4" customFormat="1">
      <c r="A617" s="93"/>
      <c r="B617" s="83"/>
      <c r="C617" s="83"/>
      <c r="D617" s="83"/>
      <c r="E617" s="83"/>
      <c r="F617" s="83"/>
      <c r="G617" s="84"/>
      <c r="H617" s="84"/>
      <c r="I617" s="83"/>
      <c r="J617" s="83"/>
      <c r="K617" s="83"/>
      <c r="L617" s="83"/>
      <c r="M617" s="83"/>
      <c r="N617" s="78"/>
      <c r="S617" s="77"/>
      <c r="T617" s="8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</row>
    <row r="618" spans="1:45" s="4" customFormat="1">
      <c r="A618" s="93"/>
      <c r="B618" s="83"/>
      <c r="C618" s="83"/>
      <c r="D618" s="83"/>
      <c r="E618" s="83"/>
      <c r="F618" s="83"/>
      <c r="G618" s="84"/>
      <c r="H618" s="84"/>
      <c r="I618" s="83"/>
      <c r="J618" s="83"/>
      <c r="K618" s="83"/>
      <c r="L618" s="83"/>
      <c r="M618" s="83"/>
      <c r="N618" s="78"/>
      <c r="S618" s="77"/>
      <c r="T618" s="8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</row>
    <row r="619" spans="1:45" s="4" customFormat="1">
      <c r="A619" s="93"/>
      <c r="B619" s="83"/>
      <c r="C619" s="83"/>
      <c r="D619" s="83"/>
      <c r="E619" s="83"/>
      <c r="F619" s="83"/>
      <c r="G619" s="84"/>
      <c r="H619" s="84"/>
      <c r="I619" s="83"/>
      <c r="J619" s="83"/>
      <c r="K619" s="83"/>
      <c r="L619" s="83"/>
      <c r="M619" s="83"/>
      <c r="N619" s="78"/>
      <c r="S619" s="77"/>
      <c r="T619" s="8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</row>
    <row r="620" spans="1:45" s="4" customFormat="1">
      <c r="A620" s="93"/>
      <c r="B620" s="83"/>
      <c r="C620" s="83"/>
      <c r="D620" s="83"/>
      <c r="E620" s="83"/>
      <c r="F620" s="83"/>
      <c r="G620" s="84"/>
      <c r="H620" s="84"/>
      <c r="I620" s="83"/>
      <c r="J620" s="83"/>
      <c r="K620" s="83"/>
      <c r="L620" s="83"/>
      <c r="M620" s="83"/>
      <c r="N620" s="78"/>
      <c r="S620" s="77"/>
      <c r="T620" s="8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</row>
    <row r="621" spans="1:45" s="4" customFormat="1">
      <c r="A621" s="93"/>
      <c r="B621" s="83"/>
      <c r="C621" s="83"/>
      <c r="D621" s="83"/>
      <c r="E621" s="83"/>
      <c r="F621" s="83"/>
      <c r="G621" s="84"/>
      <c r="H621" s="84"/>
      <c r="I621" s="83"/>
      <c r="J621" s="83"/>
      <c r="K621" s="83"/>
      <c r="L621" s="83"/>
      <c r="M621" s="83"/>
      <c r="N621" s="78"/>
      <c r="S621" s="77"/>
      <c r="T621" s="8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</row>
    <row r="622" spans="1:45" s="4" customFormat="1">
      <c r="A622" s="93"/>
      <c r="B622" s="83"/>
      <c r="C622" s="83"/>
      <c r="D622" s="83"/>
      <c r="E622" s="83"/>
      <c r="F622" s="83"/>
      <c r="G622" s="84"/>
      <c r="H622" s="84"/>
      <c r="I622" s="83"/>
      <c r="J622" s="83"/>
      <c r="K622" s="83"/>
      <c r="L622" s="83"/>
      <c r="M622" s="83"/>
      <c r="N622" s="78"/>
      <c r="S622" s="77"/>
      <c r="T622" s="8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</row>
    <row r="623" spans="1:45" s="4" customFormat="1">
      <c r="A623" s="93"/>
      <c r="B623" s="83"/>
      <c r="C623" s="83"/>
      <c r="D623" s="83"/>
      <c r="E623" s="83"/>
      <c r="F623" s="83"/>
      <c r="G623" s="84"/>
      <c r="H623" s="84"/>
      <c r="I623" s="83"/>
      <c r="J623" s="83"/>
      <c r="K623" s="83"/>
      <c r="L623" s="83"/>
      <c r="M623" s="83"/>
      <c r="N623" s="78"/>
      <c r="S623" s="77"/>
      <c r="T623" s="8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</row>
    <row r="624" spans="1:45" s="4" customFormat="1">
      <c r="A624" s="93"/>
      <c r="B624" s="83"/>
      <c r="C624" s="83"/>
      <c r="D624" s="83"/>
      <c r="E624" s="83"/>
      <c r="F624" s="83"/>
      <c r="G624" s="84"/>
      <c r="H624" s="84"/>
      <c r="I624" s="83"/>
      <c r="J624" s="83"/>
      <c r="K624" s="83"/>
      <c r="L624" s="83"/>
      <c r="M624" s="83"/>
      <c r="N624" s="78"/>
      <c r="S624" s="77"/>
      <c r="T624" s="8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</row>
    <row r="625" spans="1:45" s="4" customFormat="1">
      <c r="A625" s="93"/>
      <c r="B625" s="83"/>
      <c r="C625" s="83"/>
      <c r="D625" s="83"/>
      <c r="E625" s="83"/>
      <c r="F625" s="83"/>
      <c r="G625" s="84"/>
      <c r="H625" s="84"/>
      <c r="I625" s="83"/>
      <c r="J625" s="83"/>
      <c r="K625" s="83"/>
      <c r="L625" s="83"/>
      <c r="M625" s="83"/>
      <c r="N625" s="78"/>
      <c r="S625" s="77"/>
      <c r="T625" s="8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</row>
    <row r="626" spans="1:45" s="4" customFormat="1">
      <c r="A626" s="93"/>
      <c r="B626" s="83"/>
      <c r="C626" s="83"/>
      <c r="D626" s="83"/>
      <c r="E626" s="83"/>
      <c r="F626" s="83"/>
      <c r="G626" s="84"/>
      <c r="H626" s="84"/>
      <c r="I626" s="83"/>
      <c r="J626" s="83"/>
      <c r="K626" s="83"/>
      <c r="L626" s="83"/>
      <c r="M626" s="83"/>
      <c r="N626" s="78"/>
      <c r="S626" s="77"/>
      <c r="T626" s="8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</row>
    <row r="627" spans="1:45" s="4" customFormat="1">
      <c r="A627" s="93"/>
      <c r="B627" s="83"/>
      <c r="C627" s="83"/>
      <c r="D627" s="83"/>
      <c r="E627" s="83"/>
      <c r="F627" s="83"/>
      <c r="G627" s="84"/>
      <c r="H627" s="84"/>
      <c r="I627" s="83"/>
      <c r="J627" s="83"/>
      <c r="K627" s="83"/>
      <c r="L627" s="83"/>
      <c r="M627" s="83"/>
      <c r="N627" s="78"/>
      <c r="S627" s="77"/>
      <c r="T627" s="8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</row>
    <row r="628" spans="1:45" s="4" customFormat="1">
      <c r="A628" s="93"/>
      <c r="B628" s="83"/>
      <c r="C628" s="83"/>
      <c r="D628" s="83"/>
      <c r="E628" s="83"/>
      <c r="F628" s="83"/>
      <c r="G628" s="84"/>
      <c r="H628" s="84"/>
      <c r="I628" s="83"/>
      <c r="J628" s="83"/>
      <c r="K628" s="83"/>
      <c r="L628" s="83"/>
      <c r="M628" s="83"/>
      <c r="N628" s="78"/>
      <c r="S628" s="77"/>
      <c r="T628" s="8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</row>
    <row r="629" spans="1:45" s="4" customFormat="1">
      <c r="A629" s="93"/>
      <c r="B629" s="83"/>
      <c r="C629" s="83"/>
      <c r="D629" s="83"/>
      <c r="E629" s="83"/>
      <c r="F629" s="83"/>
      <c r="G629" s="84"/>
      <c r="H629" s="84"/>
      <c r="I629" s="83"/>
      <c r="J629" s="83"/>
      <c r="K629" s="83"/>
      <c r="L629" s="83"/>
      <c r="M629" s="83"/>
      <c r="N629" s="78"/>
      <c r="S629" s="77"/>
      <c r="T629" s="8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</row>
    <row r="630" spans="1:45" s="4" customFormat="1">
      <c r="A630" s="93"/>
      <c r="B630" s="83"/>
      <c r="C630" s="83"/>
      <c r="D630" s="83"/>
      <c r="E630" s="83"/>
      <c r="F630" s="83"/>
      <c r="G630" s="84"/>
      <c r="H630" s="84"/>
      <c r="I630" s="83"/>
      <c r="J630" s="83"/>
      <c r="K630" s="83"/>
      <c r="L630" s="83"/>
      <c r="M630" s="83"/>
      <c r="N630" s="78"/>
      <c r="S630" s="77"/>
      <c r="T630" s="8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</row>
    <row r="631" spans="1:45" s="4" customFormat="1">
      <c r="A631" s="93"/>
      <c r="B631" s="83"/>
      <c r="C631" s="83"/>
      <c r="D631" s="83"/>
      <c r="E631" s="83"/>
      <c r="F631" s="83"/>
      <c r="G631" s="84"/>
      <c r="H631" s="84"/>
      <c r="I631" s="83"/>
      <c r="J631" s="83"/>
      <c r="K631" s="83"/>
      <c r="L631" s="83"/>
      <c r="M631" s="83"/>
      <c r="N631" s="78"/>
      <c r="S631" s="77"/>
      <c r="T631" s="8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</row>
    <row r="632" spans="1:45" s="4" customFormat="1">
      <c r="A632" s="93"/>
      <c r="B632" s="83"/>
      <c r="C632" s="83"/>
      <c r="D632" s="83"/>
      <c r="E632" s="83"/>
      <c r="F632" s="83"/>
      <c r="G632" s="84"/>
      <c r="H632" s="84"/>
      <c r="I632" s="83"/>
      <c r="J632" s="83"/>
      <c r="K632" s="83"/>
      <c r="L632" s="83"/>
      <c r="M632" s="83"/>
      <c r="N632" s="78"/>
      <c r="S632" s="77"/>
      <c r="T632" s="8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</row>
    <row r="633" spans="1:45" s="4" customFormat="1">
      <c r="A633" s="93"/>
      <c r="B633" s="83"/>
      <c r="C633" s="83"/>
      <c r="D633" s="83"/>
      <c r="E633" s="83"/>
      <c r="F633" s="83"/>
      <c r="G633" s="84"/>
      <c r="H633" s="84"/>
      <c r="I633" s="83"/>
      <c r="J633" s="83"/>
      <c r="K633" s="83"/>
      <c r="L633" s="83"/>
      <c r="M633" s="83"/>
      <c r="N633" s="78"/>
      <c r="S633" s="77"/>
      <c r="T633" s="8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</row>
    <row r="634" spans="1:45" s="4" customFormat="1">
      <c r="A634" s="93"/>
      <c r="B634" s="83"/>
      <c r="C634" s="83"/>
      <c r="D634" s="83"/>
      <c r="E634" s="83"/>
      <c r="F634" s="83"/>
      <c r="G634" s="84"/>
      <c r="H634" s="84"/>
      <c r="I634" s="83"/>
      <c r="J634" s="83"/>
      <c r="K634" s="83"/>
      <c r="L634" s="83"/>
      <c r="M634" s="83"/>
      <c r="N634" s="78"/>
      <c r="S634" s="77"/>
      <c r="T634" s="8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</row>
    <row r="635" spans="1:45" s="4" customFormat="1">
      <c r="A635" s="93"/>
      <c r="B635" s="83"/>
      <c r="C635" s="83"/>
      <c r="D635" s="83"/>
      <c r="E635" s="83"/>
      <c r="F635" s="83"/>
      <c r="G635" s="84"/>
      <c r="H635" s="84"/>
      <c r="I635" s="83"/>
      <c r="J635" s="83"/>
      <c r="K635" s="83"/>
      <c r="L635" s="83"/>
      <c r="M635" s="83"/>
      <c r="N635" s="78"/>
      <c r="S635" s="77"/>
      <c r="T635" s="8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</row>
    <row r="636" spans="1:45" s="4" customFormat="1">
      <c r="A636" s="93"/>
      <c r="B636" s="83"/>
      <c r="C636" s="83"/>
      <c r="D636" s="83"/>
      <c r="E636" s="83"/>
      <c r="F636" s="83"/>
      <c r="G636" s="84"/>
      <c r="H636" s="84"/>
      <c r="I636" s="83"/>
      <c r="J636" s="83"/>
      <c r="K636" s="83"/>
      <c r="L636" s="83"/>
      <c r="M636" s="83"/>
      <c r="N636" s="78"/>
      <c r="S636" s="77"/>
      <c r="T636" s="8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</row>
    <row r="637" spans="1:45" s="4" customFormat="1">
      <c r="A637" s="93"/>
      <c r="B637" s="83"/>
      <c r="C637" s="83"/>
      <c r="D637" s="83"/>
      <c r="E637" s="83"/>
      <c r="F637" s="83"/>
      <c r="G637" s="84"/>
      <c r="H637" s="84"/>
      <c r="I637" s="83"/>
      <c r="J637" s="83"/>
      <c r="K637" s="83"/>
      <c r="L637" s="83"/>
      <c r="M637" s="83"/>
      <c r="N637" s="78"/>
      <c r="S637" s="77"/>
      <c r="T637" s="8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</row>
    <row r="638" spans="1:45" s="4" customFormat="1">
      <c r="A638" s="93"/>
      <c r="B638" s="83"/>
      <c r="C638" s="83"/>
      <c r="D638" s="83"/>
      <c r="E638" s="83"/>
      <c r="F638" s="83"/>
      <c r="G638" s="84"/>
      <c r="H638" s="84"/>
      <c r="I638" s="83"/>
      <c r="J638" s="83"/>
      <c r="K638" s="83"/>
      <c r="L638" s="83"/>
      <c r="M638" s="83"/>
      <c r="N638" s="78"/>
      <c r="S638" s="77"/>
      <c r="T638" s="8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</row>
    <row r="639" spans="1:45" s="4" customFormat="1">
      <c r="A639" s="93"/>
      <c r="B639" s="83"/>
      <c r="C639" s="83"/>
      <c r="D639" s="83"/>
      <c r="E639" s="83"/>
      <c r="F639" s="83"/>
      <c r="G639" s="84"/>
      <c r="H639" s="84"/>
      <c r="I639" s="83"/>
      <c r="J639" s="83"/>
      <c r="K639" s="83"/>
      <c r="L639" s="83"/>
      <c r="M639" s="83"/>
      <c r="N639" s="78"/>
      <c r="S639" s="77"/>
      <c r="T639" s="8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</row>
    <row r="640" spans="1:45" s="4" customFormat="1">
      <c r="A640" s="93"/>
      <c r="B640" s="83"/>
      <c r="C640" s="83"/>
      <c r="D640" s="83"/>
      <c r="E640" s="83"/>
      <c r="F640" s="83"/>
      <c r="G640" s="84"/>
      <c r="H640" s="84"/>
      <c r="I640" s="83"/>
      <c r="J640" s="83"/>
      <c r="K640" s="83"/>
      <c r="L640" s="83"/>
      <c r="M640" s="83"/>
      <c r="N640" s="78"/>
      <c r="S640" s="77"/>
      <c r="T640" s="8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</row>
    <row r="641" spans="1:45" s="4" customFormat="1">
      <c r="A641" s="93"/>
      <c r="B641" s="83"/>
      <c r="C641" s="83"/>
      <c r="D641" s="83"/>
      <c r="E641" s="83"/>
      <c r="F641" s="83"/>
      <c r="G641" s="84"/>
      <c r="H641" s="84"/>
      <c r="I641" s="83"/>
      <c r="J641" s="83"/>
      <c r="K641" s="83"/>
      <c r="L641" s="83"/>
      <c r="M641" s="83"/>
      <c r="N641" s="78"/>
      <c r="S641" s="77"/>
      <c r="T641" s="8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</row>
    <row r="642" spans="1:45" s="4" customFormat="1">
      <c r="A642" s="93"/>
      <c r="B642" s="83"/>
      <c r="C642" s="83"/>
      <c r="D642" s="83"/>
      <c r="E642" s="83"/>
      <c r="F642" s="83"/>
      <c r="G642" s="84"/>
      <c r="H642" s="84"/>
      <c r="I642" s="83"/>
      <c r="J642" s="83"/>
      <c r="K642" s="83"/>
      <c r="L642" s="83"/>
      <c r="M642" s="83"/>
      <c r="N642" s="78"/>
      <c r="S642" s="77"/>
      <c r="T642" s="8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</row>
    <row r="643" spans="1:45" s="4" customFormat="1">
      <c r="A643" s="93"/>
      <c r="B643" s="83"/>
      <c r="C643" s="83"/>
      <c r="D643" s="83"/>
      <c r="E643" s="83"/>
      <c r="F643" s="83"/>
      <c r="G643" s="84"/>
      <c r="H643" s="84"/>
      <c r="I643" s="83"/>
      <c r="J643" s="83"/>
      <c r="K643" s="83"/>
      <c r="L643" s="83"/>
      <c r="M643" s="83"/>
      <c r="N643" s="78"/>
      <c r="S643" s="77"/>
      <c r="T643" s="8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</row>
    <row r="644" spans="1:45" s="4" customFormat="1">
      <c r="A644" s="93"/>
      <c r="B644" s="83"/>
      <c r="C644" s="83"/>
      <c r="D644" s="83"/>
      <c r="E644" s="83"/>
      <c r="F644" s="83"/>
      <c r="G644" s="84"/>
      <c r="H644" s="84"/>
      <c r="I644" s="83"/>
      <c r="J644" s="83"/>
      <c r="K644" s="83"/>
      <c r="L644" s="83"/>
      <c r="M644" s="83"/>
      <c r="N644" s="78"/>
      <c r="S644" s="77"/>
      <c r="T644" s="8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</row>
    <row r="645" spans="1:45" s="4" customFormat="1">
      <c r="A645" s="93"/>
      <c r="B645" s="83"/>
      <c r="C645" s="83"/>
      <c r="D645" s="83"/>
      <c r="E645" s="83"/>
      <c r="F645" s="83"/>
      <c r="G645" s="84"/>
      <c r="H645" s="84"/>
      <c r="I645" s="83"/>
      <c r="J645" s="83"/>
      <c r="K645" s="83"/>
      <c r="L645" s="83"/>
      <c r="M645" s="83"/>
      <c r="N645" s="78"/>
      <c r="S645" s="77"/>
      <c r="T645" s="8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</row>
    <row r="646" spans="1:45" s="4" customFormat="1">
      <c r="A646" s="93"/>
      <c r="B646" s="83"/>
      <c r="C646" s="83"/>
      <c r="D646" s="83"/>
      <c r="E646" s="83"/>
      <c r="F646" s="83"/>
      <c r="G646" s="84"/>
      <c r="H646" s="84"/>
      <c r="I646" s="83"/>
      <c r="J646" s="83"/>
      <c r="K646" s="83"/>
      <c r="L646" s="83"/>
      <c r="M646" s="83"/>
      <c r="N646" s="78"/>
      <c r="S646" s="77"/>
      <c r="T646" s="8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</row>
    <row r="647" spans="1:45" s="4" customFormat="1">
      <c r="A647" s="93"/>
      <c r="B647" s="83"/>
      <c r="C647" s="83"/>
      <c r="D647" s="83"/>
      <c r="E647" s="83"/>
      <c r="F647" s="83"/>
      <c r="G647" s="84"/>
      <c r="H647" s="84"/>
      <c r="I647" s="83"/>
      <c r="J647" s="83"/>
      <c r="K647" s="83"/>
      <c r="L647" s="83"/>
      <c r="M647" s="83"/>
      <c r="N647" s="78"/>
      <c r="S647" s="77"/>
      <c r="T647" s="8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</row>
    <row r="648" spans="1:45" s="4" customFormat="1">
      <c r="A648" s="93"/>
      <c r="B648" s="83"/>
      <c r="C648" s="83"/>
      <c r="D648" s="83"/>
      <c r="E648" s="83"/>
      <c r="F648" s="83"/>
      <c r="G648" s="84"/>
      <c r="H648" s="84"/>
      <c r="I648" s="83"/>
      <c r="J648" s="83"/>
      <c r="K648" s="83"/>
      <c r="L648" s="83"/>
      <c r="M648" s="83"/>
      <c r="N648" s="78"/>
      <c r="S648" s="77"/>
      <c r="T648" s="8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</row>
    <row r="649" spans="1:45" s="4" customFormat="1">
      <c r="A649" s="93"/>
      <c r="B649" s="83"/>
      <c r="C649" s="83"/>
      <c r="D649" s="83"/>
      <c r="E649" s="83"/>
      <c r="F649" s="83"/>
      <c r="G649" s="84"/>
      <c r="H649" s="84"/>
      <c r="I649" s="83"/>
      <c r="J649" s="83"/>
      <c r="K649" s="83"/>
      <c r="L649" s="83"/>
      <c r="M649" s="83"/>
      <c r="N649" s="78"/>
      <c r="S649" s="77"/>
      <c r="T649" s="8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</row>
    <row r="650" spans="1:45" s="4" customFormat="1">
      <c r="A650" s="93"/>
      <c r="B650" s="83"/>
      <c r="C650" s="83"/>
      <c r="D650" s="83"/>
      <c r="E650" s="83"/>
      <c r="F650" s="83"/>
      <c r="G650" s="84"/>
      <c r="H650" s="84"/>
      <c r="I650" s="83"/>
      <c r="J650" s="83"/>
      <c r="K650" s="83"/>
      <c r="L650" s="83"/>
      <c r="M650" s="83"/>
      <c r="N650" s="78"/>
      <c r="S650" s="77"/>
      <c r="T650" s="8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</row>
    <row r="651" spans="1:45" s="4" customFormat="1">
      <c r="A651" s="93"/>
      <c r="B651" s="83"/>
      <c r="C651" s="83"/>
      <c r="D651" s="83"/>
      <c r="E651" s="83"/>
      <c r="F651" s="83"/>
      <c r="G651" s="84"/>
      <c r="H651" s="84"/>
      <c r="I651" s="83"/>
      <c r="J651" s="83"/>
      <c r="K651" s="83"/>
      <c r="L651" s="83"/>
      <c r="M651" s="83"/>
      <c r="N651" s="78"/>
      <c r="S651" s="77"/>
      <c r="T651" s="8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</row>
    <row r="652" spans="1:45" s="4" customFormat="1">
      <c r="A652" s="93"/>
      <c r="B652" s="83"/>
      <c r="C652" s="83"/>
      <c r="D652" s="83"/>
      <c r="E652" s="83"/>
      <c r="F652" s="83"/>
      <c r="G652" s="84"/>
      <c r="H652" s="84"/>
      <c r="I652" s="83"/>
      <c r="J652" s="83"/>
      <c r="K652" s="83"/>
      <c r="L652" s="83"/>
      <c r="M652" s="83"/>
      <c r="N652" s="78"/>
      <c r="S652" s="77"/>
      <c r="T652" s="8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</row>
    <row r="653" spans="1:45" s="4" customFormat="1">
      <c r="A653" s="93"/>
      <c r="B653" s="83"/>
      <c r="C653" s="83"/>
      <c r="D653" s="83"/>
      <c r="E653" s="83"/>
      <c r="F653" s="83"/>
      <c r="G653" s="84"/>
      <c r="H653" s="84"/>
      <c r="I653" s="83"/>
      <c r="J653" s="83"/>
      <c r="K653" s="83"/>
      <c r="L653" s="83"/>
      <c r="M653" s="83"/>
      <c r="N653" s="78"/>
      <c r="S653" s="77"/>
      <c r="T653" s="8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</row>
    <row r="654" spans="1:45" s="4" customFormat="1">
      <c r="A654" s="93"/>
      <c r="B654" s="83"/>
      <c r="C654" s="83"/>
      <c r="D654" s="83"/>
      <c r="E654" s="83"/>
      <c r="F654" s="83"/>
      <c r="G654" s="84"/>
      <c r="H654" s="84"/>
      <c r="I654" s="83"/>
      <c r="J654" s="83"/>
      <c r="K654" s="83"/>
      <c r="L654" s="83"/>
      <c r="M654" s="83"/>
      <c r="N654" s="78"/>
      <c r="S654" s="77"/>
      <c r="T654" s="8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</row>
    <row r="655" spans="1:45" s="4" customFormat="1">
      <c r="A655" s="93"/>
      <c r="B655" s="83"/>
      <c r="C655" s="83"/>
      <c r="D655" s="83"/>
      <c r="E655" s="83"/>
      <c r="F655" s="83"/>
      <c r="G655" s="84"/>
      <c r="H655" s="84"/>
      <c r="I655" s="83"/>
      <c r="J655" s="83"/>
      <c r="K655" s="83"/>
      <c r="L655" s="83"/>
      <c r="M655" s="83"/>
      <c r="N655" s="78"/>
      <c r="S655" s="77"/>
      <c r="T655" s="8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</row>
    <row r="656" spans="1:45" s="4" customFormat="1">
      <c r="A656" s="93"/>
      <c r="B656" s="83"/>
      <c r="C656" s="83"/>
      <c r="D656" s="83"/>
      <c r="E656" s="83"/>
      <c r="F656" s="83"/>
      <c r="G656" s="84"/>
      <c r="H656" s="84"/>
      <c r="I656" s="83"/>
      <c r="J656" s="83"/>
      <c r="K656" s="83"/>
      <c r="L656" s="83"/>
      <c r="M656" s="83"/>
      <c r="N656" s="78"/>
      <c r="S656" s="77"/>
      <c r="T656" s="8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</row>
    <row r="657" spans="1:45" s="4" customFormat="1">
      <c r="A657" s="93"/>
      <c r="B657" s="83"/>
      <c r="C657" s="83"/>
      <c r="D657" s="83"/>
      <c r="E657" s="83"/>
      <c r="F657" s="83"/>
      <c r="G657" s="84"/>
      <c r="H657" s="84"/>
      <c r="I657" s="83"/>
      <c r="J657" s="83"/>
      <c r="K657" s="83"/>
      <c r="L657" s="83"/>
      <c r="M657" s="83"/>
      <c r="N657" s="78"/>
      <c r="S657" s="77"/>
      <c r="T657" s="8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</row>
    <row r="658" spans="1:45" s="4" customFormat="1">
      <c r="A658" s="93"/>
      <c r="B658" s="83"/>
      <c r="C658" s="83"/>
      <c r="D658" s="83"/>
      <c r="E658" s="83"/>
      <c r="F658" s="83"/>
      <c r="G658" s="84"/>
      <c r="H658" s="84"/>
      <c r="I658" s="83"/>
      <c r="J658" s="83"/>
      <c r="K658" s="83"/>
      <c r="L658" s="83"/>
      <c r="M658" s="83"/>
      <c r="N658" s="78"/>
      <c r="S658" s="77"/>
      <c r="T658" s="8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</row>
    <row r="659" spans="1:45" s="4" customFormat="1">
      <c r="A659" s="93"/>
      <c r="B659" s="83"/>
      <c r="C659" s="83"/>
      <c r="D659" s="83"/>
      <c r="E659" s="83"/>
      <c r="F659" s="83"/>
      <c r="G659" s="84"/>
      <c r="H659" s="84"/>
      <c r="I659" s="83"/>
      <c r="J659" s="83"/>
      <c r="K659" s="83"/>
      <c r="L659" s="83"/>
      <c r="M659" s="83"/>
      <c r="N659" s="78"/>
      <c r="S659" s="77"/>
      <c r="T659" s="8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</row>
    <row r="660" spans="1:45" s="4" customFormat="1">
      <c r="A660" s="93"/>
      <c r="B660" s="83"/>
      <c r="C660" s="83"/>
      <c r="D660" s="83"/>
      <c r="E660" s="83"/>
      <c r="F660" s="83"/>
      <c r="G660" s="84"/>
      <c r="H660" s="84"/>
      <c r="I660" s="83"/>
      <c r="J660" s="83"/>
      <c r="K660" s="83"/>
      <c r="L660" s="83"/>
      <c r="M660" s="83"/>
      <c r="N660" s="78"/>
      <c r="S660" s="77"/>
      <c r="T660" s="8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</row>
    <row r="661" spans="1:45" s="4" customFormat="1">
      <c r="A661" s="93"/>
      <c r="B661" s="83"/>
      <c r="C661" s="83"/>
      <c r="D661" s="83"/>
      <c r="E661" s="83"/>
      <c r="F661" s="83"/>
      <c r="G661" s="84"/>
      <c r="H661" s="84"/>
      <c r="I661" s="83"/>
      <c r="J661" s="83"/>
      <c r="K661" s="83"/>
      <c r="L661" s="83"/>
      <c r="M661" s="83"/>
      <c r="N661" s="78"/>
      <c r="S661" s="77"/>
      <c r="T661" s="8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</row>
    <row r="662" spans="1:45" s="4" customFormat="1">
      <c r="A662" s="93"/>
      <c r="B662" s="83"/>
      <c r="C662" s="83"/>
      <c r="D662" s="83"/>
      <c r="E662" s="83"/>
      <c r="F662" s="83"/>
      <c r="G662" s="84"/>
      <c r="H662" s="84"/>
      <c r="I662" s="83"/>
      <c r="J662" s="83"/>
      <c r="K662" s="83"/>
      <c r="L662" s="83"/>
      <c r="M662" s="83"/>
      <c r="N662" s="78"/>
      <c r="S662" s="77"/>
      <c r="T662" s="8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</row>
    <row r="663" spans="1:45" s="4" customFormat="1">
      <c r="A663" s="93"/>
      <c r="B663" s="83"/>
      <c r="C663" s="83"/>
      <c r="D663" s="83"/>
      <c r="E663" s="83"/>
      <c r="F663" s="83"/>
      <c r="G663" s="84"/>
      <c r="H663" s="84"/>
      <c r="I663" s="83"/>
      <c r="J663" s="83"/>
      <c r="K663" s="83"/>
      <c r="L663" s="83"/>
      <c r="M663" s="83"/>
      <c r="N663" s="78"/>
      <c r="S663" s="77"/>
      <c r="T663" s="8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</row>
    <row r="664" spans="1:45" s="4" customFormat="1">
      <c r="A664" s="93"/>
      <c r="B664" s="83"/>
      <c r="C664" s="83"/>
      <c r="D664" s="83"/>
      <c r="E664" s="83"/>
      <c r="F664" s="83"/>
      <c r="G664" s="84"/>
      <c r="H664" s="84"/>
      <c r="I664" s="83"/>
      <c r="J664" s="83"/>
      <c r="K664" s="83"/>
      <c r="L664" s="83"/>
      <c r="M664" s="83"/>
      <c r="N664" s="78"/>
      <c r="S664" s="77"/>
      <c r="T664" s="8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</row>
    <row r="665" spans="1:45" s="4" customFormat="1">
      <c r="A665" s="93"/>
      <c r="B665" s="83"/>
      <c r="C665" s="83"/>
      <c r="D665" s="83"/>
      <c r="E665" s="83"/>
      <c r="F665" s="83"/>
      <c r="G665" s="84"/>
      <c r="H665" s="84"/>
      <c r="I665" s="83"/>
      <c r="J665" s="83"/>
      <c r="K665" s="83"/>
      <c r="L665" s="83"/>
      <c r="M665" s="83"/>
      <c r="N665" s="78"/>
      <c r="S665" s="77"/>
      <c r="T665" s="8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</row>
    <row r="666" spans="1:45" s="4" customFormat="1">
      <c r="A666" s="93"/>
      <c r="B666" s="83"/>
      <c r="C666" s="83"/>
      <c r="D666" s="83"/>
      <c r="E666" s="83"/>
      <c r="F666" s="83"/>
      <c r="G666" s="84"/>
      <c r="H666" s="84"/>
      <c r="I666" s="83"/>
      <c r="J666" s="83"/>
      <c r="K666" s="83"/>
      <c r="L666" s="83"/>
      <c r="M666" s="83"/>
      <c r="N666" s="78"/>
      <c r="S666" s="77"/>
      <c r="T666" s="8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</row>
    <row r="667" spans="1:45" s="4" customFormat="1">
      <c r="A667" s="93"/>
      <c r="B667" s="83"/>
      <c r="C667" s="83"/>
      <c r="D667" s="83"/>
      <c r="E667" s="83"/>
      <c r="F667" s="83"/>
      <c r="G667" s="84"/>
      <c r="H667" s="84"/>
      <c r="I667" s="83"/>
      <c r="J667" s="83"/>
      <c r="K667" s="83"/>
      <c r="L667" s="83"/>
      <c r="M667" s="83"/>
      <c r="N667" s="78"/>
      <c r="S667" s="77"/>
      <c r="T667" s="8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</row>
    <row r="668" spans="1:45" s="4" customFormat="1">
      <c r="A668" s="93"/>
      <c r="B668" s="83"/>
      <c r="C668" s="83"/>
      <c r="D668" s="83"/>
      <c r="E668" s="83"/>
      <c r="F668" s="83"/>
      <c r="G668" s="84"/>
      <c r="H668" s="84"/>
      <c r="I668" s="83"/>
      <c r="J668" s="83"/>
      <c r="K668" s="83"/>
      <c r="L668" s="83"/>
      <c r="M668" s="83"/>
      <c r="N668" s="78"/>
      <c r="S668" s="77"/>
      <c r="T668" s="8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</row>
    <row r="669" spans="1:45" s="4" customFormat="1">
      <c r="A669" s="93"/>
      <c r="B669" s="83"/>
      <c r="C669" s="83"/>
      <c r="D669" s="83"/>
      <c r="E669" s="83"/>
      <c r="F669" s="83"/>
      <c r="G669" s="84"/>
      <c r="H669" s="84"/>
      <c r="I669" s="83"/>
      <c r="J669" s="83"/>
      <c r="K669" s="83"/>
      <c r="L669" s="83"/>
      <c r="M669" s="83"/>
      <c r="N669" s="78"/>
      <c r="S669" s="77"/>
      <c r="T669" s="8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</row>
    <row r="670" spans="1:45" s="4" customFormat="1">
      <c r="A670" s="93"/>
      <c r="B670" s="83"/>
      <c r="C670" s="83"/>
      <c r="D670" s="83"/>
      <c r="E670" s="83"/>
      <c r="F670" s="83"/>
      <c r="G670" s="84"/>
      <c r="H670" s="84"/>
      <c r="I670" s="83"/>
      <c r="J670" s="83"/>
      <c r="K670" s="83"/>
      <c r="L670" s="83"/>
      <c r="M670" s="83"/>
      <c r="N670" s="78"/>
      <c r="S670" s="77"/>
      <c r="T670" s="8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</row>
    <row r="671" spans="1:45" s="4" customFormat="1">
      <c r="A671" s="93"/>
      <c r="B671" s="83"/>
      <c r="C671" s="83"/>
      <c r="D671" s="83"/>
      <c r="E671" s="83"/>
      <c r="F671" s="83"/>
      <c r="G671" s="84"/>
      <c r="H671" s="84"/>
      <c r="I671" s="83"/>
      <c r="J671" s="83"/>
      <c r="K671" s="83"/>
      <c r="L671" s="83"/>
      <c r="M671" s="83"/>
      <c r="N671" s="78"/>
      <c r="S671" s="77"/>
      <c r="T671" s="8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</row>
    <row r="672" spans="1:45" s="4" customFormat="1">
      <c r="A672" s="93"/>
      <c r="B672" s="83"/>
      <c r="C672" s="83"/>
      <c r="D672" s="83"/>
      <c r="E672" s="83"/>
      <c r="F672" s="83"/>
      <c r="G672" s="84"/>
      <c r="H672" s="84"/>
      <c r="I672" s="83"/>
      <c r="J672" s="83"/>
      <c r="K672" s="83"/>
      <c r="L672" s="83"/>
      <c r="M672" s="83"/>
      <c r="N672" s="78"/>
      <c r="S672" s="77"/>
      <c r="T672" s="8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</row>
    <row r="673" spans="1:45" s="4" customFormat="1">
      <c r="A673" s="93"/>
      <c r="B673" s="83"/>
      <c r="C673" s="83"/>
      <c r="D673" s="83"/>
      <c r="E673" s="83"/>
      <c r="F673" s="83"/>
      <c r="G673" s="84"/>
      <c r="H673" s="84"/>
      <c r="I673" s="83"/>
      <c r="J673" s="83"/>
      <c r="K673" s="83"/>
      <c r="L673" s="83"/>
      <c r="M673" s="83"/>
      <c r="N673" s="78"/>
      <c r="S673" s="77"/>
      <c r="T673" s="8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</row>
    <row r="674" spans="1:45" s="4" customFormat="1">
      <c r="A674" s="93"/>
      <c r="B674" s="83"/>
      <c r="C674" s="83"/>
      <c r="D674" s="83"/>
      <c r="E674" s="83"/>
      <c r="F674" s="83"/>
      <c r="G674" s="84"/>
      <c r="H674" s="84"/>
      <c r="I674" s="83"/>
      <c r="J674" s="83"/>
      <c r="K674" s="83"/>
      <c r="L674" s="83"/>
      <c r="M674" s="83"/>
      <c r="N674" s="78"/>
      <c r="S674" s="77"/>
      <c r="T674" s="8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</row>
    <row r="675" spans="1:45" s="4" customFormat="1">
      <c r="A675" s="93"/>
      <c r="B675" s="83"/>
      <c r="C675" s="83"/>
      <c r="D675" s="83"/>
      <c r="E675" s="83"/>
      <c r="F675" s="83"/>
      <c r="G675" s="84"/>
      <c r="H675" s="84"/>
      <c r="I675" s="83"/>
      <c r="J675" s="83"/>
      <c r="K675" s="83"/>
      <c r="L675" s="83"/>
      <c r="M675" s="83"/>
      <c r="N675" s="78"/>
      <c r="S675" s="77"/>
      <c r="T675" s="8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</row>
    <row r="676" spans="1:45" s="4" customFormat="1">
      <c r="A676" s="93"/>
      <c r="B676" s="83"/>
      <c r="C676" s="83"/>
      <c r="D676" s="83"/>
      <c r="E676" s="83"/>
      <c r="F676" s="83"/>
      <c r="G676" s="84"/>
      <c r="H676" s="84"/>
      <c r="I676" s="83"/>
      <c r="J676" s="83"/>
      <c r="K676" s="83"/>
      <c r="L676" s="83"/>
      <c r="M676" s="83"/>
      <c r="N676" s="78"/>
      <c r="S676" s="77"/>
      <c r="T676" s="8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</row>
    <row r="677" spans="1:45" s="4" customFormat="1">
      <c r="A677" s="93"/>
      <c r="B677" s="83"/>
      <c r="C677" s="83"/>
      <c r="D677" s="83"/>
      <c r="E677" s="83"/>
      <c r="F677" s="83"/>
      <c r="G677" s="84"/>
      <c r="H677" s="84"/>
      <c r="I677" s="83"/>
      <c r="J677" s="83"/>
      <c r="K677" s="83"/>
      <c r="L677" s="83"/>
      <c r="M677" s="83"/>
      <c r="N677" s="78"/>
      <c r="S677" s="77"/>
      <c r="T677" s="8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</row>
    <row r="678" spans="1:45" s="4" customFormat="1">
      <c r="A678" s="93"/>
      <c r="B678" s="83"/>
      <c r="C678" s="83"/>
      <c r="D678" s="83"/>
      <c r="E678" s="83"/>
      <c r="F678" s="83"/>
      <c r="G678" s="84"/>
      <c r="H678" s="84"/>
      <c r="I678" s="83"/>
      <c r="J678" s="83"/>
      <c r="K678" s="83"/>
      <c r="L678" s="83"/>
      <c r="M678" s="83"/>
      <c r="N678" s="78"/>
      <c r="S678" s="77"/>
      <c r="T678" s="8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</row>
    <row r="679" spans="1:45" s="4" customFormat="1">
      <c r="A679" s="93"/>
      <c r="B679" s="83"/>
      <c r="C679" s="83"/>
      <c r="D679" s="83"/>
      <c r="E679" s="83"/>
      <c r="F679" s="83"/>
      <c r="G679" s="84"/>
      <c r="H679" s="84"/>
      <c r="I679" s="83"/>
      <c r="J679" s="83"/>
      <c r="K679" s="83"/>
      <c r="L679" s="83"/>
      <c r="M679" s="83"/>
      <c r="N679" s="78"/>
      <c r="S679" s="77"/>
      <c r="T679" s="8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</row>
    <row r="680" spans="1:45" s="4" customFormat="1">
      <c r="A680" s="93"/>
      <c r="B680" s="83"/>
      <c r="C680" s="83"/>
      <c r="D680" s="83"/>
      <c r="E680" s="83"/>
      <c r="F680" s="83"/>
      <c r="G680" s="84"/>
      <c r="H680" s="84"/>
      <c r="I680" s="83"/>
      <c r="J680" s="83"/>
      <c r="K680" s="83"/>
      <c r="L680" s="83"/>
      <c r="M680" s="83"/>
      <c r="N680" s="78"/>
      <c r="S680" s="77"/>
      <c r="T680" s="8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</row>
    <row r="681" spans="1:45" s="4" customFormat="1">
      <c r="A681" s="93"/>
      <c r="B681" s="83"/>
      <c r="C681" s="83"/>
      <c r="D681" s="83"/>
      <c r="E681" s="83"/>
      <c r="F681" s="83"/>
      <c r="G681" s="84"/>
      <c r="H681" s="84"/>
      <c r="I681" s="83"/>
      <c r="J681" s="83"/>
      <c r="K681" s="83"/>
      <c r="L681" s="83"/>
      <c r="M681" s="83"/>
      <c r="N681" s="78"/>
      <c r="S681" s="77"/>
      <c r="T681" s="8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</row>
    <row r="682" spans="1:45" s="4" customFormat="1">
      <c r="A682" s="93"/>
      <c r="B682" s="83"/>
      <c r="C682" s="83"/>
      <c r="D682" s="83"/>
      <c r="E682" s="83"/>
      <c r="F682" s="83"/>
      <c r="G682" s="84"/>
      <c r="H682" s="84"/>
      <c r="I682" s="83"/>
      <c r="J682" s="83"/>
      <c r="K682" s="83"/>
      <c r="L682" s="83"/>
      <c r="M682" s="83"/>
      <c r="N682" s="78"/>
      <c r="S682" s="77"/>
      <c r="T682" s="8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</row>
    <row r="683" spans="1:45" s="4" customFormat="1">
      <c r="A683" s="93"/>
      <c r="B683" s="83"/>
      <c r="C683" s="83"/>
      <c r="D683" s="83"/>
      <c r="E683" s="83"/>
      <c r="F683" s="83"/>
      <c r="G683" s="84"/>
      <c r="H683" s="84"/>
      <c r="I683" s="83"/>
      <c r="J683" s="83"/>
      <c r="K683" s="83"/>
      <c r="L683" s="83"/>
      <c r="M683" s="83"/>
      <c r="N683" s="78"/>
      <c r="S683" s="77"/>
      <c r="T683" s="8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</row>
    <row r="684" spans="1:45" s="4" customFormat="1">
      <c r="A684" s="93"/>
      <c r="B684" s="83"/>
      <c r="C684" s="83"/>
      <c r="D684" s="83"/>
      <c r="E684" s="83"/>
      <c r="F684" s="83"/>
      <c r="G684" s="84"/>
      <c r="H684" s="84"/>
      <c r="I684" s="83"/>
      <c r="J684" s="83"/>
      <c r="K684" s="83"/>
      <c r="L684" s="83"/>
      <c r="M684" s="83"/>
      <c r="N684" s="78"/>
      <c r="S684" s="77"/>
      <c r="T684" s="8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</row>
    <row r="685" spans="1:45" s="4" customFormat="1">
      <c r="A685" s="93"/>
      <c r="B685" s="83"/>
      <c r="C685" s="83"/>
      <c r="D685" s="83"/>
      <c r="E685" s="83"/>
      <c r="F685" s="83"/>
      <c r="G685" s="84"/>
      <c r="H685" s="84"/>
      <c r="I685" s="83"/>
      <c r="J685" s="83"/>
      <c r="K685" s="83"/>
      <c r="L685" s="83"/>
      <c r="M685" s="83"/>
      <c r="N685" s="78"/>
      <c r="S685" s="77"/>
      <c r="T685" s="8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</row>
    <row r="686" spans="1:45" s="4" customFormat="1">
      <c r="A686" s="93"/>
      <c r="B686" s="83"/>
      <c r="C686" s="83"/>
      <c r="D686" s="83"/>
      <c r="E686" s="83"/>
      <c r="F686" s="83"/>
      <c r="G686" s="84"/>
      <c r="H686" s="84"/>
      <c r="I686" s="83"/>
      <c r="J686" s="83"/>
      <c r="K686" s="83"/>
      <c r="L686" s="83"/>
      <c r="M686" s="83"/>
      <c r="N686" s="78"/>
      <c r="S686" s="77"/>
      <c r="T686" s="8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</row>
    <row r="687" spans="1:45" s="4" customFormat="1">
      <c r="A687" s="93"/>
      <c r="B687" s="83"/>
      <c r="C687" s="83"/>
      <c r="D687" s="83"/>
      <c r="E687" s="83"/>
      <c r="F687" s="83"/>
      <c r="G687" s="84"/>
      <c r="H687" s="84"/>
      <c r="I687" s="83"/>
      <c r="J687" s="83"/>
      <c r="K687" s="83"/>
      <c r="L687" s="83"/>
      <c r="M687" s="83"/>
      <c r="N687" s="78"/>
      <c r="S687" s="77"/>
      <c r="T687" s="8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</row>
    <row r="688" spans="1:45" s="4" customFormat="1">
      <c r="A688" s="93"/>
      <c r="B688" s="83"/>
      <c r="C688" s="83"/>
      <c r="D688" s="83"/>
      <c r="E688" s="83"/>
      <c r="F688" s="83"/>
      <c r="G688" s="84"/>
      <c r="H688" s="84"/>
      <c r="I688" s="83"/>
      <c r="J688" s="83"/>
      <c r="K688" s="83"/>
      <c r="L688" s="83"/>
      <c r="M688" s="83"/>
      <c r="N688" s="78"/>
      <c r="S688" s="77"/>
      <c r="T688" s="8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</row>
    <row r="689" spans="1:45" s="4" customFormat="1">
      <c r="A689" s="93"/>
      <c r="B689" s="83"/>
      <c r="C689" s="83"/>
      <c r="D689" s="83"/>
      <c r="E689" s="83"/>
      <c r="F689" s="83"/>
      <c r="G689" s="84"/>
      <c r="H689" s="84"/>
      <c r="I689" s="83"/>
      <c r="J689" s="83"/>
      <c r="K689" s="83"/>
      <c r="L689" s="83"/>
      <c r="M689" s="83"/>
      <c r="N689" s="78"/>
      <c r="S689" s="77"/>
      <c r="T689" s="8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</row>
    <row r="690" spans="1:45" s="4" customFormat="1">
      <c r="A690" s="93"/>
      <c r="B690" s="83"/>
      <c r="C690" s="83"/>
      <c r="D690" s="83"/>
      <c r="E690" s="83"/>
      <c r="F690" s="83"/>
      <c r="G690" s="84"/>
      <c r="H690" s="84"/>
      <c r="I690" s="83"/>
      <c r="J690" s="83"/>
      <c r="K690" s="83"/>
      <c r="L690" s="83"/>
      <c r="M690" s="83"/>
      <c r="N690" s="78"/>
      <c r="S690" s="77"/>
      <c r="T690" s="8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</row>
    <row r="691" spans="1:45" s="4" customFormat="1">
      <c r="A691" s="93"/>
      <c r="B691" s="83"/>
      <c r="C691" s="83"/>
      <c r="D691" s="83"/>
      <c r="E691" s="83"/>
      <c r="F691" s="83"/>
      <c r="G691" s="84"/>
      <c r="H691" s="84"/>
      <c r="I691" s="83"/>
      <c r="J691" s="83"/>
      <c r="K691" s="83"/>
      <c r="L691" s="83"/>
      <c r="M691" s="83"/>
      <c r="N691" s="78"/>
      <c r="S691" s="77"/>
      <c r="T691" s="8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</row>
    <row r="692" spans="1:45" s="4" customFormat="1">
      <c r="A692" s="93"/>
      <c r="B692" s="83"/>
      <c r="C692" s="83"/>
      <c r="D692" s="83"/>
      <c r="E692" s="83"/>
      <c r="F692" s="83"/>
      <c r="G692" s="84"/>
      <c r="H692" s="84"/>
      <c r="I692" s="83"/>
      <c r="J692" s="83"/>
      <c r="K692" s="83"/>
      <c r="L692" s="83"/>
      <c r="M692" s="83"/>
      <c r="N692" s="78"/>
      <c r="S692" s="77"/>
      <c r="T692" s="8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</row>
    <row r="693" spans="1:45" s="4" customFormat="1">
      <c r="A693" s="93"/>
      <c r="B693" s="83"/>
      <c r="C693" s="83"/>
      <c r="D693" s="83"/>
      <c r="E693" s="83"/>
      <c r="F693" s="83"/>
      <c r="G693" s="84"/>
      <c r="H693" s="84"/>
      <c r="I693" s="83"/>
      <c r="J693" s="83"/>
      <c r="K693" s="83"/>
      <c r="L693" s="83"/>
      <c r="M693" s="83"/>
      <c r="N693" s="78"/>
      <c r="S693" s="77"/>
      <c r="T693" s="8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</row>
    <row r="694" spans="1:45" s="4" customFormat="1">
      <c r="A694" s="93"/>
      <c r="B694" s="83"/>
      <c r="C694" s="83"/>
      <c r="D694" s="83"/>
      <c r="E694" s="83"/>
      <c r="F694" s="83"/>
      <c r="G694" s="84"/>
      <c r="H694" s="84"/>
      <c r="I694" s="83"/>
      <c r="J694" s="83"/>
      <c r="K694" s="83"/>
      <c r="L694" s="83"/>
      <c r="M694" s="83"/>
      <c r="N694" s="78"/>
      <c r="S694" s="77"/>
      <c r="T694" s="8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</row>
    <row r="695" spans="1:45" s="4" customFormat="1">
      <c r="A695" s="93"/>
      <c r="B695" s="83"/>
      <c r="C695" s="83"/>
      <c r="D695" s="83"/>
      <c r="E695" s="83"/>
      <c r="F695" s="83"/>
      <c r="G695" s="84"/>
      <c r="H695" s="84"/>
      <c r="I695" s="83"/>
      <c r="J695" s="83"/>
      <c r="K695" s="83"/>
      <c r="L695" s="83"/>
      <c r="M695" s="83"/>
      <c r="N695" s="78"/>
      <c r="S695" s="77"/>
      <c r="T695" s="8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</row>
    <row r="696" spans="1:45" s="4" customFormat="1">
      <c r="A696" s="93"/>
      <c r="B696" s="83"/>
      <c r="C696" s="83"/>
      <c r="D696" s="83"/>
      <c r="E696" s="83"/>
      <c r="F696" s="83"/>
      <c r="G696" s="84"/>
      <c r="H696" s="84"/>
      <c r="I696" s="83"/>
      <c r="J696" s="83"/>
      <c r="K696" s="83"/>
      <c r="L696" s="83"/>
      <c r="M696" s="83"/>
      <c r="N696" s="78"/>
      <c r="S696" s="77"/>
      <c r="T696" s="8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</row>
    <row r="697" spans="1:45" s="4" customFormat="1">
      <c r="A697" s="93"/>
      <c r="B697" s="83"/>
      <c r="C697" s="83"/>
      <c r="D697" s="83"/>
      <c r="E697" s="83"/>
      <c r="F697" s="83"/>
      <c r="G697" s="84"/>
      <c r="H697" s="84"/>
      <c r="I697" s="83"/>
      <c r="J697" s="83"/>
      <c r="K697" s="83"/>
      <c r="L697" s="83"/>
      <c r="M697" s="83"/>
      <c r="N697" s="78"/>
      <c r="S697" s="77"/>
      <c r="T697" s="8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</row>
    <row r="698" spans="1:45" s="4" customFormat="1">
      <c r="A698" s="93"/>
      <c r="B698" s="83"/>
      <c r="C698" s="83"/>
      <c r="D698" s="83"/>
      <c r="E698" s="83"/>
      <c r="F698" s="83"/>
      <c r="G698" s="84"/>
      <c r="H698" s="84"/>
      <c r="I698" s="83"/>
      <c r="J698" s="83"/>
      <c r="K698" s="83"/>
      <c r="L698" s="83"/>
      <c r="M698" s="83"/>
      <c r="N698" s="78"/>
      <c r="S698" s="77"/>
      <c r="T698" s="8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</row>
    <row r="699" spans="1:45" s="4" customFormat="1">
      <c r="A699" s="93"/>
      <c r="B699" s="83"/>
      <c r="C699" s="83"/>
      <c r="D699" s="83"/>
      <c r="E699" s="83"/>
      <c r="F699" s="83"/>
      <c r="G699" s="84"/>
      <c r="H699" s="84"/>
      <c r="I699" s="83"/>
      <c r="J699" s="83"/>
      <c r="K699" s="83"/>
      <c r="L699" s="83"/>
      <c r="M699" s="83"/>
      <c r="N699" s="78"/>
      <c r="S699" s="77"/>
      <c r="T699" s="8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</row>
    <row r="700" spans="1:45" s="4" customFormat="1">
      <c r="A700" s="93"/>
      <c r="B700" s="83"/>
      <c r="C700" s="83"/>
      <c r="D700" s="83"/>
      <c r="E700" s="83"/>
      <c r="F700" s="83"/>
      <c r="G700" s="84"/>
      <c r="H700" s="84"/>
      <c r="I700" s="83"/>
      <c r="J700" s="83"/>
      <c r="K700" s="83"/>
      <c r="L700" s="83"/>
      <c r="M700" s="83"/>
      <c r="N700" s="78"/>
      <c r="S700" s="77"/>
      <c r="T700" s="8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</row>
    <row r="701" spans="1:45" s="4" customFormat="1">
      <c r="A701" s="93"/>
      <c r="B701" s="83"/>
      <c r="C701" s="83"/>
      <c r="D701" s="83"/>
      <c r="E701" s="83"/>
      <c r="F701" s="83"/>
      <c r="G701" s="84"/>
      <c r="H701" s="84"/>
      <c r="I701" s="83"/>
      <c r="J701" s="83"/>
      <c r="K701" s="83"/>
      <c r="L701" s="83"/>
      <c r="M701" s="83"/>
      <c r="N701" s="78"/>
      <c r="S701" s="77"/>
      <c r="T701" s="8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</row>
    <row r="702" spans="1:45" s="4" customFormat="1">
      <c r="A702" s="93"/>
      <c r="B702" s="83"/>
      <c r="C702" s="83"/>
      <c r="D702" s="83"/>
      <c r="E702" s="83"/>
      <c r="F702" s="83"/>
      <c r="G702" s="84"/>
      <c r="H702" s="84"/>
      <c r="I702" s="83"/>
      <c r="J702" s="83"/>
      <c r="K702" s="83"/>
      <c r="L702" s="83"/>
      <c r="M702" s="83"/>
      <c r="N702" s="78"/>
      <c r="S702" s="77"/>
      <c r="T702" s="8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</row>
    <row r="703" spans="1:45" s="4" customFormat="1">
      <c r="A703" s="93"/>
      <c r="B703" s="83"/>
      <c r="C703" s="83"/>
      <c r="D703" s="83"/>
      <c r="E703" s="83"/>
      <c r="F703" s="83"/>
      <c r="G703" s="84"/>
      <c r="H703" s="84"/>
      <c r="I703" s="83"/>
      <c r="J703" s="83"/>
      <c r="K703" s="83"/>
      <c r="L703" s="83"/>
      <c r="M703" s="83"/>
      <c r="N703" s="78"/>
      <c r="S703" s="77"/>
      <c r="T703" s="8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</row>
    <row r="704" spans="1:45" s="4" customFormat="1">
      <c r="A704" s="93"/>
      <c r="B704" s="83"/>
      <c r="C704" s="83"/>
      <c r="D704" s="83"/>
      <c r="E704" s="83"/>
      <c r="F704" s="83"/>
      <c r="G704" s="84"/>
      <c r="H704" s="84"/>
      <c r="I704" s="83"/>
      <c r="J704" s="83"/>
      <c r="K704" s="83"/>
      <c r="L704" s="83"/>
      <c r="M704" s="83"/>
      <c r="N704" s="78"/>
      <c r="S704" s="77"/>
      <c r="T704" s="8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</row>
    <row r="705" spans="1:45" s="4" customFormat="1">
      <c r="A705" s="93"/>
      <c r="B705" s="83"/>
      <c r="C705" s="83"/>
      <c r="D705" s="83"/>
      <c r="E705" s="83"/>
      <c r="F705" s="83"/>
      <c r="G705" s="84"/>
      <c r="H705" s="84"/>
      <c r="I705" s="83"/>
      <c r="J705" s="83"/>
      <c r="K705" s="83"/>
      <c r="L705" s="83"/>
      <c r="M705" s="83"/>
      <c r="N705" s="78"/>
      <c r="S705" s="77"/>
      <c r="T705" s="8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</row>
    <row r="706" spans="1:45" s="4" customFormat="1">
      <c r="A706" s="93"/>
      <c r="B706" s="83"/>
      <c r="C706" s="83"/>
      <c r="D706" s="83"/>
      <c r="E706" s="83"/>
      <c r="F706" s="83"/>
      <c r="G706" s="84"/>
      <c r="H706" s="84"/>
      <c r="I706" s="83"/>
      <c r="J706" s="83"/>
      <c r="K706" s="83"/>
      <c r="L706" s="83"/>
      <c r="M706" s="83"/>
      <c r="N706" s="78"/>
      <c r="S706" s="77"/>
      <c r="T706" s="8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</row>
    <row r="707" spans="1:45" s="4" customFormat="1">
      <c r="A707" s="93"/>
      <c r="B707" s="83"/>
      <c r="C707" s="83"/>
      <c r="D707" s="83"/>
      <c r="E707" s="83"/>
      <c r="F707" s="83"/>
      <c r="G707" s="84"/>
      <c r="H707" s="84"/>
      <c r="I707" s="83"/>
      <c r="J707" s="83"/>
      <c r="K707" s="83"/>
      <c r="L707" s="83"/>
      <c r="M707" s="83"/>
      <c r="N707" s="78"/>
      <c r="S707" s="77"/>
      <c r="T707" s="8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</row>
    <row r="708" spans="1:45" s="4" customFormat="1">
      <c r="A708" s="93"/>
      <c r="B708" s="83"/>
      <c r="C708" s="83"/>
      <c r="D708" s="83"/>
      <c r="E708" s="83"/>
      <c r="F708" s="83"/>
      <c r="G708" s="84"/>
      <c r="H708" s="84"/>
      <c r="I708" s="83"/>
      <c r="J708" s="83"/>
      <c r="K708" s="83"/>
      <c r="L708" s="83"/>
      <c r="M708" s="83"/>
      <c r="N708" s="78"/>
      <c r="S708" s="77"/>
      <c r="T708" s="8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</row>
    <row r="709" spans="1:45" s="4" customFormat="1">
      <c r="A709" s="93"/>
      <c r="B709" s="83"/>
      <c r="C709" s="83"/>
      <c r="D709" s="83"/>
      <c r="E709" s="83"/>
      <c r="F709" s="83"/>
      <c r="G709" s="84"/>
      <c r="H709" s="84"/>
      <c r="I709" s="83"/>
      <c r="J709" s="83"/>
      <c r="K709" s="83"/>
      <c r="L709" s="83"/>
      <c r="M709" s="83"/>
      <c r="N709" s="78"/>
      <c r="S709" s="77"/>
      <c r="T709" s="8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</row>
    <row r="710" spans="1:45" s="4" customFormat="1">
      <c r="A710" s="93"/>
      <c r="B710" s="83"/>
      <c r="C710" s="83"/>
      <c r="D710" s="83"/>
      <c r="E710" s="83"/>
      <c r="F710" s="83"/>
      <c r="G710" s="84"/>
      <c r="H710" s="84"/>
      <c r="I710" s="83"/>
      <c r="J710" s="83"/>
      <c r="K710" s="83"/>
      <c r="L710" s="83"/>
      <c r="M710" s="83"/>
      <c r="N710" s="78"/>
      <c r="S710" s="77"/>
      <c r="T710" s="8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</row>
    <row r="711" spans="1:45" s="4" customFormat="1">
      <c r="A711" s="93"/>
      <c r="B711" s="83"/>
      <c r="C711" s="83"/>
      <c r="D711" s="83"/>
      <c r="E711" s="83"/>
      <c r="F711" s="83"/>
      <c r="G711" s="84"/>
      <c r="H711" s="84"/>
      <c r="I711" s="83"/>
      <c r="J711" s="83"/>
      <c r="K711" s="83"/>
      <c r="L711" s="83"/>
      <c r="M711" s="83"/>
      <c r="N711" s="78"/>
      <c r="S711" s="77"/>
      <c r="T711" s="8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</row>
    <row r="712" spans="1:45" s="4" customFormat="1">
      <c r="A712" s="93"/>
      <c r="B712" s="83"/>
      <c r="C712" s="83"/>
      <c r="D712" s="83"/>
      <c r="E712" s="83"/>
      <c r="F712" s="83"/>
      <c r="G712" s="84"/>
      <c r="H712" s="84"/>
      <c r="I712" s="83"/>
      <c r="J712" s="83"/>
      <c r="K712" s="83"/>
      <c r="L712" s="83"/>
      <c r="M712" s="83"/>
      <c r="N712" s="78"/>
      <c r="S712" s="77"/>
      <c r="T712" s="8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</row>
    <row r="713" spans="1:45" s="4" customFormat="1">
      <c r="A713" s="93"/>
      <c r="B713" s="83"/>
      <c r="C713" s="83"/>
      <c r="D713" s="83"/>
      <c r="E713" s="83"/>
      <c r="F713" s="83"/>
      <c r="G713" s="84"/>
      <c r="H713" s="84"/>
      <c r="I713" s="83"/>
      <c r="J713" s="83"/>
      <c r="K713" s="83"/>
      <c r="L713" s="83"/>
      <c r="M713" s="83"/>
      <c r="N713" s="78"/>
      <c r="S713" s="77"/>
      <c r="T713" s="8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</row>
    <row r="714" spans="1:45" s="4" customFormat="1">
      <c r="A714" s="93"/>
      <c r="B714" s="83"/>
      <c r="C714" s="83"/>
      <c r="D714" s="83"/>
      <c r="E714" s="83"/>
      <c r="F714" s="83"/>
      <c r="G714" s="84"/>
      <c r="H714" s="84"/>
      <c r="I714" s="83"/>
      <c r="J714" s="83"/>
      <c r="K714" s="83"/>
      <c r="L714" s="83"/>
      <c r="M714" s="83"/>
      <c r="N714" s="78"/>
      <c r="S714" s="77"/>
      <c r="T714" s="8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</row>
    <row r="715" spans="1:45" s="4" customFormat="1">
      <c r="A715" s="93"/>
      <c r="B715" s="83"/>
      <c r="C715" s="83"/>
      <c r="D715" s="83"/>
      <c r="E715" s="83"/>
      <c r="F715" s="83"/>
      <c r="G715" s="84"/>
      <c r="H715" s="84"/>
      <c r="I715" s="83"/>
      <c r="J715" s="83"/>
      <c r="K715" s="83"/>
      <c r="L715" s="83"/>
      <c r="M715" s="83"/>
      <c r="N715" s="78"/>
      <c r="S715" s="77"/>
      <c r="T715" s="8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</row>
    <row r="716" spans="1:45" s="4" customFormat="1">
      <c r="A716" s="93"/>
      <c r="B716" s="83"/>
      <c r="C716" s="83"/>
      <c r="D716" s="83"/>
      <c r="E716" s="83"/>
      <c r="F716" s="83"/>
      <c r="G716" s="84"/>
      <c r="H716" s="84"/>
      <c r="I716" s="83"/>
      <c r="J716" s="83"/>
      <c r="K716" s="83"/>
      <c r="L716" s="83"/>
      <c r="M716" s="83"/>
      <c r="N716" s="78"/>
      <c r="S716" s="77"/>
      <c r="T716" s="8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</row>
    <row r="717" spans="1:45" s="4" customFormat="1">
      <c r="A717" s="93"/>
      <c r="B717" s="83"/>
      <c r="C717" s="83"/>
      <c r="D717" s="83"/>
      <c r="E717" s="83"/>
      <c r="F717" s="83"/>
      <c r="G717" s="84"/>
      <c r="H717" s="84"/>
      <c r="I717" s="83"/>
      <c r="J717" s="83"/>
      <c r="K717" s="83"/>
      <c r="L717" s="83"/>
      <c r="M717" s="83"/>
      <c r="N717" s="78"/>
      <c r="S717" s="77"/>
      <c r="T717" s="8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</row>
    <row r="718" spans="1:45" s="4" customFormat="1">
      <c r="A718" s="93"/>
      <c r="B718" s="83"/>
      <c r="C718" s="83"/>
      <c r="D718" s="83"/>
      <c r="E718" s="83"/>
      <c r="F718" s="83"/>
      <c r="G718" s="84"/>
      <c r="H718" s="84"/>
      <c r="I718" s="83"/>
      <c r="J718" s="83"/>
      <c r="K718" s="83"/>
      <c r="L718" s="83"/>
      <c r="M718" s="83"/>
      <c r="N718" s="78"/>
      <c r="S718" s="77"/>
      <c r="T718" s="8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</row>
    <row r="719" spans="1:45" s="4" customFormat="1">
      <c r="A719" s="93"/>
      <c r="B719" s="83"/>
      <c r="C719" s="83"/>
      <c r="D719" s="83"/>
      <c r="E719" s="83"/>
      <c r="F719" s="83"/>
      <c r="G719" s="84"/>
      <c r="H719" s="84"/>
      <c r="I719" s="83"/>
      <c r="J719" s="83"/>
      <c r="K719" s="83"/>
      <c r="L719" s="83"/>
      <c r="M719" s="83"/>
      <c r="N719" s="78"/>
      <c r="S719" s="77"/>
      <c r="T719" s="8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</row>
    <row r="720" spans="1:45" s="4" customFormat="1">
      <c r="A720" s="93"/>
      <c r="B720" s="83"/>
      <c r="C720" s="83"/>
      <c r="D720" s="83"/>
      <c r="E720" s="83"/>
      <c r="F720" s="83"/>
      <c r="G720" s="84"/>
      <c r="H720" s="84"/>
      <c r="I720" s="83"/>
      <c r="J720" s="83"/>
      <c r="K720" s="83"/>
      <c r="L720" s="83"/>
      <c r="M720" s="83"/>
      <c r="N720" s="78"/>
      <c r="S720" s="77"/>
      <c r="T720" s="8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</row>
    <row r="721" spans="1:45" s="4" customFormat="1">
      <c r="A721" s="93"/>
      <c r="B721" s="83"/>
      <c r="C721" s="83"/>
      <c r="D721" s="83"/>
      <c r="E721" s="83"/>
      <c r="F721" s="83"/>
      <c r="G721" s="84"/>
      <c r="H721" s="84"/>
      <c r="I721" s="83"/>
      <c r="J721" s="83"/>
      <c r="K721" s="83"/>
      <c r="L721" s="83"/>
      <c r="M721" s="83"/>
      <c r="N721" s="78"/>
      <c r="S721" s="77"/>
      <c r="T721" s="8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</row>
    <row r="722" spans="1:45" s="4" customFormat="1">
      <c r="A722" s="93"/>
      <c r="B722" s="83"/>
      <c r="C722" s="83"/>
      <c r="D722" s="83"/>
      <c r="E722" s="83"/>
      <c r="F722" s="83"/>
      <c r="G722" s="84"/>
      <c r="H722" s="84"/>
      <c r="I722" s="83"/>
      <c r="J722" s="83"/>
      <c r="K722" s="83"/>
      <c r="L722" s="83"/>
      <c r="M722" s="83"/>
      <c r="N722" s="78"/>
      <c r="S722" s="77"/>
      <c r="T722" s="8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</row>
    <row r="723" spans="1:45" s="4" customFormat="1">
      <c r="A723" s="93"/>
      <c r="B723" s="83"/>
      <c r="C723" s="83"/>
      <c r="D723" s="83"/>
      <c r="E723" s="83"/>
      <c r="F723" s="83"/>
      <c r="G723" s="84"/>
      <c r="H723" s="84"/>
      <c r="I723" s="83"/>
      <c r="J723" s="83"/>
      <c r="K723" s="83"/>
      <c r="L723" s="83"/>
      <c r="M723" s="83"/>
      <c r="N723" s="78"/>
      <c r="S723" s="77"/>
      <c r="T723" s="8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</row>
    <row r="724" spans="1:45" s="4" customFormat="1">
      <c r="A724" s="93"/>
      <c r="B724" s="83"/>
      <c r="C724" s="83"/>
      <c r="D724" s="83"/>
      <c r="E724" s="83"/>
      <c r="F724" s="83"/>
      <c r="G724" s="84"/>
      <c r="H724" s="84"/>
      <c r="I724" s="83"/>
      <c r="J724" s="83"/>
      <c r="K724" s="83"/>
      <c r="L724" s="83"/>
      <c r="M724" s="83"/>
      <c r="N724" s="78"/>
      <c r="S724" s="77"/>
      <c r="T724" s="8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</row>
    <row r="725" spans="1:45" s="4" customFormat="1">
      <c r="A725" s="93"/>
      <c r="B725" s="83"/>
      <c r="C725" s="83"/>
      <c r="D725" s="83"/>
      <c r="E725" s="83"/>
      <c r="F725" s="83"/>
      <c r="G725" s="84"/>
      <c r="H725" s="84"/>
      <c r="I725" s="83"/>
      <c r="J725" s="83"/>
      <c r="K725" s="83"/>
      <c r="L725" s="83"/>
      <c r="M725" s="83"/>
      <c r="N725" s="78"/>
      <c r="S725" s="77"/>
      <c r="T725" s="8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</row>
    <row r="726" spans="1:45" s="4" customFormat="1">
      <c r="A726" s="93"/>
      <c r="B726" s="83"/>
      <c r="C726" s="83"/>
      <c r="D726" s="83"/>
      <c r="E726" s="83"/>
      <c r="F726" s="83"/>
      <c r="G726" s="84"/>
      <c r="H726" s="84"/>
      <c r="I726" s="83"/>
      <c r="J726" s="83"/>
      <c r="K726" s="83"/>
      <c r="L726" s="83"/>
      <c r="M726" s="83"/>
      <c r="N726" s="78"/>
      <c r="S726" s="77"/>
      <c r="T726" s="8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</row>
    <row r="727" spans="1:45" s="4" customFormat="1">
      <c r="A727" s="93"/>
      <c r="B727" s="83"/>
      <c r="C727" s="83"/>
      <c r="D727" s="83"/>
      <c r="E727" s="83"/>
      <c r="F727" s="83"/>
      <c r="G727" s="84"/>
      <c r="H727" s="84"/>
      <c r="I727" s="83"/>
      <c r="J727" s="83"/>
      <c r="K727" s="83"/>
      <c r="L727" s="83"/>
      <c r="M727" s="83"/>
      <c r="N727" s="78"/>
      <c r="S727" s="77"/>
      <c r="T727" s="8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</row>
    <row r="728" spans="1:45" s="4" customFormat="1">
      <c r="A728" s="93"/>
      <c r="B728" s="83"/>
      <c r="C728" s="83"/>
      <c r="D728" s="83"/>
      <c r="E728" s="83"/>
      <c r="F728" s="83"/>
      <c r="G728" s="84"/>
      <c r="H728" s="84"/>
      <c r="I728" s="83"/>
      <c r="J728" s="83"/>
      <c r="K728" s="83"/>
      <c r="L728" s="83"/>
      <c r="M728" s="83"/>
      <c r="N728" s="78"/>
      <c r="S728" s="77"/>
      <c r="T728" s="8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</row>
    <row r="729" spans="1:45" s="4" customFormat="1">
      <c r="A729" s="93"/>
      <c r="B729" s="83"/>
      <c r="C729" s="83"/>
      <c r="D729" s="83"/>
      <c r="E729" s="83"/>
      <c r="F729" s="83"/>
      <c r="G729" s="84"/>
      <c r="H729" s="84"/>
      <c r="I729" s="83"/>
      <c r="J729" s="83"/>
      <c r="K729" s="83"/>
      <c r="L729" s="83"/>
      <c r="M729" s="83"/>
      <c r="N729" s="78"/>
      <c r="S729" s="77"/>
      <c r="T729" s="8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</row>
    <row r="730" spans="1:45" s="4" customFormat="1">
      <c r="A730" s="93"/>
      <c r="B730" s="83"/>
      <c r="C730" s="83"/>
      <c r="D730" s="83"/>
      <c r="E730" s="83"/>
      <c r="F730" s="83"/>
      <c r="G730" s="84"/>
      <c r="H730" s="84"/>
      <c r="I730" s="83"/>
      <c r="J730" s="83"/>
      <c r="K730" s="83"/>
      <c r="L730" s="83"/>
      <c r="M730" s="83"/>
      <c r="N730" s="78"/>
      <c r="S730" s="77"/>
      <c r="T730" s="8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</row>
    <row r="731" spans="1:45" s="4" customFormat="1">
      <c r="A731" s="93"/>
      <c r="B731" s="83"/>
      <c r="C731" s="83"/>
      <c r="D731" s="83"/>
      <c r="E731" s="83"/>
      <c r="F731" s="83"/>
      <c r="G731" s="84"/>
      <c r="H731" s="84"/>
      <c r="I731" s="83"/>
      <c r="J731" s="83"/>
      <c r="K731" s="83"/>
      <c r="L731" s="83"/>
      <c r="M731" s="83"/>
      <c r="N731" s="78"/>
      <c r="S731" s="77"/>
      <c r="T731" s="8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</row>
    <row r="732" spans="1:45" s="4" customFormat="1">
      <c r="A732" s="93"/>
      <c r="B732" s="83"/>
      <c r="C732" s="83"/>
      <c r="D732" s="83"/>
      <c r="E732" s="83"/>
      <c r="F732" s="83"/>
      <c r="G732" s="84"/>
      <c r="H732" s="84"/>
      <c r="I732" s="83"/>
      <c r="J732" s="83"/>
      <c r="K732" s="83"/>
      <c r="L732" s="83"/>
      <c r="M732" s="83"/>
      <c r="N732" s="78"/>
      <c r="S732" s="77"/>
      <c r="T732" s="8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</row>
    <row r="733" spans="1:45" s="4" customFormat="1">
      <c r="A733" s="93"/>
      <c r="B733" s="83"/>
      <c r="C733" s="83"/>
      <c r="D733" s="83"/>
      <c r="E733" s="83"/>
      <c r="F733" s="83"/>
      <c r="G733" s="84"/>
      <c r="H733" s="84"/>
      <c r="I733" s="83"/>
      <c r="J733" s="83"/>
      <c r="K733" s="83"/>
      <c r="L733" s="83"/>
      <c r="M733" s="83"/>
      <c r="N733" s="78"/>
      <c r="S733" s="77"/>
      <c r="T733" s="8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</row>
    <row r="734" spans="1:45" s="4" customFormat="1">
      <c r="A734" s="93"/>
      <c r="B734" s="83"/>
      <c r="C734" s="83"/>
      <c r="D734" s="83"/>
      <c r="E734" s="83"/>
      <c r="F734" s="83"/>
      <c r="G734" s="84"/>
      <c r="H734" s="84"/>
      <c r="I734" s="83"/>
      <c r="J734" s="83"/>
      <c r="K734" s="83"/>
      <c r="L734" s="83"/>
      <c r="M734" s="83"/>
      <c r="N734" s="78"/>
      <c r="S734" s="77"/>
      <c r="T734" s="8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</row>
    <row r="735" spans="1:45" s="4" customFormat="1">
      <c r="A735" s="93"/>
      <c r="B735" s="83"/>
      <c r="C735" s="83"/>
      <c r="D735" s="83"/>
      <c r="E735" s="83"/>
      <c r="F735" s="83"/>
      <c r="G735" s="84"/>
      <c r="H735" s="84"/>
      <c r="I735" s="83"/>
      <c r="J735" s="83"/>
      <c r="K735" s="83"/>
      <c r="L735" s="83"/>
      <c r="M735" s="83"/>
      <c r="N735" s="78"/>
      <c r="S735" s="77"/>
      <c r="T735" s="8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</row>
    <row r="736" spans="1:45" s="4" customFormat="1">
      <c r="A736" s="93"/>
      <c r="B736" s="83"/>
      <c r="C736" s="83"/>
      <c r="D736" s="83"/>
      <c r="E736" s="83"/>
      <c r="F736" s="83"/>
      <c r="G736" s="84"/>
      <c r="H736" s="84"/>
      <c r="I736" s="83"/>
      <c r="J736" s="83"/>
      <c r="K736" s="83"/>
      <c r="L736" s="83"/>
      <c r="M736" s="83"/>
      <c r="N736" s="78"/>
      <c r="S736" s="77"/>
      <c r="T736" s="8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</row>
    <row r="737" spans="1:45" s="4" customFormat="1">
      <c r="A737" s="93"/>
      <c r="B737" s="83"/>
      <c r="C737" s="83"/>
      <c r="D737" s="83"/>
      <c r="E737" s="83"/>
      <c r="F737" s="83"/>
      <c r="G737" s="84"/>
      <c r="H737" s="84"/>
      <c r="I737" s="83"/>
      <c r="J737" s="83"/>
      <c r="K737" s="83"/>
      <c r="L737" s="83"/>
      <c r="M737" s="83"/>
      <c r="N737" s="78"/>
      <c r="S737" s="77"/>
      <c r="T737" s="8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</row>
    <row r="738" spans="1:45" s="4" customFormat="1">
      <c r="A738" s="93"/>
      <c r="B738" s="83"/>
      <c r="C738" s="83"/>
      <c r="D738" s="83"/>
      <c r="E738" s="83"/>
      <c r="F738" s="83"/>
      <c r="G738" s="84"/>
      <c r="H738" s="84"/>
      <c r="I738" s="83"/>
      <c r="J738" s="83"/>
      <c r="K738" s="83"/>
      <c r="L738" s="83"/>
      <c r="M738" s="83"/>
      <c r="N738" s="78"/>
      <c r="S738" s="77"/>
      <c r="T738" s="8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</row>
    <row r="739" spans="1:45" s="4" customFormat="1">
      <c r="A739" s="93"/>
      <c r="B739" s="83"/>
      <c r="C739" s="83"/>
      <c r="D739" s="83"/>
      <c r="E739" s="83"/>
      <c r="F739" s="83"/>
      <c r="G739" s="84"/>
      <c r="H739" s="84"/>
      <c r="I739" s="83"/>
      <c r="J739" s="83"/>
      <c r="K739" s="83"/>
      <c r="L739" s="83"/>
      <c r="M739" s="83"/>
      <c r="N739" s="78"/>
      <c r="S739" s="77"/>
      <c r="T739" s="8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</row>
    <row r="740" spans="1:45" s="4" customFormat="1">
      <c r="A740" s="93"/>
      <c r="B740" s="83"/>
      <c r="C740" s="83"/>
      <c r="D740" s="83"/>
      <c r="E740" s="83"/>
      <c r="F740" s="83"/>
      <c r="G740" s="84"/>
      <c r="H740" s="84"/>
      <c r="I740" s="83"/>
      <c r="J740" s="83"/>
      <c r="K740" s="83"/>
      <c r="L740" s="83"/>
      <c r="M740" s="83"/>
      <c r="N740" s="78"/>
      <c r="S740" s="77"/>
      <c r="T740" s="8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</row>
    <row r="741" spans="1:45" s="4" customFormat="1">
      <c r="A741" s="93"/>
      <c r="B741" s="83"/>
      <c r="C741" s="83"/>
      <c r="D741" s="83"/>
      <c r="E741" s="83"/>
      <c r="F741" s="83"/>
      <c r="G741" s="84"/>
      <c r="H741" s="84"/>
      <c r="I741" s="83"/>
      <c r="J741" s="83"/>
      <c r="K741" s="83"/>
      <c r="L741" s="83"/>
      <c r="M741" s="83"/>
      <c r="N741" s="78"/>
      <c r="S741" s="77"/>
      <c r="T741" s="8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</row>
    <row r="742" spans="1:45" s="4" customFormat="1">
      <c r="A742" s="93"/>
      <c r="B742" s="83"/>
      <c r="C742" s="83"/>
      <c r="D742" s="83"/>
      <c r="E742" s="83"/>
      <c r="F742" s="83"/>
      <c r="G742" s="84"/>
      <c r="H742" s="84"/>
      <c r="I742" s="83"/>
      <c r="J742" s="83"/>
      <c r="K742" s="83"/>
      <c r="L742" s="83"/>
      <c r="M742" s="83"/>
      <c r="N742" s="78"/>
      <c r="S742" s="77"/>
      <c r="T742" s="8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</row>
    <row r="743" spans="1:45" s="4" customFormat="1">
      <c r="A743" s="93"/>
      <c r="B743" s="83"/>
      <c r="C743" s="83"/>
      <c r="D743" s="83"/>
      <c r="E743" s="83"/>
      <c r="F743" s="83"/>
      <c r="G743" s="84"/>
      <c r="H743" s="84"/>
      <c r="I743" s="83"/>
      <c r="J743" s="83"/>
      <c r="K743" s="83"/>
      <c r="L743" s="83"/>
      <c r="M743" s="83"/>
      <c r="N743" s="78"/>
      <c r="S743" s="77"/>
      <c r="T743" s="8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</row>
    <row r="744" spans="1:45" s="4" customFormat="1">
      <c r="A744" s="93"/>
      <c r="B744" s="83"/>
      <c r="C744" s="83"/>
      <c r="D744" s="83"/>
      <c r="E744" s="83"/>
      <c r="F744" s="83"/>
      <c r="G744" s="84"/>
      <c r="H744" s="84"/>
      <c r="I744" s="83"/>
      <c r="J744" s="83"/>
      <c r="K744" s="83"/>
      <c r="L744" s="83"/>
      <c r="M744" s="83"/>
      <c r="N744" s="78"/>
      <c r="S744" s="77"/>
      <c r="T744" s="8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</row>
    <row r="745" spans="1:45" s="4" customFormat="1">
      <c r="A745" s="93"/>
      <c r="B745" s="83"/>
      <c r="C745" s="83"/>
      <c r="D745" s="83"/>
      <c r="E745" s="83"/>
      <c r="F745" s="83"/>
      <c r="G745" s="84"/>
      <c r="H745" s="84"/>
      <c r="I745" s="83"/>
      <c r="J745" s="83"/>
      <c r="K745" s="83"/>
      <c r="L745" s="83"/>
      <c r="M745" s="83"/>
      <c r="N745" s="78"/>
      <c r="S745" s="77"/>
      <c r="T745" s="8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</row>
    <row r="746" spans="1:45" s="4" customFormat="1">
      <c r="A746" s="93"/>
      <c r="B746" s="83"/>
      <c r="C746" s="83"/>
      <c r="D746" s="83"/>
      <c r="E746" s="83"/>
      <c r="F746" s="83"/>
      <c r="G746" s="84"/>
      <c r="H746" s="84"/>
      <c r="I746" s="83"/>
      <c r="J746" s="83"/>
      <c r="K746" s="83"/>
      <c r="L746" s="83"/>
      <c r="M746" s="83"/>
      <c r="N746" s="78"/>
      <c r="S746" s="77"/>
      <c r="T746" s="8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</row>
    <row r="747" spans="1:45" s="4" customFormat="1">
      <c r="A747" s="93"/>
      <c r="B747" s="83"/>
      <c r="C747" s="83"/>
      <c r="D747" s="83"/>
      <c r="E747" s="83"/>
      <c r="F747" s="83"/>
      <c r="G747" s="84"/>
      <c r="H747" s="84"/>
      <c r="I747" s="83"/>
      <c r="J747" s="83"/>
      <c r="K747" s="83"/>
      <c r="L747" s="83"/>
      <c r="M747" s="83"/>
      <c r="N747" s="78"/>
      <c r="S747" s="77"/>
      <c r="T747" s="8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</row>
    <row r="748" spans="1:45" s="4" customFormat="1">
      <c r="A748" s="93"/>
      <c r="B748" s="83"/>
      <c r="C748" s="83"/>
      <c r="D748" s="83"/>
      <c r="E748" s="83"/>
      <c r="F748" s="83"/>
      <c r="G748" s="84"/>
      <c r="H748" s="84"/>
      <c r="I748" s="83"/>
      <c r="J748" s="83"/>
      <c r="K748" s="83"/>
      <c r="L748" s="83"/>
      <c r="M748" s="83"/>
      <c r="N748" s="78"/>
      <c r="S748" s="77"/>
      <c r="T748" s="8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</row>
    <row r="749" spans="1:45" s="4" customFormat="1">
      <c r="A749" s="93"/>
      <c r="B749" s="83"/>
      <c r="C749" s="83"/>
      <c r="D749" s="83"/>
      <c r="E749" s="83"/>
      <c r="F749" s="83"/>
      <c r="G749" s="84"/>
      <c r="H749" s="84"/>
      <c r="I749" s="83"/>
      <c r="J749" s="83"/>
      <c r="K749" s="83"/>
      <c r="L749" s="83"/>
      <c r="M749" s="83"/>
      <c r="N749" s="78"/>
      <c r="S749" s="77"/>
      <c r="T749" s="8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</row>
    <row r="750" spans="1:45" s="4" customFormat="1">
      <c r="A750" s="93"/>
      <c r="B750" s="83"/>
      <c r="C750" s="83"/>
      <c r="D750" s="83"/>
      <c r="E750" s="83"/>
      <c r="F750" s="83"/>
      <c r="G750" s="84"/>
      <c r="H750" s="84"/>
      <c r="I750" s="83"/>
      <c r="J750" s="83"/>
      <c r="K750" s="83"/>
      <c r="L750" s="83"/>
      <c r="M750" s="83"/>
      <c r="N750" s="78"/>
      <c r="S750" s="77"/>
      <c r="T750" s="8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</row>
    <row r="751" spans="1:45" s="4" customFormat="1">
      <c r="A751" s="93"/>
      <c r="B751" s="83"/>
      <c r="C751" s="83"/>
      <c r="D751" s="83"/>
      <c r="E751" s="83"/>
      <c r="F751" s="83"/>
      <c r="G751" s="84"/>
      <c r="H751" s="84"/>
      <c r="I751" s="83"/>
      <c r="J751" s="83"/>
      <c r="K751" s="83"/>
      <c r="L751" s="83"/>
      <c r="M751" s="83"/>
      <c r="N751" s="78"/>
      <c r="S751" s="77"/>
      <c r="T751" s="8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</row>
    <row r="752" spans="1:45" s="4" customFormat="1">
      <c r="A752" s="93"/>
      <c r="B752" s="83"/>
      <c r="C752" s="83"/>
      <c r="D752" s="83"/>
      <c r="E752" s="83"/>
      <c r="F752" s="83"/>
      <c r="G752" s="84"/>
      <c r="H752" s="84"/>
      <c r="I752" s="83"/>
      <c r="J752" s="83"/>
      <c r="K752" s="83"/>
      <c r="L752" s="83"/>
      <c r="M752" s="83"/>
      <c r="N752" s="78"/>
      <c r="S752" s="77"/>
      <c r="T752" s="8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</row>
    <row r="753" spans="1:45" s="4" customFormat="1">
      <c r="A753" s="93"/>
      <c r="B753" s="83"/>
      <c r="C753" s="83"/>
      <c r="D753" s="83"/>
      <c r="E753" s="83"/>
      <c r="F753" s="83"/>
      <c r="G753" s="84"/>
      <c r="H753" s="84"/>
      <c r="I753" s="83"/>
      <c r="J753" s="83"/>
      <c r="K753" s="83"/>
      <c r="L753" s="83"/>
      <c r="M753" s="83"/>
      <c r="N753" s="78"/>
      <c r="S753" s="77"/>
      <c r="T753" s="8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</row>
    <row r="754" spans="1:45" s="4" customFormat="1">
      <c r="A754" s="93"/>
      <c r="B754" s="83"/>
      <c r="C754" s="83"/>
      <c r="D754" s="83"/>
      <c r="E754" s="83"/>
      <c r="F754" s="83"/>
      <c r="G754" s="84"/>
      <c r="H754" s="84"/>
      <c r="I754" s="83"/>
      <c r="J754" s="83"/>
      <c r="K754" s="83"/>
      <c r="L754" s="83"/>
      <c r="M754" s="83"/>
      <c r="N754" s="78"/>
      <c r="S754" s="77"/>
      <c r="T754" s="8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</row>
    <row r="755" spans="1:45" s="4" customFormat="1">
      <c r="A755" s="93"/>
      <c r="B755" s="83"/>
      <c r="C755" s="83"/>
      <c r="D755" s="83"/>
      <c r="E755" s="83"/>
      <c r="F755" s="83"/>
      <c r="G755" s="84"/>
      <c r="H755" s="84"/>
      <c r="I755" s="83"/>
      <c r="J755" s="83"/>
      <c r="K755" s="83"/>
      <c r="L755" s="83"/>
      <c r="M755" s="83"/>
      <c r="N755" s="78"/>
      <c r="S755" s="77"/>
      <c r="T755" s="8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</row>
    <row r="756" spans="1:45" s="4" customFormat="1">
      <c r="A756" s="93"/>
      <c r="B756" s="83"/>
      <c r="C756" s="83"/>
      <c r="D756" s="83"/>
      <c r="E756" s="83"/>
      <c r="F756" s="83"/>
      <c r="G756" s="84"/>
      <c r="H756" s="84"/>
      <c r="I756" s="83"/>
      <c r="J756" s="83"/>
      <c r="K756" s="83"/>
      <c r="L756" s="83"/>
      <c r="M756" s="83"/>
      <c r="N756" s="78"/>
      <c r="S756" s="77"/>
      <c r="T756" s="8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</row>
    <row r="757" spans="1:45" s="4" customFormat="1">
      <c r="A757" s="93"/>
      <c r="B757" s="83"/>
      <c r="C757" s="83"/>
      <c r="D757" s="83"/>
      <c r="E757" s="83"/>
      <c r="F757" s="83"/>
      <c r="G757" s="84"/>
      <c r="H757" s="84"/>
      <c r="I757" s="83"/>
      <c r="J757" s="83"/>
      <c r="K757" s="83"/>
      <c r="L757" s="83"/>
      <c r="M757" s="83"/>
      <c r="N757" s="78"/>
      <c r="S757" s="77"/>
      <c r="T757" s="8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</row>
    <row r="758" spans="1:45" s="4" customFormat="1">
      <c r="A758" s="93"/>
      <c r="B758" s="83"/>
      <c r="C758" s="83"/>
      <c r="D758" s="83"/>
      <c r="E758" s="83"/>
      <c r="F758" s="83"/>
      <c r="G758" s="84"/>
      <c r="H758" s="84"/>
      <c r="I758" s="83"/>
      <c r="J758" s="83"/>
      <c r="K758" s="83"/>
      <c r="L758" s="83"/>
      <c r="M758" s="83"/>
      <c r="N758" s="78"/>
      <c r="S758" s="77"/>
      <c r="T758" s="8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</row>
    <row r="759" spans="1:45" s="4" customFormat="1">
      <c r="A759" s="93"/>
      <c r="B759" s="83"/>
      <c r="C759" s="83"/>
      <c r="D759" s="83"/>
      <c r="E759" s="83"/>
      <c r="F759" s="83"/>
      <c r="G759" s="84"/>
      <c r="H759" s="84"/>
      <c r="I759" s="83"/>
      <c r="J759" s="83"/>
      <c r="K759" s="83"/>
      <c r="L759" s="83"/>
      <c r="M759" s="83"/>
      <c r="N759" s="78"/>
      <c r="S759" s="77"/>
      <c r="T759" s="8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8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</row>
    <row r="760" spans="1:45" s="4" customFormat="1">
      <c r="A760" s="93"/>
      <c r="B760" s="83"/>
      <c r="C760" s="83"/>
      <c r="D760" s="83"/>
      <c r="E760" s="83"/>
      <c r="F760" s="83"/>
      <c r="G760" s="84"/>
      <c r="H760" s="84"/>
      <c r="I760" s="83"/>
      <c r="J760" s="83"/>
      <c r="K760" s="83"/>
      <c r="L760" s="83"/>
      <c r="M760" s="83"/>
      <c r="N760" s="78"/>
      <c r="S760" s="77"/>
      <c r="T760" s="8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</row>
    <row r="761" spans="1:45" s="4" customFormat="1">
      <c r="A761" s="93"/>
      <c r="B761" s="83"/>
      <c r="C761" s="83"/>
      <c r="D761" s="83"/>
      <c r="E761" s="83"/>
      <c r="F761" s="83"/>
      <c r="G761" s="84"/>
      <c r="H761" s="84"/>
      <c r="I761" s="83"/>
      <c r="J761" s="83"/>
      <c r="K761" s="83"/>
      <c r="L761" s="83"/>
      <c r="M761" s="83"/>
      <c r="N761" s="78"/>
      <c r="S761" s="77"/>
      <c r="T761" s="8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8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</row>
    <row r="762" spans="1:45" s="4" customFormat="1">
      <c r="A762" s="93"/>
      <c r="B762" s="83"/>
      <c r="C762" s="83"/>
      <c r="D762" s="83"/>
      <c r="E762" s="83"/>
      <c r="F762" s="83"/>
      <c r="G762" s="84"/>
      <c r="H762" s="84"/>
      <c r="I762" s="83"/>
      <c r="J762" s="83"/>
      <c r="K762" s="83"/>
      <c r="L762" s="83"/>
      <c r="M762" s="83"/>
      <c r="N762" s="78"/>
      <c r="S762" s="77"/>
      <c r="T762" s="8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78"/>
    </row>
    <row r="763" spans="1:45" s="4" customFormat="1">
      <c r="A763" s="93"/>
      <c r="B763" s="83"/>
      <c r="C763" s="83"/>
      <c r="D763" s="83"/>
      <c r="E763" s="83"/>
      <c r="F763" s="83"/>
      <c r="G763" s="84"/>
      <c r="H763" s="84"/>
      <c r="I763" s="83"/>
      <c r="J763" s="83"/>
      <c r="K763" s="83"/>
      <c r="L763" s="83"/>
      <c r="M763" s="83"/>
      <c r="N763" s="78"/>
      <c r="S763" s="77"/>
      <c r="T763" s="8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8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78"/>
    </row>
    <row r="764" spans="1:45" s="4" customFormat="1">
      <c r="A764" s="93"/>
      <c r="B764" s="83"/>
      <c r="C764" s="83"/>
      <c r="D764" s="83"/>
      <c r="E764" s="83"/>
      <c r="F764" s="83"/>
      <c r="G764" s="84"/>
      <c r="H764" s="84"/>
      <c r="I764" s="83"/>
      <c r="J764" s="83"/>
      <c r="K764" s="83"/>
      <c r="L764" s="83"/>
      <c r="M764" s="83"/>
      <c r="N764" s="78"/>
      <c r="S764" s="77"/>
      <c r="T764" s="8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</row>
    <row r="765" spans="1:45" s="4" customFormat="1">
      <c r="A765" s="93"/>
      <c r="B765" s="83"/>
      <c r="C765" s="83"/>
      <c r="D765" s="83"/>
      <c r="E765" s="83"/>
      <c r="F765" s="83"/>
      <c r="G765" s="84"/>
      <c r="H765" s="84"/>
      <c r="I765" s="83"/>
      <c r="J765" s="83"/>
      <c r="K765" s="83"/>
      <c r="L765" s="83"/>
      <c r="M765" s="83"/>
      <c r="N765" s="78"/>
      <c r="S765" s="77"/>
      <c r="T765" s="8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</row>
    <row r="766" spans="1:45" s="4" customFormat="1">
      <c r="A766" s="93"/>
      <c r="B766" s="83"/>
      <c r="C766" s="83"/>
      <c r="D766" s="83"/>
      <c r="E766" s="83"/>
      <c r="F766" s="83"/>
      <c r="G766" s="84"/>
      <c r="H766" s="84"/>
      <c r="I766" s="83"/>
      <c r="J766" s="83"/>
      <c r="K766" s="83"/>
      <c r="L766" s="83"/>
      <c r="M766" s="83"/>
      <c r="N766" s="78"/>
      <c r="S766" s="77"/>
      <c r="T766" s="8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H766" s="78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</row>
    <row r="767" spans="1:45" s="4" customFormat="1">
      <c r="A767" s="93"/>
      <c r="B767" s="83"/>
      <c r="C767" s="83"/>
      <c r="D767" s="83"/>
      <c r="E767" s="83"/>
      <c r="F767" s="83"/>
      <c r="G767" s="84"/>
      <c r="H767" s="84"/>
      <c r="I767" s="83"/>
      <c r="J767" s="83"/>
      <c r="K767" s="83"/>
      <c r="L767" s="83"/>
      <c r="M767" s="83"/>
      <c r="N767" s="78"/>
      <c r="S767" s="77"/>
      <c r="T767" s="8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</row>
    <row r="768" spans="1:45" s="4" customFormat="1">
      <c r="A768" s="93"/>
      <c r="B768" s="83"/>
      <c r="C768" s="83"/>
      <c r="D768" s="83"/>
      <c r="E768" s="83"/>
      <c r="F768" s="83"/>
      <c r="G768" s="84"/>
      <c r="H768" s="84"/>
      <c r="I768" s="83"/>
      <c r="J768" s="83"/>
      <c r="K768" s="83"/>
      <c r="L768" s="83"/>
      <c r="M768" s="83"/>
      <c r="N768" s="78"/>
      <c r="S768" s="77"/>
      <c r="T768" s="8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H768" s="78"/>
      <c r="AI768" s="78"/>
      <c r="AJ768" s="78"/>
      <c r="AK768" s="78"/>
      <c r="AL768" s="78"/>
      <c r="AM768" s="78"/>
      <c r="AN768" s="78"/>
      <c r="AO768" s="78"/>
      <c r="AP768" s="78"/>
      <c r="AQ768" s="78"/>
      <c r="AR768" s="78"/>
      <c r="AS768" s="78"/>
    </row>
    <row r="769" spans="1:45" s="4" customFormat="1">
      <c r="A769" s="93"/>
      <c r="B769" s="83"/>
      <c r="C769" s="83"/>
      <c r="D769" s="83"/>
      <c r="E769" s="83"/>
      <c r="F769" s="83"/>
      <c r="G769" s="84"/>
      <c r="H769" s="84"/>
      <c r="I769" s="83"/>
      <c r="J769" s="83"/>
      <c r="K769" s="83"/>
      <c r="L769" s="83"/>
      <c r="M769" s="83"/>
      <c r="N769" s="78"/>
      <c r="S769" s="77"/>
      <c r="T769" s="8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</row>
    <row r="770" spans="1:45" s="4" customFormat="1">
      <c r="A770" s="93"/>
      <c r="B770" s="83"/>
      <c r="C770" s="83"/>
      <c r="D770" s="83"/>
      <c r="E770" s="83"/>
      <c r="F770" s="83"/>
      <c r="G770" s="84"/>
      <c r="H770" s="84"/>
      <c r="I770" s="83"/>
      <c r="J770" s="83"/>
      <c r="K770" s="83"/>
      <c r="L770" s="83"/>
      <c r="M770" s="83"/>
      <c r="N770" s="78"/>
      <c r="S770" s="77"/>
      <c r="T770" s="8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</row>
    <row r="771" spans="1:45" s="4" customFormat="1">
      <c r="A771" s="93"/>
      <c r="B771" s="83"/>
      <c r="C771" s="83"/>
      <c r="D771" s="83"/>
      <c r="E771" s="83"/>
      <c r="F771" s="83"/>
      <c r="G771" s="84"/>
      <c r="H771" s="84"/>
      <c r="I771" s="83"/>
      <c r="J771" s="83"/>
      <c r="K771" s="83"/>
      <c r="L771" s="83"/>
      <c r="M771" s="83"/>
      <c r="N771" s="78"/>
      <c r="S771" s="77"/>
      <c r="T771" s="8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</row>
    <row r="772" spans="1:45" s="4" customFormat="1">
      <c r="A772" s="93"/>
      <c r="B772" s="83"/>
      <c r="C772" s="83"/>
      <c r="D772" s="83"/>
      <c r="E772" s="83"/>
      <c r="F772" s="83"/>
      <c r="G772" s="84"/>
      <c r="H772" s="84"/>
      <c r="I772" s="83"/>
      <c r="J772" s="83"/>
      <c r="K772" s="83"/>
      <c r="L772" s="83"/>
      <c r="M772" s="83"/>
      <c r="N772" s="78"/>
      <c r="S772" s="77"/>
      <c r="T772" s="8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H772" s="78"/>
      <c r="AI772" s="78"/>
      <c r="AJ772" s="78"/>
      <c r="AK772" s="78"/>
      <c r="AL772" s="78"/>
      <c r="AM772" s="78"/>
      <c r="AN772" s="78"/>
      <c r="AO772" s="78"/>
      <c r="AP772" s="78"/>
      <c r="AQ772" s="78"/>
      <c r="AR772" s="78"/>
      <c r="AS772" s="78"/>
    </row>
    <row r="773" spans="1:45" s="4" customFormat="1">
      <c r="A773" s="93"/>
      <c r="B773" s="83"/>
      <c r="C773" s="83"/>
      <c r="D773" s="83"/>
      <c r="E773" s="83"/>
      <c r="F773" s="83"/>
      <c r="G773" s="84"/>
      <c r="H773" s="84"/>
      <c r="I773" s="83"/>
      <c r="J773" s="83"/>
      <c r="K773" s="83"/>
      <c r="L773" s="83"/>
      <c r="M773" s="83"/>
      <c r="N773" s="78"/>
      <c r="S773" s="77"/>
      <c r="T773" s="8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H773" s="78"/>
      <c r="AI773" s="78"/>
      <c r="AJ773" s="78"/>
      <c r="AK773" s="78"/>
      <c r="AL773" s="78"/>
      <c r="AM773" s="78"/>
      <c r="AN773" s="78"/>
      <c r="AO773" s="78"/>
      <c r="AP773" s="78"/>
      <c r="AQ773" s="78"/>
      <c r="AR773" s="78"/>
      <c r="AS773" s="78"/>
    </row>
    <row r="774" spans="1:45" s="4" customFormat="1">
      <c r="A774" s="93"/>
      <c r="B774" s="83"/>
      <c r="C774" s="83"/>
      <c r="D774" s="83"/>
      <c r="E774" s="83"/>
      <c r="F774" s="83"/>
      <c r="G774" s="84"/>
      <c r="H774" s="84"/>
      <c r="I774" s="83"/>
      <c r="J774" s="83"/>
      <c r="K774" s="83"/>
      <c r="L774" s="83"/>
      <c r="M774" s="83"/>
      <c r="N774" s="78"/>
      <c r="S774" s="77"/>
      <c r="T774" s="8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</row>
    <row r="775" spans="1:45" s="4" customFormat="1">
      <c r="A775" s="93"/>
      <c r="B775" s="83"/>
      <c r="C775" s="83"/>
      <c r="D775" s="83"/>
      <c r="E775" s="83"/>
      <c r="F775" s="83"/>
      <c r="G775" s="84"/>
      <c r="H775" s="84"/>
      <c r="I775" s="83"/>
      <c r="J775" s="83"/>
      <c r="K775" s="83"/>
      <c r="L775" s="83"/>
      <c r="M775" s="83"/>
      <c r="N775" s="78"/>
      <c r="S775" s="77"/>
      <c r="T775" s="8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</row>
    <row r="776" spans="1:45" s="4" customFormat="1">
      <c r="A776" s="93"/>
      <c r="B776" s="83"/>
      <c r="C776" s="83"/>
      <c r="D776" s="83"/>
      <c r="E776" s="83"/>
      <c r="F776" s="83"/>
      <c r="G776" s="84"/>
      <c r="H776" s="84"/>
      <c r="I776" s="83"/>
      <c r="J776" s="83"/>
      <c r="K776" s="83"/>
      <c r="L776" s="83"/>
      <c r="M776" s="83"/>
      <c r="N776" s="78"/>
      <c r="S776" s="77"/>
      <c r="T776" s="8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H776" s="78"/>
      <c r="AI776" s="78"/>
      <c r="AJ776" s="78"/>
      <c r="AK776" s="78"/>
      <c r="AL776" s="78"/>
      <c r="AM776" s="78"/>
      <c r="AN776" s="78"/>
      <c r="AO776" s="78"/>
      <c r="AP776" s="78"/>
      <c r="AQ776" s="78"/>
      <c r="AR776" s="78"/>
      <c r="AS776" s="78"/>
    </row>
    <row r="777" spans="1:45" s="4" customFormat="1">
      <c r="A777" s="93"/>
      <c r="B777" s="83"/>
      <c r="C777" s="83"/>
      <c r="D777" s="83"/>
      <c r="E777" s="83"/>
      <c r="F777" s="83"/>
      <c r="G777" s="84"/>
      <c r="H777" s="84"/>
      <c r="I777" s="83"/>
      <c r="J777" s="83"/>
      <c r="K777" s="83"/>
      <c r="L777" s="83"/>
      <c r="M777" s="83"/>
      <c r="N777" s="78"/>
      <c r="S777" s="77"/>
      <c r="T777" s="8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8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</row>
    <row r="778" spans="1:45" s="4" customFormat="1">
      <c r="A778" s="93"/>
      <c r="B778" s="83"/>
      <c r="C778" s="83"/>
      <c r="D778" s="83"/>
      <c r="E778" s="83"/>
      <c r="F778" s="83"/>
      <c r="G778" s="84"/>
      <c r="H778" s="84"/>
      <c r="I778" s="83"/>
      <c r="J778" s="83"/>
      <c r="K778" s="83"/>
      <c r="L778" s="83"/>
      <c r="M778" s="83"/>
      <c r="N778" s="78"/>
      <c r="S778" s="77"/>
      <c r="T778" s="8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H778" s="78"/>
      <c r="AI778" s="78"/>
      <c r="AJ778" s="78"/>
      <c r="AK778" s="78"/>
      <c r="AL778" s="78"/>
      <c r="AM778" s="78"/>
      <c r="AN778" s="78"/>
      <c r="AO778" s="78"/>
      <c r="AP778" s="78"/>
      <c r="AQ778" s="78"/>
      <c r="AR778" s="78"/>
      <c r="AS778" s="78"/>
    </row>
    <row r="779" spans="1:45" s="4" customFormat="1">
      <c r="A779" s="93"/>
      <c r="B779" s="83"/>
      <c r="C779" s="83"/>
      <c r="D779" s="83"/>
      <c r="E779" s="83"/>
      <c r="F779" s="83"/>
      <c r="G779" s="84"/>
      <c r="H779" s="84"/>
      <c r="I779" s="83"/>
      <c r="J779" s="83"/>
      <c r="K779" s="83"/>
      <c r="L779" s="83"/>
      <c r="M779" s="83"/>
      <c r="N779" s="78"/>
      <c r="S779" s="77"/>
      <c r="T779" s="8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H779" s="78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78"/>
    </row>
    <row r="780" spans="1:45" s="4" customFormat="1">
      <c r="A780" s="93"/>
      <c r="B780" s="83"/>
      <c r="C780" s="83"/>
      <c r="D780" s="83"/>
      <c r="E780" s="83"/>
      <c r="F780" s="83"/>
      <c r="G780" s="84"/>
      <c r="H780" s="84"/>
      <c r="I780" s="83"/>
      <c r="J780" s="83"/>
      <c r="K780" s="83"/>
      <c r="L780" s="83"/>
      <c r="M780" s="83"/>
      <c r="N780" s="78"/>
      <c r="S780" s="77"/>
      <c r="T780" s="8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H780" s="78"/>
      <c r="AI780" s="78"/>
      <c r="AJ780" s="78"/>
      <c r="AK780" s="78"/>
      <c r="AL780" s="78"/>
      <c r="AM780" s="78"/>
      <c r="AN780" s="78"/>
      <c r="AO780" s="78"/>
      <c r="AP780" s="78"/>
      <c r="AQ780" s="78"/>
      <c r="AR780" s="78"/>
      <c r="AS780" s="78"/>
    </row>
    <row r="781" spans="1:45" s="4" customFormat="1">
      <c r="A781" s="93"/>
      <c r="B781" s="83"/>
      <c r="C781" s="83"/>
      <c r="D781" s="83"/>
      <c r="E781" s="83"/>
      <c r="F781" s="83"/>
      <c r="G781" s="84"/>
      <c r="H781" s="84"/>
      <c r="I781" s="83"/>
      <c r="J781" s="83"/>
      <c r="K781" s="83"/>
      <c r="L781" s="83"/>
      <c r="M781" s="83"/>
      <c r="N781" s="78"/>
      <c r="S781" s="77"/>
      <c r="T781" s="8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H781" s="78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78"/>
    </row>
    <row r="782" spans="1:45" s="4" customFormat="1">
      <c r="A782" s="93"/>
      <c r="B782" s="83"/>
      <c r="C782" s="83"/>
      <c r="D782" s="83"/>
      <c r="E782" s="83"/>
      <c r="F782" s="83"/>
      <c r="G782" s="84"/>
      <c r="H782" s="84"/>
      <c r="I782" s="83"/>
      <c r="J782" s="83"/>
      <c r="K782" s="83"/>
      <c r="L782" s="83"/>
      <c r="M782" s="83"/>
      <c r="N782" s="78"/>
      <c r="S782" s="77"/>
      <c r="T782" s="8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</row>
    <row r="783" spans="1:45" s="4" customFormat="1">
      <c r="A783" s="93"/>
      <c r="B783" s="83"/>
      <c r="C783" s="83"/>
      <c r="D783" s="83"/>
      <c r="E783" s="83"/>
      <c r="F783" s="83"/>
      <c r="G783" s="84"/>
      <c r="H783" s="84"/>
      <c r="I783" s="83"/>
      <c r="J783" s="83"/>
      <c r="K783" s="83"/>
      <c r="L783" s="83"/>
      <c r="M783" s="83"/>
      <c r="N783" s="78"/>
      <c r="S783" s="77"/>
      <c r="T783" s="8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</row>
    <row r="784" spans="1:45" s="4" customFormat="1">
      <c r="A784" s="93"/>
      <c r="B784" s="83"/>
      <c r="C784" s="83"/>
      <c r="D784" s="83"/>
      <c r="E784" s="83"/>
      <c r="F784" s="83"/>
      <c r="G784" s="84"/>
      <c r="H784" s="84"/>
      <c r="I784" s="83"/>
      <c r="J784" s="83"/>
      <c r="K784" s="83"/>
      <c r="L784" s="83"/>
      <c r="M784" s="83"/>
      <c r="N784" s="78"/>
      <c r="S784" s="77"/>
      <c r="T784" s="8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H784" s="78"/>
      <c r="AI784" s="78"/>
      <c r="AJ784" s="78"/>
      <c r="AK784" s="78"/>
      <c r="AL784" s="78"/>
      <c r="AM784" s="78"/>
      <c r="AN784" s="78"/>
      <c r="AO784" s="78"/>
      <c r="AP784" s="78"/>
      <c r="AQ784" s="78"/>
      <c r="AR784" s="78"/>
      <c r="AS784" s="78"/>
    </row>
    <row r="785" spans="1:45" s="4" customFormat="1">
      <c r="A785" s="93"/>
      <c r="B785" s="83"/>
      <c r="C785" s="83"/>
      <c r="D785" s="83"/>
      <c r="E785" s="83"/>
      <c r="F785" s="83"/>
      <c r="G785" s="84"/>
      <c r="H785" s="84"/>
      <c r="I785" s="83"/>
      <c r="J785" s="83"/>
      <c r="K785" s="83"/>
      <c r="L785" s="83"/>
      <c r="M785" s="83"/>
      <c r="N785" s="78"/>
      <c r="S785" s="77"/>
      <c r="T785" s="8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H785" s="78"/>
      <c r="AI785" s="78"/>
      <c r="AJ785" s="78"/>
      <c r="AK785" s="78"/>
      <c r="AL785" s="78"/>
      <c r="AM785" s="78"/>
      <c r="AN785" s="78"/>
      <c r="AO785" s="78"/>
      <c r="AP785" s="78"/>
      <c r="AQ785" s="78"/>
      <c r="AR785" s="78"/>
      <c r="AS785" s="78"/>
    </row>
    <row r="786" spans="1:45" s="4" customFormat="1">
      <c r="A786" s="93"/>
      <c r="B786" s="83"/>
      <c r="C786" s="83"/>
      <c r="D786" s="83"/>
      <c r="E786" s="83"/>
      <c r="F786" s="83"/>
      <c r="G786" s="84"/>
      <c r="H786" s="84"/>
      <c r="I786" s="83"/>
      <c r="J786" s="83"/>
      <c r="K786" s="83"/>
      <c r="L786" s="83"/>
      <c r="M786" s="83"/>
      <c r="N786" s="78"/>
      <c r="S786" s="77"/>
      <c r="T786" s="8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8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</row>
    <row r="787" spans="1:45" s="4" customFormat="1">
      <c r="A787" s="93"/>
      <c r="B787" s="83"/>
      <c r="C787" s="83"/>
      <c r="D787" s="83"/>
      <c r="E787" s="83"/>
      <c r="F787" s="83"/>
      <c r="G787" s="84"/>
      <c r="H787" s="84"/>
      <c r="I787" s="83"/>
      <c r="J787" s="83"/>
      <c r="K787" s="83"/>
      <c r="L787" s="83"/>
      <c r="M787" s="83"/>
      <c r="N787" s="78"/>
      <c r="S787" s="77"/>
      <c r="T787" s="8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8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</row>
    <row r="788" spans="1:45" s="4" customFormat="1">
      <c r="A788" s="93"/>
      <c r="B788" s="83"/>
      <c r="C788" s="83"/>
      <c r="D788" s="83"/>
      <c r="E788" s="83"/>
      <c r="F788" s="83"/>
      <c r="G788" s="84"/>
      <c r="H788" s="84"/>
      <c r="I788" s="83"/>
      <c r="J788" s="83"/>
      <c r="K788" s="83"/>
      <c r="L788" s="83"/>
      <c r="M788" s="83"/>
      <c r="N788" s="78"/>
      <c r="S788" s="77"/>
      <c r="T788" s="8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8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</row>
    <row r="789" spans="1:45" s="4" customFormat="1">
      <c r="A789" s="93"/>
      <c r="B789" s="83"/>
      <c r="C789" s="83"/>
      <c r="D789" s="83"/>
      <c r="E789" s="83"/>
      <c r="F789" s="83"/>
      <c r="G789" s="84"/>
      <c r="H789" s="84"/>
      <c r="I789" s="83"/>
      <c r="J789" s="83"/>
      <c r="K789" s="83"/>
      <c r="L789" s="83"/>
      <c r="M789" s="83"/>
      <c r="N789" s="78"/>
      <c r="S789" s="77"/>
      <c r="T789" s="8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8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</row>
    <row r="790" spans="1:45" s="4" customFormat="1">
      <c r="A790" s="93"/>
      <c r="B790" s="83"/>
      <c r="C790" s="83"/>
      <c r="D790" s="83"/>
      <c r="E790" s="83"/>
      <c r="F790" s="83"/>
      <c r="G790" s="84"/>
      <c r="H790" s="84"/>
      <c r="I790" s="83"/>
      <c r="J790" s="83"/>
      <c r="K790" s="83"/>
      <c r="L790" s="83"/>
      <c r="M790" s="83"/>
      <c r="N790" s="78"/>
      <c r="S790" s="77"/>
      <c r="T790" s="8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8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</row>
    <row r="791" spans="1:45" s="4" customFormat="1">
      <c r="A791" s="93"/>
      <c r="B791" s="83"/>
      <c r="C791" s="83"/>
      <c r="D791" s="83"/>
      <c r="E791" s="83"/>
      <c r="F791" s="83"/>
      <c r="G791" s="84"/>
      <c r="H791" s="84"/>
      <c r="I791" s="83"/>
      <c r="J791" s="83"/>
      <c r="K791" s="83"/>
      <c r="L791" s="83"/>
      <c r="M791" s="83"/>
      <c r="N791" s="78"/>
      <c r="S791" s="77"/>
      <c r="T791" s="8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8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</row>
    <row r="792" spans="1:45" s="4" customFormat="1">
      <c r="A792" s="93"/>
      <c r="B792" s="83"/>
      <c r="C792" s="83"/>
      <c r="D792" s="83"/>
      <c r="E792" s="83"/>
      <c r="F792" s="83"/>
      <c r="G792" s="84"/>
      <c r="H792" s="84"/>
      <c r="I792" s="83"/>
      <c r="J792" s="83"/>
      <c r="K792" s="83"/>
      <c r="L792" s="83"/>
      <c r="M792" s="83"/>
      <c r="N792" s="78"/>
      <c r="S792" s="77"/>
      <c r="T792" s="8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8"/>
      <c r="AI792" s="78"/>
      <c r="AJ792" s="78"/>
      <c r="AK792" s="78"/>
      <c r="AL792" s="78"/>
      <c r="AM792" s="78"/>
      <c r="AN792" s="78"/>
      <c r="AO792" s="78"/>
      <c r="AP792" s="78"/>
      <c r="AQ792" s="78"/>
      <c r="AR792" s="78"/>
      <c r="AS792" s="78"/>
    </row>
    <row r="793" spans="1:45" s="4" customFormat="1">
      <c r="A793" s="93"/>
      <c r="B793" s="83"/>
      <c r="C793" s="83"/>
      <c r="D793" s="83"/>
      <c r="E793" s="83"/>
      <c r="F793" s="83"/>
      <c r="G793" s="84"/>
      <c r="H793" s="84"/>
      <c r="I793" s="83"/>
      <c r="J793" s="83"/>
      <c r="K793" s="83"/>
      <c r="L793" s="83"/>
      <c r="M793" s="83"/>
      <c r="N793" s="78"/>
      <c r="S793" s="77"/>
      <c r="T793" s="8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8"/>
      <c r="AI793" s="78"/>
      <c r="AJ793" s="78"/>
      <c r="AK793" s="78"/>
      <c r="AL793" s="78"/>
      <c r="AM793" s="78"/>
      <c r="AN793" s="78"/>
      <c r="AO793" s="78"/>
      <c r="AP793" s="78"/>
      <c r="AQ793" s="78"/>
      <c r="AR793" s="78"/>
      <c r="AS793" s="78"/>
    </row>
    <row r="794" spans="1:45" s="4" customFormat="1">
      <c r="A794" s="93"/>
      <c r="B794" s="83"/>
      <c r="C794" s="83"/>
      <c r="D794" s="83"/>
      <c r="E794" s="83"/>
      <c r="F794" s="83"/>
      <c r="G794" s="84"/>
      <c r="H794" s="84"/>
      <c r="I794" s="83"/>
      <c r="J794" s="83"/>
      <c r="K794" s="83"/>
      <c r="L794" s="83"/>
      <c r="M794" s="83"/>
      <c r="N794" s="78"/>
      <c r="S794" s="77"/>
      <c r="T794" s="8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8"/>
      <c r="AI794" s="78"/>
      <c r="AJ794" s="78"/>
      <c r="AK794" s="78"/>
      <c r="AL794" s="78"/>
      <c r="AM794" s="78"/>
      <c r="AN794" s="78"/>
      <c r="AO794" s="78"/>
      <c r="AP794" s="78"/>
      <c r="AQ794" s="78"/>
      <c r="AR794" s="78"/>
      <c r="AS794" s="78"/>
    </row>
    <row r="795" spans="1:45" s="4" customFormat="1">
      <c r="A795" s="93"/>
      <c r="B795" s="83"/>
      <c r="C795" s="83"/>
      <c r="D795" s="83"/>
      <c r="E795" s="83"/>
      <c r="F795" s="83"/>
      <c r="G795" s="84"/>
      <c r="H795" s="84"/>
      <c r="I795" s="83"/>
      <c r="J795" s="83"/>
      <c r="K795" s="83"/>
      <c r="L795" s="83"/>
      <c r="M795" s="83"/>
      <c r="N795" s="78"/>
      <c r="S795" s="77"/>
      <c r="T795" s="8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8"/>
      <c r="AI795" s="78"/>
      <c r="AJ795" s="78"/>
      <c r="AK795" s="78"/>
      <c r="AL795" s="78"/>
      <c r="AM795" s="78"/>
      <c r="AN795" s="78"/>
      <c r="AO795" s="78"/>
      <c r="AP795" s="78"/>
      <c r="AQ795" s="78"/>
      <c r="AR795" s="78"/>
      <c r="AS795" s="78"/>
    </row>
    <row r="796" spans="1:45" s="4" customFormat="1">
      <c r="A796" s="93"/>
      <c r="B796" s="83"/>
      <c r="C796" s="83"/>
      <c r="D796" s="83"/>
      <c r="E796" s="83"/>
      <c r="F796" s="83"/>
      <c r="G796" s="84"/>
      <c r="H796" s="84"/>
      <c r="I796" s="83"/>
      <c r="J796" s="83"/>
      <c r="K796" s="83"/>
      <c r="L796" s="83"/>
      <c r="M796" s="83"/>
      <c r="N796" s="78"/>
      <c r="S796" s="77"/>
      <c r="T796" s="8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8"/>
      <c r="AI796" s="78"/>
      <c r="AJ796" s="78"/>
      <c r="AK796" s="78"/>
      <c r="AL796" s="78"/>
      <c r="AM796" s="78"/>
      <c r="AN796" s="78"/>
      <c r="AO796" s="78"/>
      <c r="AP796" s="78"/>
      <c r="AQ796" s="78"/>
      <c r="AR796" s="78"/>
      <c r="AS796" s="78"/>
    </row>
    <row r="797" spans="1:45" s="4" customFormat="1">
      <c r="A797" s="93"/>
      <c r="B797" s="83"/>
      <c r="C797" s="83"/>
      <c r="D797" s="83"/>
      <c r="E797" s="83"/>
      <c r="F797" s="83"/>
      <c r="G797" s="84"/>
      <c r="H797" s="84"/>
      <c r="I797" s="83"/>
      <c r="J797" s="83"/>
      <c r="K797" s="83"/>
      <c r="L797" s="83"/>
      <c r="M797" s="83"/>
      <c r="N797" s="78"/>
      <c r="S797" s="77"/>
      <c r="T797" s="8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8"/>
      <c r="AI797" s="78"/>
      <c r="AJ797" s="78"/>
      <c r="AK797" s="78"/>
      <c r="AL797" s="78"/>
      <c r="AM797" s="78"/>
      <c r="AN797" s="78"/>
      <c r="AO797" s="78"/>
      <c r="AP797" s="78"/>
      <c r="AQ797" s="78"/>
      <c r="AR797" s="78"/>
      <c r="AS797" s="78"/>
    </row>
    <row r="798" spans="1:45" s="4" customFormat="1">
      <c r="A798" s="93"/>
      <c r="B798" s="83"/>
      <c r="C798" s="83"/>
      <c r="D798" s="83"/>
      <c r="E798" s="83"/>
      <c r="F798" s="83"/>
      <c r="G798" s="84"/>
      <c r="H798" s="84"/>
      <c r="I798" s="83"/>
      <c r="J798" s="83"/>
      <c r="K798" s="83"/>
      <c r="L798" s="83"/>
      <c r="M798" s="83"/>
      <c r="N798" s="78"/>
      <c r="S798" s="77"/>
      <c r="T798" s="8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8"/>
      <c r="AI798" s="78"/>
      <c r="AJ798" s="78"/>
      <c r="AK798" s="78"/>
      <c r="AL798" s="78"/>
      <c r="AM798" s="78"/>
      <c r="AN798" s="78"/>
      <c r="AO798" s="78"/>
      <c r="AP798" s="78"/>
      <c r="AQ798" s="78"/>
      <c r="AR798" s="78"/>
      <c r="AS798" s="78"/>
    </row>
    <row r="799" spans="1:45" s="4" customFormat="1">
      <c r="A799" s="93"/>
      <c r="B799" s="83"/>
      <c r="C799" s="83"/>
      <c r="D799" s="83"/>
      <c r="E799" s="83"/>
      <c r="F799" s="83"/>
      <c r="G799" s="84"/>
      <c r="H799" s="84"/>
      <c r="I799" s="83"/>
      <c r="J799" s="83"/>
      <c r="K799" s="83"/>
      <c r="L799" s="83"/>
      <c r="M799" s="83"/>
      <c r="N799" s="78"/>
      <c r="S799" s="77"/>
      <c r="T799" s="8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H799" s="78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</row>
    <row r="800" spans="1:45" s="4" customFormat="1">
      <c r="A800" s="93"/>
      <c r="B800" s="83"/>
      <c r="C800" s="83"/>
      <c r="D800" s="83"/>
      <c r="E800" s="83"/>
      <c r="F800" s="83"/>
      <c r="G800" s="84"/>
      <c r="H800" s="84"/>
      <c r="I800" s="83"/>
      <c r="J800" s="83"/>
      <c r="K800" s="83"/>
      <c r="L800" s="83"/>
      <c r="M800" s="83"/>
      <c r="N800" s="78"/>
      <c r="S800" s="77"/>
      <c r="T800" s="8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8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</row>
    <row r="801" spans="1:45" s="4" customFormat="1">
      <c r="A801" s="93"/>
      <c r="B801" s="83"/>
      <c r="C801" s="83"/>
      <c r="D801" s="83"/>
      <c r="E801" s="83"/>
      <c r="F801" s="83"/>
      <c r="G801" s="84"/>
      <c r="H801" s="84"/>
      <c r="I801" s="83"/>
      <c r="J801" s="83"/>
      <c r="K801" s="83"/>
      <c r="L801" s="83"/>
      <c r="M801" s="83"/>
      <c r="N801" s="78"/>
      <c r="S801" s="77"/>
      <c r="T801" s="8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8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</row>
    <row r="802" spans="1:45" s="4" customFormat="1">
      <c r="A802" s="93"/>
      <c r="B802" s="83"/>
      <c r="C802" s="83"/>
      <c r="D802" s="83"/>
      <c r="E802" s="83"/>
      <c r="F802" s="83"/>
      <c r="G802" s="84"/>
      <c r="H802" s="84"/>
      <c r="I802" s="83"/>
      <c r="J802" s="83"/>
      <c r="K802" s="83"/>
      <c r="L802" s="83"/>
      <c r="M802" s="83"/>
      <c r="N802" s="78"/>
      <c r="S802" s="77"/>
      <c r="T802" s="8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8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</row>
    <row r="803" spans="1:45" s="4" customFormat="1">
      <c r="A803" s="93"/>
      <c r="B803" s="83"/>
      <c r="C803" s="83"/>
      <c r="D803" s="83"/>
      <c r="E803" s="83"/>
      <c r="F803" s="83"/>
      <c r="G803" s="84"/>
      <c r="H803" s="84"/>
      <c r="I803" s="83"/>
      <c r="J803" s="83"/>
      <c r="K803" s="83"/>
      <c r="L803" s="83"/>
      <c r="M803" s="83"/>
      <c r="N803" s="78"/>
      <c r="S803" s="77"/>
      <c r="T803" s="8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8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</row>
    <row r="804" spans="1:45" s="4" customFormat="1">
      <c r="A804" s="93"/>
      <c r="B804" s="83"/>
      <c r="C804" s="83"/>
      <c r="D804" s="83"/>
      <c r="E804" s="83"/>
      <c r="F804" s="83"/>
      <c r="G804" s="84"/>
      <c r="H804" s="84"/>
      <c r="I804" s="83"/>
      <c r="J804" s="83"/>
      <c r="K804" s="83"/>
      <c r="L804" s="83"/>
      <c r="M804" s="83"/>
      <c r="N804" s="78"/>
      <c r="S804" s="77"/>
      <c r="T804" s="8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H804" s="78"/>
      <c r="AI804" s="78"/>
      <c r="AJ804" s="78"/>
      <c r="AK804" s="78"/>
      <c r="AL804" s="78"/>
      <c r="AM804" s="78"/>
      <c r="AN804" s="78"/>
      <c r="AO804" s="78"/>
      <c r="AP804" s="78"/>
      <c r="AQ804" s="78"/>
      <c r="AR804" s="78"/>
      <c r="AS804" s="78"/>
    </row>
    <row r="805" spans="1:45" s="4" customFormat="1">
      <c r="A805" s="93"/>
      <c r="B805" s="83"/>
      <c r="C805" s="83"/>
      <c r="D805" s="83"/>
      <c r="E805" s="83"/>
      <c r="F805" s="83"/>
      <c r="G805" s="84"/>
      <c r="H805" s="84"/>
      <c r="I805" s="83"/>
      <c r="J805" s="83"/>
      <c r="K805" s="83"/>
      <c r="L805" s="83"/>
      <c r="M805" s="83"/>
      <c r="N805" s="78"/>
      <c r="S805" s="77"/>
      <c r="T805" s="8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8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</row>
    <row r="806" spans="1:45" s="4" customFormat="1">
      <c r="A806" s="93"/>
      <c r="B806" s="83"/>
      <c r="C806" s="83"/>
      <c r="D806" s="83"/>
      <c r="E806" s="83"/>
      <c r="F806" s="83"/>
      <c r="G806" s="84"/>
      <c r="H806" s="84"/>
      <c r="I806" s="83"/>
      <c r="J806" s="83"/>
      <c r="K806" s="83"/>
      <c r="L806" s="83"/>
      <c r="M806" s="83"/>
      <c r="N806" s="78"/>
      <c r="S806" s="77"/>
      <c r="T806" s="8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8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</row>
    <row r="807" spans="1:45" s="4" customFormat="1">
      <c r="A807" s="93"/>
      <c r="B807" s="83"/>
      <c r="C807" s="83"/>
      <c r="D807" s="83"/>
      <c r="E807" s="83"/>
      <c r="F807" s="83"/>
      <c r="G807" s="84"/>
      <c r="H807" s="84"/>
      <c r="I807" s="83"/>
      <c r="J807" s="83"/>
      <c r="K807" s="83"/>
      <c r="L807" s="83"/>
      <c r="M807" s="83"/>
      <c r="N807" s="78"/>
      <c r="S807" s="77"/>
      <c r="T807" s="8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8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</row>
    <row r="808" spans="1:45" s="4" customFormat="1">
      <c r="A808" s="93"/>
      <c r="B808" s="83"/>
      <c r="C808" s="83"/>
      <c r="D808" s="83"/>
      <c r="E808" s="83"/>
      <c r="F808" s="83"/>
      <c r="G808" s="84"/>
      <c r="H808" s="84"/>
      <c r="I808" s="83"/>
      <c r="J808" s="83"/>
      <c r="K808" s="83"/>
      <c r="L808" s="83"/>
      <c r="M808" s="83"/>
      <c r="N808" s="78"/>
      <c r="S808" s="77"/>
      <c r="T808" s="8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8"/>
      <c r="AI808" s="78"/>
      <c r="AJ808" s="78"/>
      <c r="AK808" s="78"/>
      <c r="AL808" s="78"/>
      <c r="AM808" s="78"/>
      <c r="AN808" s="78"/>
      <c r="AO808" s="78"/>
      <c r="AP808" s="78"/>
      <c r="AQ808" s="78"/>
      <c r="AR808" s="78"/>
      <c r="AS808" s="78"/>
    </row>
    <row r="809" spans="1:45" s="4" customFormat="1">
      <c r="A809" s="93"/>
      <c r="B809" s="83"/>
      <c r="C809" s="83"/>
      <c r="D809" s="83"/>
      <c r="E809" s="83"/>
      <c r="F809" s="83"/>
      <c r="G809" s="84"/>
      <c r="H809" s="84"/>
      <c r="I809" s="83"/>
      <c r="J809" s="83"/>
      <c r="K809" s="83"/>
      <c r="L809" s="83"/>
      <c r="M809" s="83"/>
      <c r="N809" s="78"/>
      <c r="S809" s="77"/>
      <c r="T809" s="8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8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</row>
    <row r="810" spans="1:45" s="4" customFormat="1">
      <c r="A810" s="93"/>
      <c r="B810" s="83"/>
      <c r="C810" s="83"/>
      <c r="D810" s="83"/>
      <c r="E810" s="83"/>
      <c r="F810" s="83"/>
      <c r="G810" s="84"/>
      <c r="H810" s="84"/>
      <c r="I810" s="83"/>
      <c r="J810" s="83"/>
      <c r="K810" s="83"/>
      <c r="L810" s="83"/>
      <c r="M810" s="83"/>
      <c r="N810" s="78"/>
      <c r="S810" s="77"/>
      <c r="T810" s="8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78"/>
      <c r="AK810" s="78"/>
      <c r="AL810" s="78"/>
      <c r="AM810" s="78"/>
      <c r="AN810" s="78"/>
      <c r="AO810" s="78"/>
      <c r="AP810" s="78"/>
      <c r="AQ810" s="78"/>
      <c r="AR810" s="78"/>
      <c r="AS810" s="78"/>
    </row>
    <row r="811" spans="1:45" s="4" customFormat="1">
      <c r="A811" s="93"/>
      <c r="B811" s="83"/>
      <c r="C811" s="83"/>
      <c r="D811" s="83"/>
      <c r="E811" s="83"/>
      <c r="F811" s="83"/>
      <c r="G811" s="84"/>
      <c r="H811" s="84"/>
      <c r="I811" s="83"/>
      <c r="J811" s="83"/>
      <c r="K811" s="83"/>
      <c r="L811" s="83"/>
      <c r="M811" s="83"/>
      <c r="N811" s="78"/>
      <c r="S811" s="77"/>
      <c r="T811" s="8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</row>
    <row r="812" spans="1:45" s="4" customFormat="1">
      <c r="A812" s="93"/>
      <c r="B812" s="83"/>
      <c r="C812" s="83"/>
      <c r="D812" s="83"/>
      <c r="E812" s="83"/>
      <c r="F812" s="83"/>
      <c r="G812" s="84"/>
      <c r="H812" s="84"/>
      <c r="I812" s="83"/>
      <c r="J812" s="83"/>
      <c r="K812" s="83"/>
      <c r="L812" s="83"/>
      <c r="M812" s="83"/>
      <c r="N812" s="78"/>
      <c r="S812" s="77"/>
      <c r="T812" s="8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8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</row>
    <row r="813" spans="1:45" s="4" customFormat="1">
      <c r="A813" s="93"/>
      <c r="B813" s="83"/>
      <c r="C813" s="83"/>
      <c r="D813" s="83"/>
      <c r="E813" s="83"/>
      <c r="F813" s="83"/>
      <c r="G813" s="84"/>
      <c r="H813" s="84"/>
      <c r="I813" s="83"/>
      <c r="J813" s="83"/>
      <c r="K813" s="83"/>
      <c r="L813" s="83"/>
      <c r="M813" s="83"/>
      <c r="N813" s="78"/>
      <c r="S813" s="77"/>
      <c r="T813" s="8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8"/>
      <c r="AI813" s="78"/>
      <c r="AJ813" s="78"/>
      <c r="AK813" s="78"/>
      <c r="AL813" s="78"/>
      <c r="AM813" s="78"/>
      <c r="AN813" s="78"/>
      <c r="AO813" s="78"/>
      <c r="AP813" s="78"/>
      <c r="AQ813" s="78"/>
      <c r="AR813" s="78"/>
      <c r="AS813" s="78"/>
    </row>
    <row r="814" spans="1:45" s="4" customFormat="1">
      <c r="A814" s="93"/>
      <c r="B814" s="83"/>
      <c r="C814" s="83"/>
      <c r="D814" s="83"/>
      <c r="E814" s="83"/>
      <c r="F814" s="83"/>
      <c r="G814" s="84"/>
      <c r="H814" s="84"/>
      <c r="I814" s="83"/>
      <c r="J814" s="83"/>
      <c r="K814" s="83"/>
      <c r="L814" s="83"/>
      <c r="M814" s="83"/>
      <c r="N814" s="78"/>
      <c r="S814" s="77"/>
      <c r="T814" s="8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</row>
    <row r="815" spans="1:45" s="4" customFormat="1">
      <c r="A815" s="93"/>
      <c r="B815" s="83"/>
      <c r="C815" s="83"/>
      <c r="D815" s="83"/>
      <c r="E815" s="83"/>
      <c r="F815" s="83"/>
      <c r="G815" s="84"/>
      <c r="H815" s="84"/>
      <c r="I815" s="83"/>
      <c r="J815" s="83"/>
      <c r="K815" s="83"/>
      <c r="L815" s="83"/>
      <c r="M815" s="83"/>
      <c r="N815" s="78"/>
      <c r="S815" s="77"/>
      <c r="T815" s="8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</row>
    <row r="816" spans="1:45" s="4" customFormat="1">
      <c r="A816" s="93"/>
      <c r="B816" s="83"/>
      <c r="C816" s="83"/>
      <c r="D816" s="83"/>
      <c r="E816" s="83"/>
      <c r="F816" s="83"/>
      <c r="G816" s="84"/>
      <c r="H816" s="84"/>
      <c r="I816" s="83"/>
      <c r="J816" s="83"/>
      <c r="K816" s="83"/>
      <c r="L816" s="83"/>
      <c r="M816" s="83"/>
      <c r="N816" s="78"/>
      <c r="S816" s="77"/>
      <c r="T816" s="8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</row>
    <row r="817" spans="1:45" s="4" customFormat="1">
      <c r="A817" s="93"/>
      <c r="B817" s="83"/>
      <c r="C817" s="83"/>
      <c r="D817" s="83"/>
      <c r="E817" s="83"/>
      <c r="F817" s="83"/>
      <c r="G817" s="84"/>
      <c r="H817" s="84"/>
      <c r="I817" s="83"/>
      <c r="J817" s="83"/>
      <c r="K817" s="83"/>
      <c r="L817" s="83"/>
      <c r="M817" s="83"/>
      <c r="N817" s="78"/>
      <c r="S817" s="77"/>
      <c r="T817" s="8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</row>
    <row r="818" spans="1:45" s="4" customFormat="1">
      <c r="A818" s="93"/>
      <c r="B818" s="83"/>
      <c r="C818" s="83"/>
      <c r="D818" s="83"/>
      <c r="E818" s="83"/>
      <c r="F818" s="83"/>
      <c r="G818" s="84"/>
      <c r="H818" s="84"/>
      <c r="I818" s="83"/>
      <c r="J818" s="83"/>
      <c r="K818" s="83"/>
      <c r="L818" s="83"/>
      <c r="M818" s="83"/>
      <c r="N818" s="78"/>
      <c r="S818" s="77"/>
      <c r="T818" s="8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</row>
    <row r="819" spans="1:45" s="4" customFormat="1">
      <c r="A819" s="93"/>
      <c r="B819" s="83"/>
      <c r="C819" s="83"/>
      <c r="D819" s="83"/>
      <c r="E819" s="83"/>
      <c r="F819" s="83"/>
      <c r="G819" s="84"/>
      <c r="H819" s="84"/>
      <c r="I819" s="83"/>
      <c r="J819" s="83"/>
      <c r="K819" s="83"/>
      <c r="L819" s="83"/>
      <c r="M819" s="83"/>
      <c r="N819" s="78"/>
      <c r="S819" s="77"/>
      <c r="T819" s="8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</row>
    <row r="820" spans="1:45" s="4" customFormat="1">
      <c r="A820" s="93"/>
      <c r="B820" s="83"/>
      <c r="C820" s="83"/>
      <c r="D820" s="83"/>
      <c r="E820" s="83"/>
      <c r="F820" s="83"/>
      <c r="G820" s="84"/>
      <c r="H820" s="84"/>
      <c r="I820" s="83"/>
      <c r="J820" s="83"/>
      <c r="K820" s="83"/>
      <c r="L820" s="83"/>
      <c r="M820" s="83"/>
      <c r="N820" s="78"/>
      <c r="S820" s="77"/>
      <c r="T820" s="8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</row>
    <row r="821" spans="1:45" s="4" customFormat="1">
      <c r="A821" s="93"/>
      <c r="B821" s="83"/>
      <c r="C821" s="83"/>
      <c r="D821" s="83"/>
      <c r="E821" s="83"/>
      <c r="F821" s="83"/>
      <c r="G821" s="84"/>
      <c r="H821" s="84"/>
      <c r="I821" s="83"/>
      <c r="J821" s="83"/>
      <c r="K821" s="83"/>
      <c r="L821" s="83"/>
      <c r="M821" s="83"/>
      <c r="N821" s="78"/>
      <c r="S821" s="77"/>
      <c r="T821" s="8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</row>
    <row r="822" spans="1:45" s="4" customFormat="1">
      <c r="A822" s="93"/>
      <c r="B822" s="83"/>
      <c r="C822" s="83"/>
      <c r="D822" s="83"/>
      <c r="E822" s="83"/>
      <c r="F822" s="83"/>
      <c r="G822" s="84"/>
      <c r="H822" s="84"/>
      <c r="I822" s="83"/>
      <c r="J822" s="83"/>
      <c r="K822" s="83"/>
      <c r="L822" s="83"/>
      <c r="M822" s="83"/>
      <c r="N822" s="78"/>
      <c r="S822" s="77"/>
      <c r="T822" s="8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</row>
    <row r="823" spans="1:45" s="4" customFormat="1">
      <c r="A823" s="93"/>
      <c r="B823" s="83"/>
      <c r="C823" s="83"/>
      <c r="D823" s="83"/>
      <c r="E823" s="83"/>
      <c r="F823" s="83"/>
      <c r="G823" s="84"/>
      <c r="H823" s="84"/>
      <c r="I823" s="83"/>
      <c r="J823" s="83"/>
      <c r="K823" s="83"/>
      <c r="L823" s="83"/>
      <c r="M823" s="83"/>
      <c r="N823" s="78"/>
      <c r="S823" s="77"/>
      <c r="T823" s="8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</row>
    <row r="824" spans="1:45" s="4" customFormat="1">
      <c r="A824" s="93"/>
      <c r="B824" s="83"/>
      <c r="C824" s="83"/>
      <c r="D824" s="83"/>
      <c r="E824" s="83"/>
      <c r="F824" s="83"/>
      <c r="G824" s="84"/>
      <c r="H824" s="84"/>
      <c r="I824" s="83"/>
      <c r="J824" s="83"/>
      <c r="K824" s="83"/>
      <c r="L824" s="83"/>
      <c r="M824" s="83"/>
      <c r="N824" s="78"/>
      <c r="S824" s="77"/>
      <c r="T824" s="8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</row>
    <row r="825" spans="1:45" s="4" customFormat="1">
      <c r="A825" s="93"/>
      <c r="B825" s="83"/>
      <c r="C825" s="83"/>
      <c r="D825" s="83"/>
      <c r="E825" s="83"/>
      <c r="F825" s="83"/>
      <c r="G825" s="84"/>
      <c r="H825" s="84"/>
      <c r="I825" s="83"/>
      <c r="J825" s="83"/>
      <c r="K825" s="83"/>
      <c r="L825" s="83"/>
      <c r="M825" s="83"/>
      <c r="N825" s="78"/>
      <c r="S825" s="77"/>
      <c r="T825" s="8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</row>
    <row r="826" spans="1:45" s="4" customFormat="1">
      <c r="A826" s="93"/>
      <c r="B826" s="83"/>
      <c r="C826" s="83"/>
      <c r="D826" s="83"/>
      <c r="E826" s="83"/>
      <c r="F826" s="83"/>
      <c r="G826" s="84"/>
      <c r="H826" s="84"/>
      <c r="I826" s="83"/>
      <c r="J826" s="83"/>
      <c r="K826" s="83"/>
      <c r="L826" s="83"/>
      <c r="M826" s="83"/>
      <c r="N826" s="78"/>
      <c r="S826" s="77"/>
      <c r="T826" s="8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</row>
    <row r="827" spans="1:45" s="4" customFormat="1">
      <c r="A827" s="93"/>
      <c r="B827" s="83"/>
      <c r="C827" s="83"/>
      <c r="D827" s="83"/>
      <c r="E827" s="83"/>
      <c r="F827" s="83"/>
      <c r="G827" s="84"/>
      <c r="H827" s="84"/>
      <c r="I827" s="83"/>
      <c r="J827" s="83"/>
      <c r="K827" s="83"/>
      <c r="L827" s="83"/>
      <c r="M827" s="83"/>
      <c r="N827" s="78"/>
      <c r="S827" s="77"/>
      <c r="T827" s="8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</row>
    <row r="828" spans="1:45" s="4" customFormat="1">
      <c r="A828" s="93"/>
      <c r="B828" s="83"/>
      <c r="C828" s="83"/>
      <c r="D828" s="83"/>
      <c r="E828" s="83"/>
      <c r="F828" s="83"/>
      <c r="G828" s="84"/>
      <c r="H828" s="84"/>
      <c r="I828" s="83"/>
      <c r="J828" s="83"/>
      <c r="K828" s="83"/>
      <c r="L828" s="83"/>
      <c r="M828" s="83"/>
      <c r="N828" s="78"/>
      <c r="S828" s="77"/>
      <c r="T828" s="8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</row>
    <row r="829" spans="1:45" s="4" customFormat="1">
      <c r="A829" s="93"/>
      <c r="B829" s="83"/>
      <c r="C829" s="83"/>
      <c r="D829" s="83"/>
      <c r="E829" s="83"/>
      <c r="F829" s="83"/>
      <c r="G829" s="84"/>
      <c r="H829" s="84"/>
      <c r="I829" s="83"/>
      <c r="J829" s="83"/>
      <c r="K829" s="83"/>
      <c r="L829" s="83"/>
      <c r="M829" s="83"/>
      <c r="N829" s="78"/>
      <c r="S829" s="77"/>
      <c r="T829" s="8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</row>
    <row r="830" spans="1:45" s="4" customFormat="1">
      <c r="A830" s="93"/>
      <c r="B830" s="83"/>
      <c r="C830" s="83"/>
      <c r="D830" s="83"/>
      <c r="E830" s="83"/>
      <c r="F830" s="83"/>
      <c r="G830" s="84"/>
      <c r="H830" s="84"/>
      <c r="I830" s="83"/>
      <c r="J830" s="83"/>
      <c r="K830" s="83"/>
      <c r="L830" s="83"/>
      <c r="M830" s="83"/>
      <c r="N830" s="78"/>
      <c r="S830" s="77"/>
      <c r="T830" s="8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</row>
    <row r="831" spans="1:45" s="4" customFormat="1">
      <c r="A831" s="93"/>
      <c r="B831" s="83"/>
      <c r="C831" s="83"/>
      <c r="D831" s="83"/>
      <c r="E831" s="83"/>
      <c r="F831" s="83"/>
      <c r="G831" s="84"/>
      <c r="H831" s="84"/>
      <c r="I831" s="83"/>
      <c r="J831" s="83"/>
      <c r="K831" s="83"/>
      <c r="L831" s="83"/>
      <c r="M831" s="83"/>
      <c r="N831" s="78"/>
      <c r="S831" s="77"/>
      <c r="T831" s="8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</row>
    <row r="832" spans="1:45" s="4" customFormat="1">
      <c r="A832" s="93"/>
      <c r="B832" s="83"/>
      <c r="C832" s="83"/>
      <c r="D832" s="83"/>
      <c r="E832" s="83"/>
      <c r="F832" s="83"/>
      <c r="G832" s="84"/>
      <c r="H832" s="84"/>
      <c r="I832" s="83"/>
      <c r="J832" s="83"/>
      <c r="K832" s="83"/>
      <c r="L832" s="83"/>
      <c r="M832" s="83"/>
      <c r="N832" s="78"/>
      <c r="S832" s="77"/>
      <c r="T832" s="8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</row>
    <row r="833" spans="1:45" s="4" customFormat="1">
      <c r="A833" s="93"/>
      <c r="B833" s="83"/>
      <c r="C833" s="83"/>
      <c r="D833" s="83"/>
      <c r="E833" s="83"/>
      <c r="F833" s="83"/>
      <c r="G833" s="84"/>
      <c r="H833" s="84"/>
      <c r="I833" s="83"/>
      <c r="J833" s="83"/>
      <c r="K833" s="83"/>
      <c r="L833" s="83"/>
      <c r="M833" s="83"/>
      <c r="N833" s="78"/>
      <c r="S833" s="77"/>
      <c r="T833" s="8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</row>
    <row r="834" spans="1:45" s="4" customFormat="1">
      <c r="A834" s="93"/>
      <c r="B834" s="83"/>
      <c r="C834" s="83"/>
      <c r="D834" s="83"/>
      <c r="E834" s="83"/>
      <c r="F834" s="83"/>
      <c r="G834" s="84"/>
      <c r="H834" s="84"/>
      <c r="I834" s="83"/>
      <c r="J834" s="83"/>
      <c r="K834" s="83"/>
      <c r="L834" s="83"/>
      <c r="M834" s="83"/>
      <c r="N834" s="78"/>
      <c r="S834" s="77"/>
      <c r="T834" s="8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</row>
    <row r="835" spans="1:45" s="4" customFormat="1">
      <c r="A835" s="93"/>
      <c r="B835" s="83"/>
      <c r="C835" s="83"/>
      <c r="D835" s="83"/>
      <c r="E835" s="83"/>
      <c r="F835" s="83"/>
      <c r="G835" s="84"/>
      <c r="H835" s="84"/>
      <c r="I835" s="83"/>
      <c r="J835" s="83"/>
      <c r="K835" s="83"/>
      <c r="L835" s="83"/>
      <c r="M835" s="83"/>
      <c r="N835" s="78"/>
      <c r="S835" s="77"/>
      <c r="T835" s="8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</row>
    <row r="836" spans="1:45" s="4" customFormat="1">
      <c r="A836" s="93"/>
      <c r="B836" s="83"/>
      <c r="C836" s="83"/>
      <c r="D836" s="83"/>
      <c r="E836" s="83"/>
      <c r="F836" s="83"/>
      <c r="G836" s="84"/>
      <c r="H836" s="84"/>
      <c r="I836" s="83"/>
      <c r="J836" s="83"/>
      <c r="K836" s="83"/>
      <c r="L836" s="83"/>
      <c r="M836" s="83"/>
      <c r="N836" s="78"/>
      <c r="S836" s="77"/>
      <c r="T836" s="8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</row>
    <row r="837" spans="1:45" s="4" customFormat="1">
      <c r="A837" s="93"/>
      <c r="B837" s="83"/>
      <c r="C837" s="83"/>
      <c r="D837" s="83"/>
      <c r="E837" s="83"/>
      <c r="F837" s="83"/>
      <c r="G837" s="84"/>
      <c r="H837" s="84"/>
      <c r="I837" s="83"/>
      <c r="J837" s="83"/>
      <c r="K837" s="83"/>
      <c r="L837" s="83"/>
      <c r="M837" s="83"/>
      <c r="N837" s="78"/>
      <c r="S837" s="77"/>
      <c r="T837" s="8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</row>
    <row r="838" spans="1:45" s="4" customFormat="1">
      <c r="A838" s="93"/>
      <c r="B838" s="83"/>
      <c r="C838" s="83"/>
      <c r="D838" s="83"/>
      <c r="E838" s="83"/>
      <c r="F838" s="83"/>
      <c r="G838" s="84"/>
      <c r="H838" s="84"/>
      <c r="I838" s="83"/>
      <c r="J838" s="83"/>
      <c r="K838" s="83"/>
      <c r="L838" s="83"/>
      <c r="M838" s="83"/>
      <c r="N838" s="78"/>
      <c r="S838" s="77"/>
      <c r="T838" s="8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</row>
    <row r="839" spans="1:45" s="4" customFormat="1">
      <c r="A839" s="93"/>
      <c r="B839" s="83"/>
      <c r="C839" s="83"/>
      <c r="D839" s="83"/>
      <c r="E839" s="83"/>
      <c r="F839" s="83"/>
      <c r="G839" s="84"/>
      <c r="H839" s="84"/>
      <c r="I839" s="83"/>
      <c r="J839" s="83"/>
      <c r="K839" s="83"/>
      <c r="L839" s="83"/>
      <c r="M839" s="83"/>
      <c r="N839" s="78"/>
      <c r="S839" s="77"/>
      <c r="T839" s="8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</row>
    <row r="840" spans="1:45" s="4" customFormat="1">
      <c r="A840" s="93"/>
      <c r="B840" s="83"/>
      <c r="C840" s="83"/>
      <c r="D840" s="83"/>
      <c r="E840" s="83"/>
      <c r="F840" s="83"/>
      <c r="G840" s="84"/>
      <c r="H840" s="84"/>
      <c r="I840" s="83"/>
      <c r="J840" s="83"/>
      <c r="K840" s="83"/>
      <c r="L840" s="83"/>
      <c r="M840" s="83"/>
      <c r="N840" s="78"/>
      <c r="S840" s="77"/>
      <c r="T840" s="8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</row>
    <row r="841" spans="1:45" s="4" customFormat="1">
      <c r="A841" s="93"/>
      <c r="B841" s="83"/>
      <c r="C841" s="83"/>
      <c r="D841" s="83"/>
      <c r="E841" s="83"/>
      <c r="F841" s="83"/>
      <c r="G841" s="84"/>
      <c r="H841" s="84"/>
      <c r="I841" s="83"/>
      <c r="J841" s="83"/>
      <c r="K841" s="83"/>
      <c r="L841" s="83"/>
      <c r="M841" s="83"/>
      <c r="N841" s="78"/>
      <c r="S841" s="77"/>
      <c r="T841" s="8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</row>
    <row r="842" spans="1:45" s="4" customFormat="1">
      <c r="A842" s="93"/>
      <c r="B842" s="83"/>
      <c r="C842" s="83"/>
      <c r="D842" s="83"/>
      <c r="E842" s="83"/>
      <c r="F842" s="83"/>
      <c r="G842" s="84"/>
      <c r="H842" s="84"/>
      <c r="I842" s="83"/>
      <c r="J842" s="83"/>
      <c r="K842" s="83"/>
      <c r="L842" s="83"/>
      <c r="M842" s="83"/>
      <c r="N842" s="78"/>
      <c r="S842" s="77"/>
      <c r="T842" s="8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</row>
    <row r="843" spans="1:45" s="4" customFormat="1">
      <c r="A843" s="93"/>
      <c r="B843" s="83"/>
      <c r="C843" s="83"/>
      <c r="D843" s="83"/>
      <c r="E843" s="83"/>
      <c r="F843" s="83"/>
      <c r="G843" s="84"/>
      <c r="H843" s="84"/>
      <c r="I843" s="83"/>
      <c r="J843" s="83"/>
      <c r="K843" s="83"/>
      <c r="L843" s="83"/>
      <c r="M843" s="83"/>
      <c r="N843" s="78"/>
      <c r="S843" s="77"/>
      <c r="T843" s="8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</row>
    <row r="844" spans="1:45" s="4" customFormat="1">
      <c r="A844" s="93"/>
      <c r="B844" s="83"/>
      <c r="C844" s="83"/>
      <c r="D844" s="83"/>
      <c r="E844" s="83"/>
      <c r="F844" s="83"/>
      <c r="G844" s="84"/>
      <c r="H844" s="84"/>
      <c r="I844" s="83"/>
      <c r="J844" s="83"/>
      <c r="K844" s="83"/>
      <c r="L844" s="83"/>
      <c r="M844" s="83"/>
      <c r="N844" s="78"/>
      <c r="S844" s="77"/>
      <c r="T844" s="8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</row>
    <row r="845" spans="1:45" s="4" customFormat="1">
      <c r="A845" s="93"/>
      <c r="B845" s="83"/>
      <c r="C845" s="83"/>
      <c r="D845" s="83"/>
      <c r="E845" s="83"/>
      <c r="F845" s="83"/>
      <c r="G845" s="84"/>
      <c r="H845" s="84"/>
      <c r="I845" s="83"/>
      <c r="J845" s="83"/>
      <c r="K845" s="83"/>
      <c r="L845" s="83"/>
      <c r="M845" s="83"/>
      <c r="N845" s="78"/>
      <c r="S845" s="77"/>
      <c r="T845" s="8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</row>
    <row r="846" spans="1:45" s="4" customFormat="1">
      <c r="A846" s="93"/>
      <c r="B846" s="83"/>
      <c r="C846" s="83"/>
      <c r="D846" s="83"/>
      <c r="E846" s="83"/>
      <c r="F846" s="83"/>
      <c r="G846" s="84"/>
      <c r="H846" s="84"/>
      <c r="I846" s="83"/>
      <c r="J846" s="83"/>
      <c r="K846" s="83"/>
      <c r="L846" s="83"/>
      <c r="M846" s="83"/>
      <c r="N846" s="78"/>
      <c r="S846" s="77"/>
      <c r="T846" s="8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</row>
    <row r="847" spans="1:45" s="4" customFormat="1">
      <c r="A847" s="93"/>
      <c r="B847" s="83"/>
      <c r="C847" s="83"/>
      <c r="D847" s="83"/>
      <c r="E847" s="83"/>
      <c r="F847" s="83"/>
      <c r="G847" s="84"/>
      <c r="H847" s="84"/>
      <c r="I847" s="83"/>
      <c r="J847" s="83"/>
      <c r="K847" s="83"/>
      <c r="L847" s="83"/>
      <c r="M847" s="83"/>
      <c r="N847" s="78"/>
      <c r="S847" s="77"/>
      <c r="T847" s="8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</row>
    <row r="848" spans="1:45" s="4" customFormat="1">
      <c r="A848" s="93"/>
      <c r="B848" s="83"/>
      <c r="C848" s="83"/>
      <c r="D848" s="83"/>
      <c r="E848" s="83"/>
      <c r="F848" s="83"/>
      <c r="G848" s="84"/>
      <c r="H848" s="84"/>
      <c r="I848" s="83"/>
      <c r="J848" s="83"/>
      <c r="K848" s="83"/>
      <c r="L848" s="83"/>
      <c r="M848" s="83"/>
      <c r="N848" s="78"/>
      <c r="S848" s="77"/>
      <c r="T848" s="8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</row>
    <row r="849" spans="1:45" s="4" customFormat="1">
      <c r="A849" s="93"/>
      <c r="B849" s="83"/>
      <c r="C849" s="83"/>
      <c r="D849" s="83"/>
      <c r="E849" s="83"/>
      <c r="F849" s="83"/>
      <c r="G849" s="84"/>
      <c r="H849" s="84"/>
      <c r="I849" s="83"/>
      <c r="J849" s="83"/>
      <c r="K849" s="83"/>
      <c r="L849" s="83"/>
      <c r="M849" s="83"/>
      <c r="N849" s="78"/>
      <c r="S849" s="77"/>
      <c r="T849" s="8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</row>
    <row r="850" spans="1:45" s="4" customFormat="1">
      <c r="A850" s="93"/>
      <c r="B850" s="83"/>
      <c r="C850" s="83"/>
      <c r="D850" s="83"/>
      <c r="E850" s="83"/>
      <c r="F850" s="83"/>
      <c r="G850" s="84"/>
      <c r="H850" s="84"/>
      <c r="I850" s="83"/>
      <c r="J850" s="83"/>
      <c r="K850" s="83"/>
      <c r="L850" s="83"/>
      <c r="M850" s="83"/>
      <c r="N850" s="78"/>
      <c r="S850" s="77"/>
      <c r="T850" s="8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</row>
    <row r="851" spans="1:45" s="4" customFormat="1">
      <c r="A851" s="93"/>
      <c r="B851" s="83"/>
      <c r="C851" s="83"/>
      <c r="D851" s="83"/>
      <c r="E851" s="83"/>
      <c r="F851" s="83"/>
      <c r="G851" s="84"/>
      <c r="H851" s="84"/>
      <c r="I851" s="83"/>
      <c r="J851" s="83"/>
      <c r="K851" s="83"/>
      <c r="L851" s="83"/>
      <c r="M851" s="83"/>
      <c r="N851" s="78"/>
      <c r="S851" s="77"/>
      <c r="T851" s="8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</row>
    <row r="852" spans="1:45" s="4" customFormat="1">
      <c r="A852" s="93"/>
      <c r="B852" s="83"/>
      <c r="C852" s="83"/>
      <c r="D852" s="83"/>
      <c r="E852" s="83"/>
      <c r="F852" s="83"/>
      <c r="G852" s="84"/>
      <c r="H852" s="84"/>
      <c r="I852" s="83"/>
      <c r="J852" s="83"/>
      <c r="K852" s="83"/>
      <c r="L852" s="83"/>
      <c r="M852" s="83"/>
      <c r="N852" s="78"/>
      <c r="S852" s="77"/>
      <c r="T852" s="8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</row>
    <row r="853" spans="1:45" s="4" customFormat="1">
      <c r="A853" s="93"/>
      <c r="B853" s="83"/>
      <c r="C853" s="83"/>
      <c r="D853" s="83"/>
      <c r="E853" s="83"/>
      <c r="F853" s="83"/>
      <c r="G853" s="84"/>
      <c r="H853" s="84"/>
      <c r="I853" s="83"/>
      <c r="J853" s="83"/>
      <c r="K853" s="83"/>
      <c r="L853" s="83"/>
      <c r="M853" s="83"/>
      <c r="N853" s="78"/>
      <c r="S853" s="77"/>
      <c r="T853" s="8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</row>
    <row r="854" spans="1:45" s="4" customFormat="1">
      <c r="A854" s="93"/>
      <c r="B854" s="83"/>
      <c r="C854" s="83"/>
      <c r="D854" s="83"/>
      <c r="E854" s="83"/>
      <c r="F854" s="83"/>
      <c r="G854" s="84"/>
      <c r="H854" s="84"/>
      <c r="I854" s="83"/>
      <c r="J854" s="83"/>
      <c r="K854" s="83"/>
      <c r="L854" s="83"/>
      <c r="M854" s="83"/>
      <c r="N854" s="78"/>
      <c r="S854" s="77"/>
      <c r="T854" s="8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8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</row>
    <row r="855" spans="1:45" s="4" customFormat="1">
      <c r="A855" s="93"/>
      <c r="B855" s="83"/>
      <c r="C855" s="83"/>
      <c r="D855" s="83"/>
      <c r="E855" s="83"/>
      <c r="F855" s="83"/>
      <c r="G855" s="84"/>
      <c r="H855" s="84"/>
      <c r="I855" s="83"/>
      <c r="J855" s="83"/>
      <c r="K855" s="83"/>
      <c r="L855" s="83"/>
      <c r="M855" s="83"/>
      <c r="N855" s="78"/>
      <c r="S855" s="77"/>
      <c r="T855" s="8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8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</row>
    <row r="856" spans="1:45" s="4" customFormat="1">
      <c r="A856" s="93"/>
      <c r="B856" s="83"/>
      <c r="C856" s="83"/>
      <c r="D856" s="83"/>
      <c r="E856" s="83"/>
      <c r="F856" s="83"/>
      <c r="G856" s="84"/>
      <c r="H856" s="84"/>
      <c r="I856" s="83"/>
      <c r="J856" s="83"/>
      <c r="K856" s="83"/>
      <c r="L856" s="83"/>
      <c r="M856" s="83"/>
      <c r="N856" s="78"/>
      <c r="S856" s="77"/>
      <c r="T856" s="8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</row>
    <row r="857" spans="1:45" s="4" customFormat="1">
      <c r="A857" s="93"/>
      <c r="B857" s="83"/>
      <c r="C857" s="83"/>
      <c r="D857" s="83"/>
      <c r="E857" s="83"/>
      <c r="F857" s="83"/>
      <c r="G857" s="84"/>
      <c r="H857" s="84"/>
      <c r="I857" s="83"/>
      <c r="J857" s="83"/>
      <c r="K857" s="83"/>
      <c r="L857" s="83"/>
      <c r="M857" s="83"/>
      <c r="N857" s="78"/>
      <c r="S857" s="77"/>
      <c r="T857" s="8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</row>
    <row r="858" spans="1:45" s="4" customFormat="1">
      <c r="A858" s="93"/>
      <c r="B858" s="83"/>
      <c r="C858" s="83"/>
      <c r="D858" s="83"/>
      <c r="E858" s="83"/>
      <c r="F858" s="83"/>
      <c r="G858" s="84"/>
      <c r="H858" s="84"/>
      <c r="I858" s="83"/>
      <c r="J858" s="83"/>
      <c r="K858" s="83"/>
      <c r="L858" s="83"/>
      <c r="M858" s="83"/>
      <c r="N858" s="78"/>
      <c r="S858" s="77"/>
      <c r="T858" s="8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</row>
    <row r="859" spans="1:45" s="4" customFormat="1">
      <c r="A859" s="93"/>
      <c r="B859" s="83"/>
      <c r="C859" s="83"/>
      <c r="D859" s="83"/>
      <c r="E859" s="83"/>
      <c r="F859" s="83"/>
      <c r="G859" s="84"/>
      <c r="H859" s="84"/>
      <c r="I859" s="83"/>
      <c r="J859" s="83"/>
      <c r="K859" s="83"/>
      <c r="L859" s="83"/>
      <c r="M859" s="83"/>
      <c r="N859" s="78"/>
      <c r="S859" s="77"/>
      <c r="T859" s="8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</row>
    <row r="860" spans="1:45" s="4" customFormat="1">
      <c r="A860" s="93"/>
      <c r="B860" s="83"/>
      <c r="C860" s="83"/>
      <c r="D860" s="83"/>
      <c r="E860" s="83"/>
      <c r="F860" s="83"/>
      <c r="G860" s="84"/>
      <c r="H860" s="84"/>
      <c r="I860" s="83"/>
      <c r="J860" s="83"/>
      <c r="K860" s="83"/>
      <c r="L860" s="83"/>
      <c r="M860" s="83"/>
      <c r="N860" s="78"/>
      <c r="S860" s="77"/>
      <c r="T860" s="8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</row>
    <row r="861" spans="1:45" s="4" customFormat="1">
      <c r="A861" s="93"/>
      <c r="B861" s="83"/>
      <c r="C861" s="83"/>
      <c r="D861" s="83"/>
      <c r="E861" s="83"/>
      <c r="F861" s="83"/>
      <c r="G861" s="84"/>
      <c r="H861" s="84"/>
      <c r="I861" s="83"/>
      <c r="J861" s="83"/>
      <c r="K861" s="83"/>
      <c r="L861" s="83"/>
      <c r="M861" s="83"/>
      <c r="N861" s="78"/>
      <c r="S861" s="77"/>
      <c r="T861" s="8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</row>
    <row r="862" spans="1:45" s="4" customFormat="1">
      <c r="A862" s="93"/>
      <c r="B862" s="83"/>
      <c r="C862" s="83"/>
      <c r="D862" s="83"/>
      <c r="E862" s="83"/>
      <c r="F862" s="83"/>
      <c r="G862" s="84"/>
      <c r="H862" s="84"/>
      <c r="I862" s="83"/>
      <c r="J862" s="83"/>
      <c r="K862" s="83"/>
      <c r="L862" s="83"/>
      <c r="M862" s="83"/>
      <c r="N862" s="78"/>
      <c r="S862" s="77"/>
      <c r="T862" s="8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</row>
    <row r="863" spans="1:45" s="4" customFormat="1">
      <c r="A863" s="93"/>
      <c r="B863" s="83"/>
      <c r="C863" s="83"/>
      <c r="D863" s="83"/>
      <c r="E863" s="83"/>
      <c r="F863" s="83"/>
      <c r="G863" s="84"/>
      <c r="H863" s="84"/>
      <c r="I863" s="83"/>
      <c r="J863" s="83"/>
      <c r="K863" s="83"/>
      <c r="L863" s="83"/>
      <c r="M863" s="83"/>
      <c r="N863" s="78"/>
      <c r="S863" s="77"/>
      <c r="T863" s="8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</row>
    <row r="864" spans="1:45" s="4" customFormat="1">
      <c r="A864" s="93"/>
      <c r="B864" s="83"/>
      <c r="C864" s="83"/>
      <c r="D864" s="83"/>
      <c r="E864" s="83"/>
      <c r="F864" s="83"/>
      <c r="G864" s="84"/>
      <c r="H864" s="84"/>
      <c r="I864" s="83"/>
      <c r="J864" s="83"/>
      <c r="K864" s="83"/>
      <c r="L864" s="83"/>
      <c r="M864" s="83"/>
      <c r="N864" s="78"/>
      <c r="S864" s="77"/>
      <c r="T864" s="8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</row>
    <row r="865" spans="1:45" s="4" customFormat="1">
      <c r="A865" s="93"/>
      <c r="B865" s="83"/>
      <c r="C865" s="83"/>
      <c r="D865" s="83"/>
      <c r="E865" s="83"/>
      <c r="F865" s="83"/>
      <c r="G865" s="84"/>
      <c r="H865" s="84"/>
      <c r="I865" s="83"/>
      <c r="J865" s="83"/>
      <c r="K865" s="83"/>
      <c r="L865" s="83"/>
      <c r="M865" s="83"/>
      <c r="N865" s="78"/>
      <c r="S865" s="77"/>
      <c r="T865" s="8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</row>
    <row r="866" spans="1:45" s="4" customFormat="1">
      <c r="A866" s="93"/>
      <c r="B866" s="83"/>
      <c r="C866" s="83"/>
      <c r="D866" s="83"/>
      <c r="E866" s="83"/>
      <c r="F866" s="83"/>
      <c r="G866" s="84"/>
      <c r="H866" s="84"/>
      <c r="I866" s="83"/>
      <c r="J866" s="83"/>
      <c r="K866" s="83"/>
      <c r="L866" s="83"/>
      <c r="M866" s="83"/>
      <c r="N866" s="78"/>
      <c r="S866" s="77"/>
      <c r="T866" s="8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</row>
    <row r="867" spans="1:45" s="4" customFormat="1">
      <c r="A867" s="93"/>
      <c r="B867" s="83"/>
      <c r="C867" s="83"/>
      <c r="D867" s="83"/>
      <c r="E867" s="83"/>
      <c r="F867" s="83"/>
      <c r="G867" s="84"/>
      <c r="H867" s="84"/>
      <c r="I867" s="83"/>
      <c r="J867" s="83"/>
      <c r="K867" s="83"/>
      <c r="L867" s="83"/>
      <c r="M867" s="83"/>
      <c r="N867" s="78"/>
      <c r="S867" s="77"/>
      <c r="T867" s="8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8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</row>
    <row r="868" spans="1:45" s="4" customFormat="1">
      <c r="A868" s="93"/>
      <c r="B868" s="83"/>
      <c r="C868" s="83"/>
      <c r="D868" s="83"/>
      <c r="E868" s="83"/>
      <c r="F868" s="83"/>
      <c r="G868" s="84"/>
      <c r="H868" s="84"/>
      <c r="I868" s="83"/>
      <c r="J868" s="83"/>
      <c r="K868" s="83"/>
      <c r="L868" s="83"/>
      <c r="M868" s="83"/>
      <c r="N868" s="78"/>
      <c r="S868" s="77"/>
      <c r="T868" s="8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</row>
    <row r="869" spans="1:45" s="4" customFormat="1">
      <c r="A869" s="93"/>
      <c r="B869" s="83"/>
      <c r="C869" s="83"/>
      <c r="D869" s="83"/>
      <c r="E869" s="83"/>
      <c r="F869" s="83"/>
      <c r="G869" s="84"/>
      <c r="H869" s="84"/>
      <c r="I869" s="83"/>
      <c r="J869" s="83"/>
      <c r="K869" s="83"/>
      <c r="L869" s="83"/>
      <c r="M869" s="83"/>
      <c r="N869" s="78"/>
      <c r="S869" s="77"/>
      <c r="T869" s="8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</row>
    <row r="870" spans="1:45" s="4" customFormat="1">
      <c r="A870" s="93"/>
      <c r="B870" s="83"/>
      <c r="C870" s="83"/>
      <c r="D870" s="83"/>
      <c r="E870" s="83"/>
      <c r="F870" s="83"/>
      <c r="G870" s="84"/>
      <c r="H870" s="84"/>
      <c r="I870" s="83"/>
      <c r="J870" s="83"/>
      <c r="K870" s="83"/>
      <c r="L870" s="83"/>
      <c r="M870" s="83"/>
      <c r="N870" s="78"/>
      <c r="S870" s="77"/>
      <c r="T870" s="8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</row>
    <row r="871" spans="1:45" s="4" customFormat="1">
      <c r="A871" s="93"/>
      <c r="B871" s="83"/>
      <c r="C871" s="83"/>
      <c r="D871" s="83"/>
      <c r="E871" s="83"/>
      <c r="F871" s="83"/>
      <c r="G871" s="84"/>
      <c r="H871" s="84"/>
      <c r="I871" s="83"/>
      <c r="J871" s="83"/>
      <c r="K871" s="83"/>
      <c r="L871" s="83"/>
      <c r="M871" s="83"/>
      <c r="N871" s="78"/>
      <c r="S871" s="77"/>
      <c r="T871" s="8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</row>
    <row r="872" spans="1:45" s="4" customFormat="1">
      <c r="A872" s="93"/>
      <c r="B872" s="83"/>
      <c r="C872" s="83"/>
      <c r="D872" s="83"/>
      <c r="E872" s="83"/>
      <c r="F872" s="83"/>
      <c r="G872" s="84"/>
      <c r="H872" s="84"/>
      <c r="I872" s="83"/>
      <c r="J872" s="83"/>
      <c r="K872" s="83"/>
      <c r="L872" s="83"/>
      <c r="M872" s="83"/>
      <c r="N872" s="78"/>
      <c r="S872" s="77"/>
      <c r="T872" s="8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</row>
    <row r="873" spans="1:45" s="4" customFormat="1">
      <c r="A873" s="93"/>
      <c r="B873" s="83"/>
      <c r="C873" s="83"/>
      <c r="D873" s="83"/>
      <c r="E873" s="83"/>
      <c r="F873" s="83"/>
      <c r="G873" s="84"/>
      <c r="H873" s="84"/>
      <c r="I873" s="83"/>
      <c r="J873" s="83"/>
      <c r="K873" s="83"/>
      <c r="L873" s="83"/>
      <c r="M873" s="83"/>
      <c r="N873" s="78"/>
      <c r="S873" s="77"/>
      <c r="T873" s="8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</row>
    <row r="874" spans="1:45" s="4" customFormat="1">
      <c r="A874" s="93"/>
      <c r="B874" s="83"/>
      <c r="C874" s="83"/>
      <c r="D874" s="83"/>
      <c r="E874" s="83"/>
      <c r="F874" s="83"/>
      <c r="G874" s="84"/>
      <c r="H874" s="84"/>
      <c r="I874" s="83"/>
      <c r="J874" s="83"/>
      <c r="K874" s="83"/>
      <c r="L874" s="83"/>
      <c r="M874" s="83"/>
      <c r="N874" s="78"/>
      <c r="S874" s="77"/>
      <c r="T874" s="8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</row>
    <row r="875" spans="1:45" s="4" customFormat="1">
      <c r="A875" s="93"/>
      <c r="B875" s="83"/>
      <c r="C875" s="83"/>
      <c r="D875" s="83"/>
      <c r="E875" s="83"/>
      <c r="F875" s="83"/>
      <c r="G875" s="84"/>
      <c r="H875" s="84"/>
      <c r="I875" s="83"/>
      <c r="J875" s="83"/>
      <c r="K875" s="83"/>
      <c r="L875" s="83"/>
      <c r="M875" s="83"/>
      <c r="N875" s="78"/>
      <c r="S875" s="77"/>
      <c r="T875" s="8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</row>
    <row r="876" spans="1:45" s="4" customFormat="1">
      <c r="A876" s="93"/>
      <c r="B876" s="83"/>
      <c r="C876" s="83"/>
      <c r="D876" s="83"/>
      <c r="E876" s="83"/>
      <c r="F876" s="83"/>
      <c r="G876" s="84"/>
      <c r="H876" s="84"/>
      <c r="I876" s="83"/>
      <c r="J876" s="83"/>
      <c r="K876" s="83"/>
      <c r="L876" s="83"/>
      <c r="M876" s="83"/>
      <c r="N876" s="78"/>
      <c r="S876" s="77"/>
      <c r="T876" s="8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</row>
    <row r="877" spans="1:45" s="4" customFormat="1">
      <c r="A877" s="93"/>
      <c r="B877" s="83"/>
      <c r="C877" s="83"/>
      <c r="D877" s="83"/>
      <c r="E877" s="83"/>
      <c r="F877" s="83"/>
      <c r="G877" s="84"/>
      <c r="H877" s="84"/>
      <c r="I877" s="83"/>
      <c r="J877" s="83"/>
      <c r="K877" s="83"/>
      <c r="L877" s="83"/>
      <c r="M877" s="83"/>
      <c r="N877" s="78"/>
      <c r="S877" s="77"/>
      <c r="T877" s="8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</row>
    <row r="878" spans="1:45" s="4" customFormat="1">
      <c r="A878" s="93"/>
      <c r="B878" s="83"/>
      <c r="C878" s="83"/>
      <c r="D878" s="83"/>
      <c r="E878" s="83"/>
      <c r="F878" s="83"/>
      <c r="G878" s="84"/>
      <c r="H878" s="84"/>
      <c r="I878" s="83"/>
      <c r="J878" s="83"/>
      <c r="K878" s="83"/>
      <c r="L878" s="83"/>
      <c r="M878" s="83"/>
      <c r="N878" s="78"/>
      <c r="S878" s="77"/>
      <c r="T878" s="8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</row>
    <row r="879" spans="1:45" s="4" customFormat="1">
      <c r="A879" s="93"/>
      <c r="B879" s="83"/>
      <c r="C879" s="83"/>
      <c r="D879" s="83"/>
      <c r="E879" s="83"/>
      <c r="F879" s="83"/>
      <c r="G879" s="84"/>
      <c r="H879" s="84"/>
      <c r="I879" s="83"/>
      <c r="J879" s="83"/>
      <c r="K879" s="83"/>
      <c r="L879" s="83"/>
      <c r="M879" s="83"/>
      <c r="N879" s="78"/>
      <c r="S879" s="77"/>
      <c r="T879" s="8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</row>
    <row r="880" spans="1:45" s="4" customFormat="1">
      <c r="A880" s="93"/>
      <c r="B880" s="83"/>
      <c r="C880" s="83"/>
      <c r="D880" s="83"/>
      <c r="E880" s="83"/>
      <c r="F880" s="83"/>
      <c r="G880" s="84"/>
      <c r="H880" s="84"/>
      <c r="I880" s="83"/>
      <c r="J880" s="83"/>
      <c r="K880" s="83"/>
      <c r="L880" s="83"/>
      <c r="M880" s="83"/>
      <c r="N880" s="78"/>
      <c r="S880" s="77"/>
      <c r="T880" s="8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</row>
    <row r="881" spans="1:45" s="4" customFormat="1">
      <c r="A881" s="93"/>
      <c r="B881" s="83"/>
      <c r="C881" s="83"/>
      <c r="D881" s="83"/>
      <c r="E881" s="83"/>
      <c r="F881" s="83"/>
      <c r="G881" s="84"/>
      <c r="H881" s="84"/>
      <c r="I881" s="83"/>
      <c r="J881" s="83"/>
      <c r="K881" s="83"/>
      <c r="L881" s="83"/>
      <c r="M881" s="83"/>
      <c r="N881" s="78"/>
      <c r="S881" s="77"/>
      <c r="T881" s="8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</row>
    <row r="882" spans="1:45" s="4" customFormat="1">
      <c r="A882" s="93"/>
      <c r="B882" s="83"/>
      <c r="C882" s="83"/>
      <c r="D882" s="83"/>
      <c r="E882" s="83"/>
      <c r="F882" s="83"/>
      <c r="G882" s="84"/>
      <c r="H882" s="84"/>
      <c r="I882" s="83"/>
      <c r="J882" s="83"/>
      <c r="K882" s="83"/>
      <c r="L882" s="83"/>
      <c r="M882" s="83"/>
      <c r="N882" s="78"/>
      <c r="S882" s="77"/>
      <c r="T882" s="8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</row>
    <row r="883" spans="1:45" s="4" customFormat="1">
      <c r="A883" s="93"/>
      <c r="B883" s="83"/>
      <c r="C883" s="83"/>
      <c r="D883" s="83"/>
      <c r="E883" s="83"/>
      <c r="F883" s="83"/>
      <c r="G883" s="84"/>
      <c r="H883" s="84"/>
      <c r="I883" s="83"/>
      <c r="J883" s="83"/>
      <c r="K883" s="83"/>
      <c r="L883" s="83"/>
      <c r="M883" s="83"/>
      <c r="N883" s="78"/>
      <c r="S883" s="77"/>
      <c r="T883" s="8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</row>
    <row r="884" spans="1:45" s="4" customFormat="1">
      <c r="A884" s="93"/>
      <c r="B884" s="83"/>
      <c r="C884" s="83"/>
      <c r="D884" s="83"/>
      <c r="E884" s="83"/>
      <c r="F884" s="83"/>
      <c r="G884" s="84"/>
      <c r="H884" s="84"/>
      <c r="I884" s="83"/>
      <c r="J884" s="83"/>
      <c r="K884" s="83"/>
      <c r="L884" s="83"/>
      <c r="M884" s="83"/>
      <c r="N884" s="78"/>
      <c r="S884" s="77"/>
      <c r="T884" s="8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</row>
    <row r="885" spans="1:45" s="4" customFormat="1">
      <c r="A885" s="93"/>
      <c r="B885" s="83"/>
      <c r="C885" s="83"/>
      <c r="D885" s="83"/>
      <c r="E885" s="83"/>
      <c r="F885" s="83"/>
      <c r="G885" s="84"/>
      <c r="H885" s="84"/>
      <c r="I885" s="83"/>
      <c r="J885" s="83"/>
      <c r="K885" s="83"/>
      <c r="L885" s="83"/>
      <c r="M885" s="83"/>
      <c r="N885" s="78"/>
      <c r="S885" s="77"/>
      <c r="T885" s="8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</row>
    <row r="886" spans="1:45" s="4" customFormat="1">
      <c r="A886" s="93"/>
      <c r="B886" s="83"/>
      <c r="C886" s="83"/>
      <c r="D886" s="83"/>
      <c r="E886" s="83"/>
      <c r="F886" s="83"/>
      <c r="G886" s="84"/>
      <c r="H886" s="84"/>
      <c r="I886" s="83"/>
      <c r="J886" s="83"/>
      <c r="K886" s="83"/>
      <c r="L886" s="83"/>
      <c r="M886" s="83"/>
      <c r="N886" s="78"/>
      <c r="S886" s="77"/>
      <c r="T886" s="8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</row>
    <row r="887" spans="1:45" s="4" customFormat="1">
      <c r="A887" s="93"/>
      <c r="B887" s="83"/>
      <c r="C887" s="83"/>
      <c r="D887" s="83"/>
      <c r="E887" s="83"/>
      <c r="F887" s="83"/>
      <c r="G887" s="84"/>
      <c r="H887" s="84"/>
      <c r="I887" s="83"/>
      <c r="J887" s="83"/>
      <c r="K887" s="83"/>
      <c r="L887" s="83"/>
      <c r="M887" s="83"/>
      <c r="N887" s="78"/>
      <c r="S887" s="77"/>
      <c r="T887" s="8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</row>
    <row r="888" spans="1:45" s="4" customFormat="1">
      <c r="A888" s="93"/>
      <c r="B888" s="83"/>
      <c r="C888" s="83"/>
      <c r="D888" s="83"/>
      <c r="E888" s="83"/>
      <c r="F888" s="83"/>
      <c r="G888" s="84"/>
      <c r="H888" s="84"/>
      <c r="I888" s="83"/>
      <c r="J888" s="83"/>
      <c r="K888" s="83"/>
      <c r="L888" s="83"/>
      <c r="M888" s="83"/>
      <c r="N888" s="78"/>
      <c r="S888" s="77"/>
      <c r="T888" s="8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</row>
    <row r="889" spans="1:45" s="4" customFormat="1">
      <c r="A889" s="93"/>
      <c r="B889" s="83"/>
      <c r="C889" s="83"/>
      <c r="D889" s="83"/>
      <c r="E889" s="83"/>
      <c r="F889" s="83"/>
      <c r="G889" s="84"/>
      <c r="H889" s="84"/>
      <c r="I889" s="83"/>
      <c r="J889" s="83"/>
      <c r="K889" s="83"/>
      <c r="L889" s="83"/>
      <c r="M889" s="83"/>
      <c r="N889" s="78"/>
      <c r="S889" s="77"/>
      <c r="T889" s="8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</row>
    <row r="890" spans="1:45" s="4" customFormat="1">
      <c r="A890" s="93"/>
      <c r="B890" s="83"/>
      <c r="C890" s="83"/>
      <c r="D890" s="83"/>
      <c r="E890" s="83"/>
      <c r="F890" s="83"/>
      <c r="G890" s="84"/>
      <c r="H890" s="84"/>
      <c r="I890" s="83"/>
      <c r="J890" s="83"/>
      <c r="K890" s="83"/>
      <c r="L890" s="83"/>
      <c r="M890" s="83"/>
      <c r="N890" s="78"/>
      <c r="S890" s="77"/>
      <c r="T890" s="8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</row>
    <row r="891" spans="1:45" s="4" customFormat="1">
      <c r="A891" s="93"/>
      <c r="B891" s="83"/>
      <c r="C891" s="83"/>
      <c r="D891" s="83"/>
      <c r="E891" s="83"/>
      <c r="F891" s="83"/>
      <c r="G891" s="84"/>
      <c r="H891" s="84"/>
      <c r="I891" s="83"/>
      <c r="J891" s="83"/>
      <c r="K891" s="83"/>
      <c r="L891" s="83"/>
      <c r="M891" s="83"/>
      <c r="N891" s="78"/>
      <c r="S891" s="77"/>
      <c r="T891" s="8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</row>
    <row r="892" spans="1:45" s="4" customFormat="1">
      <c r="A892" s="93"/>
      <c r="B892" s="83"/>
      <c r="C892" s="83"/>
      <c r="D892" s="83"/>
      <c r="E892" s="83"/>
      <c r="F892" s="83"/>
      <c r="G892" s="84"/>
      <c r="H892" s="84"/>
      <c r="I892" s="83"/>
      <c r="J892" s="83"/>
      <c r="K892" s="83"/>
      <c r="L892" s="83"/>
      <c r="M892" s="83"/>
      <c r="N892" s="78"/>
      <c r="S892" s="77"/>
      <c r="T892" s="8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</row>
    <row r="893" spans="1:45" s="4" customFormat="1">
      <c r="A893" s="93"/>
      <c r="B893" s="83"/>
      <c r="C893" s="83"/>
      <c r="D893" s="83"/>
      <c r="E893" s="83"/>
      <c r="F893" s="83"/>
      <c r="G893" s="84"/>
      <c r="H893" s="84"/>
      <c r="I893" s="83"/>
      <c r="J893" s="83"/>
      <c r="K893" s="83"/>
      <c r="L893" s="83"/>
      <c r="M893" s="83"/>
      <c r="N893" s="78"/>
      <c r="S893" s="77"/>
      <c r="T893" s="8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</row>
    <row r="894" spans="1:45" s="4" customFormat="1">
      <c r="A894" s="93"/>
      <c r="B894" s="83"/>
      <c r="C894" s="83"/>
      <c r="D894" s="83"/>
      <c r="E894" s="83"/>
      <c r="F894" s="83"/>
      <c r="G894" s="84"/>
      <c r="H894" s="84"/>
      <c r="I894" s="83"/>
      <c r="J894" s="83"/>
      <c r="K894" s="83"/>
      <c r="L894" s="83"/>
      <c r="M894" s="83"/>
      <c r="N894" s="78"/>
      <c r="S894" s="77"/>
      <c r="T894" s="8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</row>
    <row r="895" spans="1:45" s="4" customFormat="1">
      <c r="A895" s="93"/>
      <c r="B895" s="83"/>
      <c r="C895" s="83"/>
      <c r="D895" s="83"/>
      <c r="E895" s="83"/>
      <c r="F895" s="83"/>
      <c r="G895" s="84"/>
      <c r="H895" s="84"/>
      <c r="I895" s="83"/>
      <c r="J895" s="83"/>
      <c r="K895" s="83"/>
      <c r="L895" s="83"/>
      <c r="M895" s="83"/>
      <c r="N895" s="78"/>
      <c r="S895" s="77"/>
      <c r="T895" s="8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</row>
    <row r="896" spans="1:45" s="4" customFormat="1">
      <c r="A896" s="93"/>
      <c r="B896" s="83"/>
      <c r="C896" s="83"/>
      <c r="D896" s="83"/>
      <c r="E896" s="83"/>
      <c r="F896" s="83"/>
      <c r="G896" s="84"/>
      <c r="H896" s="84"/>
      <c r="I896" s="83"/>
      <c r="J896" s="83"/>
      <c r="K896" s="83"/>
      <c r="L896" s="83"/>
      <c r="M896" s="83"/>
      <c r="N896" s="78"/>
      <c r="S896" s="77"/>
      <c r="T896" s="8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</row>
    <row r="897" spans="1:45" s="4" customFormat="1">
      <c r="A897" s="93"/>
      <c r="B897" s="83"/>
      <c r="C897" s="83"/>
      <c r="D897" s="83"/>
      <c r="E897" s="83"/>
      <c r="F897" s="83"/>
      <c r="G897" s="84"/>
      <c r="H897" s="84"/>
      <c r="I897" s="83"/>
      <c r="J897" s="83"/>
      <c r="K897" s="83"/>
      <c r="L897" s="83"/>
      <c r="M897" s="83"/>
      <c r="N897" s="78"/>
      <c r="S897" s="77"/>
      <c r="T897" s="8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</row>
    <row r="898" spans="1:45" s="4" customFormat="1">
      <c r="A898" s="93"/>
      <c r="B898" s="83"/>
      <c r="C898" s="83"/>
      <c r="D898" s="83"/>
      <c r="E898" s="83"/>
      <c r="F898" s="83"/>
      <c r="G898" s="84"/>
      <c r="H898" s="84"/>
      <c r="I898" s="83"/>
      <c r="J898" s="83"/>
      <c r="K898" s="83"/>
      <c r="L898" s="83"/>
      <c r="M898" s="83"/>
      <c r="N898" s="78"/>
      <c r="S898" s="77"/>
      <c r="T898" s="8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</row>
    <row r="899" spans="1:45" s="4" customFormat="1">
      <c r="A899" s="93"/>
      <c r="B899" s="83"/>
      <c r="C899" s="83"/>
      <c r="D899" s="83"/>
      <c r="E899" s="83"/>
      <c r="F899" s="83"/>
      <c r="G899" s="84"/>
      <c r="H899" s="84"/>
      <c r="I899" s="83"/>
      <c r="J899" s="83"/>
      <c r="K899" s="83"/>
      <c r="L899" s="83"/>
      <c r="M899" s="83"/>
      <c r="N899" s="78"/>
      <c r="S899" s="77"/>
      <c r="T899" s="8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</row>
    <row r="900" spans="1:45" s="4" customFormat="1">
      <c r="A900" s="93"/>
      <c r="B900" s="83"/>
      <c r="C900" s="83"/>
      <c r="D900" s="83"/>
      <c r="E900" s="83"/>
      <c r="F900" s="83"/>
      <c r="G900" s="84"/>
      <c r="H900" s="84"/>
      <c r="I900" s="83"/>
      <c r="J900" s="83"/>
      <c r="K900" s="83"/>
      <c r="L900" s="83"/>
      <c r="M900" s="83"/>
      <c r="N900" s="78"/>
      <c r="S900" s="77"/>
      <c r="T900" s="8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</row>
    <row r="901" spans="1:45" s="4" customFormat="1">
      <c r="A901" s="93"/>
      <c r="B901" s="83"/>
      <c r="C901" s="83"/>
      <c r="D901" s="83"/>
      <c r="E901" s="83"/>
      <c r="F901" s="83"/>
      <c r="G901" s="84"/>
      <c r="H901" s="84"/>
      <c r="I901" s="83"/>
      <c r="J901" s="83"/>
      <c r="K901" s="83"/>
      <c r="L901" s="83"/>
      <c r="M901" s="83"/>
      <c r="N901" s="78"/>
      <c r="S901" s="77"/>
      <c r="T901" s="8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</row>
    <row r="902" spans="1:45" s="4" customFormat="1">
      <c r="A902" s="93"/>
      <c r="B902" s="83"/>
      <c r="C902" s="83"/>
      <c r="D902" s="83"/>
      <c r="E902" s="83"/>
      <c r="F902" s="83"/>
      <c r="G902" s="84"/>
      <c r="H902" s="84"/>
      <c r="I902" s="83"/>
      <c r="J902" s="83"/>
      <c r="K902" s="83"/>
      <c r="L902" s="83"/>
      <c r="M902" s="83"/>
      <c r="N902" s="78"/>
      <c r="S902" s="77"/>
      <c r="T902" s="8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</row>
    <row r="903" spans="1:45" s="4" customFormat="1">
      <c r="A903" s="93"/>
      <c r="B903" s="83"/>
      <c r="C903" s="83"/>
      <c r="D903" s="83"/>
      <c r="E903" s="83"/>
      <c r="F903" s="83"/>
      <c r="G903" s="84"/>
      <c r="H903" s="84"/>
      <c r="I903" s="83"/>
      <c r="J903" s="83"/>
      <c r="K903" s="83"/>
      <c r="L903" s="83"/>
      <c r="M903" s="83"/>
      <c r="N903" s="78"/>
      <c r="S903" s="77"/>
      <c r="T903" s="8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</row>
    <row r="904" spans="1:45" s="4" customFormat="1">
      <c r="A904" s="93"/>
      <c r="B904" s="83"/>
      <c r="C904" s="83"/>
      <c r="D904" s="83"/>
      <c r="E904" s="83"/>
      <c r="F904" s="83"/>
      <c r="G904" s="84"/>
      <c r="H904" s="84"/>
      <c r="I904" s="83"/>
      <c r="J904" s="83"/>
      <c r="K904" s="83"/>
      <c r="L904" s="83"/>
      <c r="M904" s="83"/>
      <c r="N904" s="78"/>
      <c r="S904" s="77"/>
      <c r="T904" s="8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</row>
    <row r="905" spans="1:45" s="4" customFormat="1">
      <c r="A905" s="93"/>
      <c r="B905" s="83"/>
      <c r="C905" s="83"/>
      <c r="D905" s="83"/>
      <c r="E905" s="83"/>
      <c r="F905" s="83"/>
      <c r="G905" s="84"/>
      <c r="H905" s="84"/>
      <c r="I905" s="83"/>
      <c r="J905" s="83"/>
      <c r="K905" s="83"/>
      <c r="L905" s="83"/>
      <c r="M905" s="83"/>
      <c r="N905" s="78"/>
      <c r="S905" s="77"/>
      <c r="T905" s="8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</row>
    <row r="906" spans="1:45" s="4" customFormat="1">
      <c r="A906" s="93"/>
      <c r="B906" s="83"/>
      <c r="C906" s="83"/>
      <c r="D906" s="83"/>
      <c r="E906" s="83"/>
      <c r="F906" s="83"/>
      <c r="G906" s="84"/>
      <c r="H906" s="84"/>
      <c r="I906" s="83"/>
      <c r="J906" s="83"/>
      <c r="K906" s="83"/>
      <c r="L906" s="83"/>
      <c r="M906" s="83"/>
      <c r="N906" s="78"/>
      <c r="S906" s="77"/>
      <c r="T906" s="8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</row>
    <row r="907" spans="1:45" s="4" customFormat="1">
      <c r="A907" s="93"/>
      <c r="B907" s="83"/>
      <c r="C907" s="83"/>
      <c r="D907" s="83"/>
      <c r="E907" s="83"/>
      <c r="F907" s="83"/>
      <c r="G907" s="84"/>
      <c r="H907" s="84"/>
      <c r="I907" s="83"/>
      <c r="J907" s="83"/>
      <c r="K907" s="83"/>
      <c r="L907" s="83"/>
      <c r="M907" s="83"/>
      <c r="N907" s="78"/>
      <c r="S907" s="77"/>
      <c r="T907" s="8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</row>
    <row r="908" spans="1:45" s="4" customFormat="1">
      <c r="A908" s="93"/>
      <c r="B908" s="83"/>
      <c r="C908" s="83"/>
      <c r="D908" s="83"/>
      <c r="E908" s="83"/>
      <c r="F908" s="83"/>
      <c r="G908" s="84"/>
      <c r="H908" s="84"/>
      <c r="I908" s="83"/>
      <c r="J908" s="83"/>
      <c r="K908" s="83"/>
      <c r="L908" s="83"/>
      <c r="M908" s="83"/>
      <c r="N908" s="78"/>
      <c r="S908" s="77"/>
      <c r="T908" s="8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</row>
    <row r="909" spans="1:45" s="4" customFormat="1">
      <c r="A909" s="93"/>
      <c r="B909" s="83"/>
      <c r="C909" s="83"/>
      <c r="D909" s="83"/>
      <c r="E909" s="83"/>
      <c r="F909" s="83"/>
      <c r="G909" s="84"/>
      <c r="H909" s="84"/>
      <c r="I909" s="83"/>
      <c r="J909" s="83"/>
      <c r="K909" s="83"/>
      <c r="L909" s="83"/>
      <c r="M909" s="83"/>
      <c r="N909" s="78"/>
      <c r="S909" s="77"/>
      <c r="T909" s="8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</row>
    <row r="910" spans="1:45" s="4" customFormat="1">
      <c r="A910" s="93"/>
      <c r="B910" s="83"/>
      <c r="C910" s="83"/>
      <c r="D910" s="83"/>
      <c r="E910" s="83"/>
      <c r="F910" s="83"/>
      <c r="G910" s="84"/>
      <c r="H910" s="84"/>
      <c r="I910" s="83"/>
      <c r="J910" s="83"/>
      <c r="K910" s="83"/>
      <c r="L910" s="83"/>
      <c r="M910" s="83"/>
      <c r="N910" s="78"/>
      <c r="S910" s="77"/>
      <c r="T910" s="8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</row>
    <row r="911" spans="1:45" s="4" customFormat="1">
      <c r="A911" s="93"/>
      <c r="B911" s="83"/>
      <c r="C911" s="83"/>
      <c r="D911" s="83"/>
      <c r="E911" s="83"/>
      <c r="F911" s="83"/>
      <c r="G911" s="84"/>
      <c r="H911" s="84"/>
      <c r="I911" s="83"/>
      <c r="J911" s="83"/>
      <c r="K911" s="83"/>
      <c r="L911" s="83"/>
      <c r="M911" s="83"/>
      <c r="N911" s="78"/>
      <c r="S911" s="77"/>
      <c r="T911" s="8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</row>
    <row r="912" spans="1:45" s="4" customFormat="1">
      <c r="A912" s="93"/>
      <c r="B912" s="83"/>
      <c r="C912" s="83"/>
      <c r="D912" s="83"/>
      <c r="E912" s="83"/>
      <c r="F912" s="83"/>
      <c r="G912" s="84"/>
      <c r="H912" s="84"/>
      <c r="I912" s="83"/>
      <c r="J912" s="83"/>
      <c r="K912" s="83"/>
      <c r="L912" s="83"/>
      <c r="M912" s="83"/>
      <c r="N912" s="78"/>
      <c r="S912" s="77"/>
      <c r="T912" s="8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</row>
    <row r="913" spans="1:45" s="4" customFormat="1">
      <c r="A913" s="93"/>
      <c r="B913" s="83"/>
      <c r="C913" s="83"/>
      <c r="D913" s="83"/>
      <c r="E913" s="83"/>
      <c r="F913" s="83"/>
      <c r="G913" s="84"/>
      <c r="H913" s="84"/>
      <c r="I913" s="83"/>
      <c r="J913" s="83"/>
      <c r="K913" s="83"/>
      <c r="L913" s="83"/>
      <c r="M913" s="83"/>
      <c r="N913" s="78"/>
      <c r="S913" s="77"/>
      <c r="T913" s="8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</row>
    <row r="914" spans="1:45" s="4" customFormat="1">
      <c r="A914" s="93"/>
      <c r="B914" s="83"/>
      <c r="C914" s="83"/>
      <c r="D914" s="83"/>
      <c r="E914" s="83"/>
      <c r="F914" s="83"/>
      <c r="G914" s="84"/>
      <c r="H914" s="84"/>
      <c r="I914" s="83"/>
      <c r="J914" s="83"/>
      <c r="K914" s="83"/>
      <c r="L914" s="83"/>
      <c r="M914" s="83"/>
      <c r="N914" s="78"/>
      <c r="S914" s="77"/>
      <c r="T914" s="8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</row>
    <row r="915" spans="1:45" s="4" customFormat="1">
      <c r="A915" s="93"/>
      <c r="B915" s="83"/>
      <c r="C915" s="83"/>
      <c r="D915" s="83"/>
      <c r="E915" s="83"/>
      <c r="F915" s="83"/>
      <c r="G915" s="84"/>
      <c r="H915" s="84"/>
      <c r="I915" s="83"/>
      <c r="J915" s="83"/>
      <c r="K915" s="83"/>
      <c r="L915" s="83"/>
      <c r="M915" s="83"/>
      <c r="N915" s="78"/>
      <c r="S915" s="77"/>
      <c r="T915" s="8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</row>
    <row r="916" spans="1:45" s="4" customFormat="1">
      <c r="A916" s="93"/>
      <c r="B916" s="83"/>
      <c r="C916" s="83"/>
      <c r="D916" s="83"/>
      <c r="E916" s="83"/>
      <c r="F916" s="83"/>
      <c r="G916" s="84"/>
      <c r="H916" s="84"/>
      <c r="I916" s="83"/>
      <c r="J916" s="83"/>
      <c r="K916" s="83"/>
      <c r="L916" s="83"/>
      <c r="M916" s="83"/>
      <c r="N916" s="78"/>
      <c r="S916" s="77"/>
      <c r="T916" s="8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</row>
    <row r="917" spans="1:45" s="4" customFormat="1">
      <c r="A917" s="93"/>
      <c r="B917" s="83"/>
      <c r="C917" s="83"/>
      <c r="D917" s="83"/>
      <c r="E917" s="83"/>
      <c r="F917" s="83"/>
      <c r="G917" s="84"/>
      <c r="H917" s="84"/>
      <c r="I917" s="83"/>
      <c r="J917" s="83"/>
      <c r="K917" s="83"/>
      <c r="L917" s="83"/>
      <c r="M917" s="83"/>
      <c r="N917" s="78"/>
      <c r="S917" s="77"/>
      <c r="T917" s="8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</row>
    <row r="918" spans="1:45" s="4" customFormat="1">
      <c r="A918" s="93"/>
      <c r="B918" s="83"/>
      <c r="C918" s="83"/>
      <c r="D918" s="83"/>
      <c r="E918" s="83"/>
      <c r="F918" s="83"/>
      <c r="G918" s="84"/>
      <c r="H918" s="84"/>
      <c r="I918" s="83"/>
      <c r="J918" s="83"/>
      <c r="K918" s="83"/>
      <c r="L918" s="83"/>
      <c r="M918" s="83"/>
      <c r="N918" s="78"/>
      <c r="S918" s="77"/>
      <c r="T918" s="8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</row>
    <row r="919" spans="1:45" s="4" customFormat="1">
      <c r="A919" s="93"/>
      <c r="B919" s="83"/>
      <c r="C919" s="83"/>
      <c r="D919" s="83"/>
      <c r="E919" s="83"/>
      <c r="F919" s="83"/>
      <c r="G919" s="84"/>
      <c r="H919" s="84"/>
      <c r="I919" s="83"/>
      <c r="J919" s="83"/>
      <c r="K919" s="83"/>
      <c r="L919" s="83"/>
      <c r="M919" s="83"/>
      <c r="N919" s="78"/>
      <c r="S919" s="77"/>
      <c r="T919" s="8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</row>
    <row r="920" spans="1:45" s="4" customFormat="1">
      <c r="A920" s="93"/>
      <c r="B920" s="83"/>
      <c r="C920" s="83"/>
      <c r="D920" s="83"/>
      <c r="E920" s="83"/>
      <c r="F920" s="83"/>
      <c r="G920" s="84"/>
      <c r="H920" s="84"/>
      <c r="I920" s="83"/>
      <c r="J920" s="83"/>
      <c r="K920" s="83"/>
      <c r="L920" s="83"/>
      <c r="M920" s="83"/>
      <c r="N920" s="78"/>
      <c r="S920" s="77"/>
      <c r="T920" s="8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</row>
    <row r="921" spans="1:45" s="4" customFormat="1">
      <c r="A921" s="93"/>
      <c r="B921" s="83"/>
      <c r="C921" s="83"/>
      <c r="D921" s="83"/>
      <c r="E921" s="83"/>
      <c r="F921" s="83"/>
      <c r="G921" s="84"/>
      <c r="H921" s="84"/>
      <c r="I921" s="83"/>
      <c r="J921" s="83"/>
      <c r="K921" s="83"/>
      <c r="L921" s="83"/>
      <c r="M921" s="83"/>
      <c r="N921" s="78"/>
      <c r="S921" s="77"/>
      <c r="T921" s="8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</row>
    <row r="922" spans="1:45" s="4" customFormat="1">
      <c r="A922" s="93"/>
      <c r="B922" s="83"/>
      <c r="C922" s="83"/>
      <c r="D922" s="83"/>
      <c r="E922" s="83"/>
      <c r="F922" s="83"/>
      <c r="G922" s="84"/>
      <c r="H922" s="84"/>
      <c r="I922" s="83"/>
      <c r="J922" s="83"/>
      <c r="K922" s="83"/>
      <c r="L922" s="83"/>
      <c r="M922" s="83"/>
      <c r="N922" s="78"/>
      <c r="S922" s="77"/>
      <c r="T922" s="8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</row>
    <row r="923" spans="1:45" s="4" customFormat="1">
      <c r="A923" s="93"/>
      <c r="B923" s="83"/>
      <c r="C923" s="83"/>
      <c r="D923" s="83"/>
      <c r="E923" s="83"/>
      <c r="F923" s="83"/>
      <c r="G923" s="84"/>
      <c r="H923" s="84"/>
      <c r="I923" s="83"/>
      <c r="J923" s="83"/>
      <c r="K923" s="83"/>
      <c r="L923" s="83"/>
      <c r="M923" s="83"/>
      <c r="N923" s="78"/>
      <c r="S923" s="77"/>
      <c r="T923" s="8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</row>
    <row r="924" spans="1:45" s="4" customFormat="1">
      <c r="A924" s="93"/>
      <c r="B924" s="83"/>
      <c r="C924" s="83"/>
      <c r="D924" s="83"/>
      <c r="E924" s="83"/>
      <c r="F924" s="83"/>
      <c r="G924" s="84"/>
      <c r="H924" s="84"/>
      <c r="I924" s="83"/>
      <c r="J924" s="83"/>
      <c r="K924" s="83"/>
      <c r="L924" s="83"/>
      <c r="M924" s="83"/>
      <c r="N924" s="78"/>
      <c r="S924" s="77"/>
      <c r="T924" s="8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</row>
    <row r="925" spans="1:45" s="4" customFormat="1">
      <c r="A925" s="93"/>
      <c r="B925" s="83"/>
      <c r="C925" s="83"/>
      <c r="D925" s="83"/>
      <c r="E925" s="83"/>
      <c r="F925" s="83"/>
      <c r="G925" s="84"/>
      <c r="H925" s="84"/>
      <c r="I925" s="83"/>
      <c r="J925" s="83"/>
      <c r="K925" s="83"/>
      <c r="L925" s="83"/>
      <c r="M925" s="83"/>
      <c r="N925" s="78"/>
      <c r="S925" s="77"/>
      <c r="T925" s="8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</row>
    <row r="926" spans="1:45" s="4" customFormat="1">
      <c r="A926" s="93"/>
      <c r="B926" s="83"/>
      <c r="C926" s="83"/>
      <c r="D926" s="83"/>
      <c r="E926" s="83"/>
      <c r="F926" s="83"/>
      <c r="G926" s="84"/>
      <c r="H926" s="84"/>
      <c r="I926" s="83"/>
      <c r="J926" s="83"/>
      <c r="K926" s="83"/>
      <c r="L926" s="83"/>
      <c r="M926" s="83"/>
      <c r="N926" s="78"/>
      <c r="S926" s="77"/>
      <c r="T926" s="8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</row>
    <row r="927" spans="1:45" s="4" customFormat="1">
      <c r="A927" s="93"/>
      <c r="B927" s="83"/>
      <c r="C927" s="83"/>
      <c r="D927" s="83"/>
      <c r="E927" s="83"/>
      <c r="F927" s="83"/>
      <c r="G927" s="84"/>
      <c r="H927" s="84"/>
      <c r="I927" s="83"/>
      <c r="J927" s="83"/>
      <c r="K927" s="83"/>
      <c r="L927" s="83"/>
      <c r="M927" s="83"/>
      <c r="N927" s="78"/>
      <c r="S927" s="77"/>
      <c r="T927" s="8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</row>
    <row r="928" spans="1:45" s="4" customFormat="1">
      <c r="A928" s="93"/>
      <c r="B928" s="83"/>
      <c r="C928" s="83"/>
      <c r="D928" s="83"/>
      <c r="E928" s="83"/>
      <c r="F928" s="83"/>
      <c r="G928" s="84"/>
      <c r="H928" s="84"/>
      <c r="I928" s="83"/>
      <c r="J928" s="83"/>
      <c r="K928" s="83"/>
      <c r="L928" s="83"/>
      <c r="M928" s="83"/>
      <c r="N928" s="78"/>
      <c r="S928" s="77"/>
      <c r="T928" s="8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</row>
    <row r="929" spans="1:45" s="4" customFormat="1">
      <c r="A929" s="93"/>
      <c r="B929" s="83"/>
      <c r="C929" s="83"/>
      <c r="D929" s="83"/>
      <c r="E929" s="83"/>
      <c r="F929" s="83"/>
      <c r="G929" s="84"/>
      <c r="H929" s="84"/>
      <c r="I929" s="83"/>
      <c r="J929" s="83"/>
      <c r="K929" s="83"/>
      <c r="L929" s="83"/>
      <c r="M929" s="83"/>
      <c r="N929" s="78"/>
      <c r="S929" s="77"/>
      <c r="T929" s="8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</row>
    <row r="930" spans="1:45" s="4" customFormat="1">
      <c r="A930" s="93"/>
      <c r="B930" s="83"/>
      <c r="C930" s="83"/>
      <c r="D930" s="83"/>
      <c r="E930" s="83"/>
      <c r="F930" s="83"/>
      <c r="G930" s="84"/>
      <c r="H930" s="84"/>
      <c r="I930" s="83"/>
      <c r="J930" s="83"/>
      <c r="K930" s="83"/>
      <c r="L930" s="83"/>
      <c r="M930" s="83"/>
      <c r="N930" s="78"/>
      <c r="S930" s="77"/>
      <c r="T930" s="8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</row>
    <row r="931" spans="1:45" s="4" customFormat="1">
      <c r="A931" s="93"/>
      <c r="B931" s="83"/>
      <c r="C931" s="83"/>
      <c r="D931" s="83"/>
      <c r="E931" s="83"/>
      <c r="F931" s="83"/>
      <c r="G931" s="84"/>
      <c r="H931" s="84"/>
      <c r="I931" s="83"/>
      <c r="J931" s="83"/>
      <c r="K931" s="83"/>
      <c r="L931" s="83"/>
      <c r="M931" s="83"/>
      <c r="N931" s="78"/>
      <c r="S931" s="77"/>
      <c r="T931" s="8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</row>
    <row r="932" spans="1:45" s="4" customFormat="1">
      <c r="A932" s="93"/>
      <c r="B932" s="83"/>
      <c r="C932" s="83"/>
      <c r="D932" s="83"/>
      <c r="E932" s="83"/>
      <c r="F932" s="83"/>
      <c r="G932" s="84"/>
      <c r="H932" s="84"/>
      <c r="I932" s="83"/>
      <c r="J932" s="83"/>
      <c r="K932" s="83"/>
      <c r="L932" s="83"/>
      <c r="M932" s="83"/>
      <c r="N932" s="78"/>
      <c r="S932" s="77"/>
      <c r="T932" s="8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</row>
    <row r="933" spans="1:45" s="4" customFormat="1">
      <c r="A933" s="93"/>
      <c r="B933" s="83"/>
      <c r="C933" s="83"/>
      <c r="D933" s="83"/>
      <c r="E933" s="83"/>
      <c r="F933" s="83"/>
      <c r="G933" s="84"/>
      <c r="H933" s="84"/>
      <c r="I933" s="83"/>
      <c r="J933" s="83"/>
      <c r="K933" s="83"/>
      <c r="L933" s="83"/>
      <c r="M933" s="83"/>
      <c r="N933" s="78"/>
      <c r="S933" s="77"/>
      <c r="T933" s="8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</row>
    <row r="934" spans="1:45" s="4" customFormat="1">
      <c r="A934" s="93"/>
      <c r="B934" s="83"/>
      <c r="C934" s="83"/>
      <c r="D934" s="83"/>
      <c r="E934" s="83"/>
      <c r="F934" s="83"/>
      <c r="G934" s="84"/>
      <c r="H934" s="84"/>
      <c r="I934" s="83"/>
      <c r="J934" s="83"/>
      <c r="K934" s="83"/>
      <c r="L934" s="83"/>
      <c r="M934" s="83"/>
      <c r="N934" s="78"/>
      <c r="S934" s="77"/>
      <c r="T934" s="8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</row>
    <row r="935" spans="1:45" s="4" customFormat="1">
      <c r="A935" s="93"/>
      <c r="B935" s="83"/>
      <c r="C935" s="83"/>
      <c r="D935" s="83"/>
      <c r="E935" s="83"/>
      <c r="F935" s="83"/>
      <c r="G935" s="84"/>
      <c r="H935" s="84"/>
      <c r="I935" s="83"/>
      <c r="J935" s="83"/>
      <c r="K935" s="83"/>
      <c r="L935" s="83"/>
      <c r="M935" s="83"/>
      <c r="N935" s="78"/>
      <c r="S935" s="77"/>
      <c r="T935" s="8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</row>
    <row r="936" spans="1:45" s="4" customFormat="1">
      <c r="A936" s="93"/>
      <c r="B936" s="83"/>
      <c r="C936" s="83"/>
      <c r="D936" s="83"/>
      <c r="E936" s="83"/>
      <c r="F936" s="83"/>
      <c r="G936" s="84"/>
      <c r="H936" s="84"/>
      <c r="I936" s="83"/>
      <c r="J936" s="83"/>
      <c r="K936" s="83"/>
      <c r="L936" s="83"/>
      <c r="M936" s="83"/>
      <c r="N936" s="78"/>
      <c r="S936" s="77"/>
      <c r="T936" s="8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</row>
    <row r="937" spans="1:45" s="4" customFormat="1">
      <c r="A937" s="93"/>
      <c r="B937" s="83"/>
      <c r="C937" s="83"/>
      <c r="D937" s="83"/>
      <c r="E937" s="83"/>
      <c r="F937" s="83"/>
      <c r="G937" s="84"/>
      <c r="H937" s="84"/>
      <c r="I937" s="83"/>
      <c r="J937" s="83"/>
      <c r="K937" s="83"/>
      <c r="L937" s="83"/>
      <c r="M937" s="83"/>
      <c r="N937" s="78"/>
      <c r="S937" s="77"/>
      <c r="T937" s="8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</row>
    <row r="938" spans="1:45" s="4" customFormat="1">
      <c r="A938" s="93"/>
      <c r="B938" s="83"/>
      <c r="C938" s="83"/>
      <c r="D938" s="83"/>
      <c r="E938" s="83"/>
      <c r="F938" s="83"/>
      <c r="G938" s="84"/>
      <c r="H938" s="84"/>
      <c r="I938" s="83"/>
      <c r="J938" s="83"/>
      <c r="K938" s="83"/>
      <c r="L938" s="83"/>
      <c r="M938" s="83"/>
      <c r="N938" s="78"/>
      <c r="S938" s="77"/>
      <c r="T938" s="8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</row>
    <row r="939" spans="1:45" s="4" customFormat="1">
      <c r="A939" s="93"/>
      <c r="B939" s="83"/>
      <c r="C939" s="83"/>
      <c r="D939" s="83"/>
      <c r="E939" s="83"/>
      <c r="F939" s="83"/>
      <c r="G939" s="84"/>
      <c r="H939" s="84"/>
      <c r="I939" s="83"/>
      <c r="J939" s="83"/>
      <c r="K939" s="83"/>
      <c r="L939" s="83"/>
      <c r="M939" s="83"/>
      <c r="N939" s="78"/>
      <c r="S939" s="77"/>
      <c r="T939" s="8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</row>
    <row r="940" spans="1:45" s="4" customFormat="1">
      <c r="A940" s="93"/>
      <c r="B940" s="83"/>
      <c r="C940" s="83"/>
      <c r="D940" s="83"/>
      <c r="E940" s="83"/>
      <c r="F940" s="83"/>
      <c r="G940" s="84"/>
      <c r="H940" s="84"/>
      <c r="I940" s="83"/>
      <c r="J940" s="83"/>
      <c r="K940" s="83"/>
      <c r="L940" s="83"/>
      <c r="M940" s="83"/>
      <c r="N940" s="78"/>
      <c r="S940" s="77"/>
      <c r="T940" s="8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</row>
    <row r="941" spans="1:45" s="4" customFormat="1">
      <c r="A941" s="93"/>
      <c r="B941" s="83"/>
      <c r="C941" s="83"/>
      <c r="D941" s="83"/>
      <c r="E941" s="83"/>
      <c r="F941" s="83"/>
      <c r="G941" s="84"/>
      <c r="H941" s="84"/>
      <c r="I941" s="83"/>
      <c r="J941" s="83"/>
      <c r="K941" s="83"/>
      <c r="L941" s="83"/>
      <c r="M941" s="83"/>
      <c r="N941" s="78"/>
      <c r="S941" s="77"/>
      <c r="T941" s="8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</row>
    <row r="942" spans="1:45" s="4" customFormat="1">
      <c r="A942" s="93"/>
      <c r="B942" s="83"/>
      <c r="C942" s="83"/>
      <c r="D942" s="83"/>
      <c r="E942" s="83"/>
      <c r="F942" s="83"/>
      <c r="G942" s="84"/>
      <c r="H942" s="84"/>
      <c r="I942" s="83"/>
      <c r="J942" s="83"/>
      <c r="K942" s="83"/>
      <c r="L942" s="83"/>
      <c r="M942" s="83"/>
      <c r="N942" s="78"/>
      <c r="S942" s="77"/>
      <c r="T942" s="8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8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</row>
    <row r="943" spans="1:45" s="4" customFormat="1">
      <c r="A943" s="93"/>
      <c r="B943" s="83"/>
      <c r="C943" s="83"/>
      <c r="D943" s="83"/>
      <c r="E943" s="83"/>
      <c r="F943" s="83"/>
      <c r="G943" s="84"/>
      <c r="H943" s="84"/>
      <c r="I943" s="83"/>
      <c r="J943" s="83"/>
      <c r="K943" s="83"/>
      <c r="L943" s="83"/>
      <c r="M943" s="83"/>
      <c r="N943" s="78"/>
      <c r="S943" s="77"/>
      <c r="T943" s="8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8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</row>
    <row r="944" spans="1:45" s="4" customFormat="1">
      <c r="A944" s="93"/>
      <c r="B944" s="83"/>
      <c r="C944" s="83"/>
      <c r="D944" s="83"/>
      <c r="E944" s="83"/>
      <c r="F944" s="83"/>
      <c r="G944" s="84"/>
      <c r="H944" s="84"/>
      <c r="I944" s="83"/>
      <c r="J944" s="83"/>
      <c r="K944" s="83"/>
      <c r="L944" s="83"/>
      <c r="M944" s="83"/>
      <c r="N944" s="78"/>
      <c r="S944" s="77"/>
      <c r="T944" s="8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</row>
    <row r="945" spans="1:45" s="4" customFormat="1">
      <c r="A945" s="93"/>
      <c r="B945" s="83"/>
      <c r="C945" s="83"/>
      <c r="D945" s="83"/>
      <c r="E945" s="83"/>
      <c r="F945" s="83"/>
      <c r="G945" s="84"/>
      <c r="H945" s="84"/>
      <c r="I945" s="83"/>
      <c r="J945" s="83"/>
      <c r="K945" s="83"/>
      <c r="L945" s="83"/>
      <c r="M945" s="83"/>
      <c r="N945" s="78"/>
      <c r="S945" s="77"/>
      <c r="T945" s="8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</row>
    <row r="946" spans="1:45" s="4" customFormat="1">
      <c r="A946" s="93"/>
      <c r="B946" s="83"/>
      <c r="C946" s="83"/>
      <c r="D946" s="83"/>
      <c r="E946" s="83"/>
      <c r="F946" s="83"/>
      <c r="G946" s="84"/>
      <c r="H946" s="84"/>
      <c r="I946" s="83"/>
      <c r="J946" s="83"/>
      <c r="K946" s="83"/>
      <c r="L946" s="83"/>
      <c r="M946" s="83"/>
      <c r="N946" s="78"/>
      <c r="S946" s="77"/>
      <c r="T946" s="8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</row>
    <row r="947" spans="1:45" s="4" customFormat="1">
      <c r="A947" s="93"/>
      <c r="B947" s="83"/>
      <c r="C947" s="83"/>
      <c r="D947" s="83"/>
      <c r="E947" s="83"/>
      <c r="F947" s="83"/>
      <c r="G947" s="84"/>
      <c r="H947" s="84"/>
      <c r="I947" s="83"/>
      <c r="J947" s="83"/>
      <c r="K947" s="83"/>
      <c r="L947" s="83"/>
      <c r="M947" s="83"/>
      <c r="N947" s="78"/>
      <c r="S947" s="77"/>
      <c r="T947" s="8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</row>
    <row r="948" spans="1:45" s="4" customFormat="1">
      <c r="A948" s="93"/>
      <c r="B948" s="83"/>
      <c r="C948" s="83"/>
      <c r="D948" s="83"/>
      <c r="E948" s="83"/>
      <c r="F948" s="83"/>
      <c r="G948" s="84"/>
      <c r="H948" s="84"/>
      <c r="I948" s="83"/>
      <c r="J948" s="83"/>
      <c r="K948" s="83"/>
      <c r="L948" s="83"/>
      <c r="M948" s="83"/>
      <c r="N948" s="78"/>
      <c r="S948" s="77"/>
      <c r="T948" s="8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</row>
    <row r="949" spans="1:45" s="4" customFormat="1">
      <c r="A949" s="93"/>
      <c r="B949" s="83"/>
      <c r="C949" s="83"/>
      <c r="D949" s="83"/>
      <c r="E949" s="83"/>
      <c r="F949" s="83"/>
      <c r="G949" s="84"/>
      <c r="H949" s="84"/>
      <c r="I949" s="83"/>
      <c r="J949" s="83"/>
      <c r="K949" s="83"/>
      <c r="L949" s="83"/>
      <c r="M949" s="83"/>
      <c r="N949" s="78"/>
      <c r="S949" s="77"/>
      <c r="T949" s="8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</row>
    <row r="950" spans="1:45" s="4" customFormat="1">
      <c r="A950" s="93"/>
      <c r="B950" s="83"/>
      <c r="C950" s="83"/>
      <c r="D950" s="83"/>
      <c r="E950" s="83"/>
      <c r="F950" s="83"/>
      <c r="G950" s="84"/>
      <c r="H950" s="84"/>
      <c r="I950" s="83"/>
      <c r="J950" s="83"/>
      <c r="K950" s="83"/>
      <c r="L950" s="83"/>
      <c r="M950" s="83"/>
      <c r="N950" s="78"/>
      <c r="S950" s="77"/>
      <c r="T950" s="8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</row>
    <row r="951" spans="1:45" s="4" customFormat="1">
      <c r="A951" s="93"/>
      <c r="B951" s="83"/>
      <c r="C951" s="83"/>
      <c r="D951" s="83"/>
      <c r="E951" s="83"/>
      <c r="F951" s="83"/>
      <c r="G951" s="84"/>
      <c r="H951" s="84"/>
      <c r="I951" s="83"/>
      <c r="J951" s="83"/>
      <c r="K951" s="83"/>
      <c r="L951" s="83"/>
      <c r="M951" s="83"/>
      <c r="N951" s="78"/>
      <c r="S951" s="77"/>
      <c r="T951" s="8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</row>
    <row r="952" spans="1:45" s="4" customFormat="1">
      <c r="A952" s="93"/>
      <c r="B952" s="83"/>
      <c r="C952" s="83"/>
      <c r="D952" s="83"/>
      <c r="E952" s="83"/>
      <c r="F952" s="83"/>
      <c r="G952" s="84"/>
      <c r="H952" s="84"/>
      <c r="I952" s="83"/>
      <c r="J952" s="83"/>
      <c r="K952" s="83"/>
      <c r="L952" s="83"/>
      <c r="M952" s="83"/>
      <c r="N952" s="78"/>
      <c r="S952" s="77"/>
      <c r="T952" s="8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8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</row>
    <row r="953" spans="1:45" s="4" customFormat="1">
      <c r="A953" s="93"/>
      <c r="B953" s="83"/>
      <c r="C953" s="83"/>
      <c r="D953" s="83"/>
      <c r="E953" s="83"/>
      <c r="F953" s="83"/>
      <c r="G953" s="84"/>
      <c r="H953" s="84"/>
      <c r="I953" s="83"/>
      <c r="J953" s="83"/>
      <c r="K953" s="83"/>
      <c r="L953" s="83"/>
      <c r="M953" s="83"/>
      <c r="N953" s="78"/>
      <c r="S953" s="77"/>
      <c r="T953" s="8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</row>
    <row r="954" spans="1:45" s="4" customFormat="1">
      <c r="A954" s="93"/>
      <c r="B954" s="83"/>
      <c r="C954" s="83"/>
      <c r="D954" s="83"/>
      <c r="E954" s="83"/>
      <c r="F954" s="83"/>
      <c r="G954" s="84"/>
      <c r="H954" s="84"/>
      <c r="I954" s="83"/>
      <c r="J954" s="83"/>
      <c r="K954" s="83"/>
      <c r="L954" s="83"/>
      <c r="M954" s="83"/>
      <c r="N954" s="78"/>
      <c r="S954" s="77"/>
      <c r="T954" s="8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8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</row>
    <row r="955" spans="1:45" s="4" customFormat="1">
      <c r="A955" s="93"/>
      <c r="B955" s="83"/>
      <c r="C955" s="83"/>
      <c r="D955" s="83"/>
      <c r="E955" s="83"/>
      <c r="F955" s="83"/>
      <c r="G955" s="84"/>
      <c r="H955" s="84"/>
      <c r="I955" s="83"/>
      <c r="J955" s="83"/>
      <c r="K955" s="83"/>
      <c r="L955" s="83"/>
      <c r="M955" s="83"/>
      <c r="N955" s="78"/>
      <c r="S955" s="77"/>
      <c r="T955" s="8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</row>
    <row r="956" spans="1:45" s="4" customFormat="1">
      <c r="A956" s="93"/>
      <c r="B956" s="83"/>
      <c r="C956" s="83"/>
      <c r="D956" s="83"/>
      <c r="E956" s="83"/>
      <c r="F956" s="83"/>
      <c r="G956" s="84"/>
      <c r="H956" s="84"/>
      <c r="I956" s="83"/>
      <c r="J956" s="83"/>
      <c r="K956" s="83"/>
      <c r="L956" s="83"/>
      <c r="M956" s="83"/>
      <c r="N956" s="78"/>
      <c r="S956" s="77"/>
      <c r="T956" s="8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</row>
    <row r="957" spans="1:45" s="4" customFormat="1">
      <c r="A957" s="93"/>
      <c r="B957" s="83"/>
      <c r="C957" s="83"/>
      <c r="D957" s="83"/>
      <c r="E957" s="83"/>
      <c r="F957" s="83"/>
      <c r="G957" s="84"/>
      <c r="H957" s="84"/>
      <c r="I957" s="83"/>
      <c r="J957" s="83"/>
      <c r="K957" s="83"/>
      <c r="L957" s="83"/>
      <c r="M957" s="83"/>
      <c r="N957" s="78"/>
      <c r="S957" s="77"/>
      <c r="T957" s="8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8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</row>
    <row r="958" spans="1:45" s="4" customFormat="1">
      <c r="A958" s="93"/>
      <c r="B958" s="83"/>
      <c r="C958" s="83"/>
      <c r="D958" s="83"/>
      <c r="E958" s="83"/>
      <c r="F958" s="83"/>
      <c r="G958" s="84"/>
      <c r="H958" s="84"/>
      <c r="I958" s="83"/>
      <c r="J958" s="83"/>
      <c r="K958" s="83"/>
      <c r="L958" s="83"/>
      <c r="M958" s="83"/>
      <c r="N958" s="78"/>
      <c r="S958" s="77"/>
      <c r="T958" s="8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</row>
    <row r="959" spans="1:45" s="4" customFormat="1">
      <c r="A959" s="93"/>
      <c r="B959" s="83"/>
      <c r="C959" s="83"/>
      <c r="D959" s="83"/>
      <c r="E959" s="83"/>
      <c r="F959" s="83"/>
      <c r="G959" s="84"/>
      <c r="H959" s="84"/>
      <c r="I959" s="83"/>
      <c r="J959" s="83"/>
      <c r="K959" s="83"/>
      <c r="L959" s="83"/>
      <c r="M959" s="83"/>
      <c r="N959" s="78"/>
      <c r="S959" s="77"/>
      <c r="T959" s="8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</row>
    <row r="960" spans="1:45" s="4" customFormat="1">
      <c r="A960" s="93"/>
      <c r="B960" s="83"/>
      <c r="C960" s="83"/>
      <c r="D960" s="83"/>
      <c r="E960" s="83"/>
      <c r="F960" s="83"/>
      <c r="G960" s="84"/>
      <c r="H960" s="84"/>
      <c r="I960" s="83"/>
      <c r="J960" s="83"/>
      <c r="K960" s="83"/>
      <c r="L960" s="83"/>
      <c r="M960" s="83"/>
      <c r="N960" s="78"/>
      <c r="S960" s="77"/>
      <c r="T960" s="8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8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</row>
    <row r="961" spans="1:45" s="4" customFormat="1">
      <c r="A961" s="93"/>
      <c r="B961" s="83"/>
      <c r="C961" s="83"/>
      <c r="D961" s="83"/>
      <c r="E961" s="83"/>
      <c r="F961" s="83"/>
      <c r="G961" s="84"/>
      <c r="H961" s="84"/>
      <c r="I961" s="83"/>
      <c r="J961" s="83"/>
      <c r="K961" s="83"/>
      <c r="L961" s="83"/>
      <c r="M961" s="83"/>
      <c r="N961" s="78"/>
      <c r="S961" s="77"/>
      <c r="T961" s="8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</row>
    <row r="962" spans="1:45" s="4" customFormat="1">
      <c r="A962" s="93"/>
      <c r="B962" s="83"/>
      <c r="C962" s="83"/>
      <c r="D962" s="83"/>
      <c r="E962" s="83"/>
      <c r="F962" s="83"/>
      <c r="G962" s="84"/>
      <c r="H962" s="84"/>
      <c r="I962" s="83"/>
      <c r="J962" s="83"/>
      <c r="K962" s="83"/>
      <c r="L962" s="83"/>
      <c r="M962" s="83"/>
      <c r="N962" s="78"/>
      <c r="S962" s="77"/>
      <c r="T962" s="8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</row>
    <row r="963" spans="1:45" s="4" customFormat="1">
      <c r="A963" s="93"/>
      <c r="B963" s="83"/>
      <c r="C963" s="83"/>
      <c r="D963" s="83"/>
      <c r="E963" s="83"/>
      <c r="F963" s="83"/>
      <c r="G963" s="84"/>
      <c r="H963" s="84"/>
      <c r="I963" s="83"/>
      <c r="J963" s="83"/>
      <c r="K963" s="83"/>
      <c r="L963" s="83"/>
      <c r="M963" s="83"/>
      <c r="N963" s="78"/>
      <c r="S963" s="77"/>
      <c r="T963" s="8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</row>
    <row r="964" spans="1:45" s="4" customFormat="1">
      <c r="A964" s="93"/>
      <c r="B964" s="83"/>
      <c r="C964" s="83"/>
      <c r="D964" s="83"/>
      <c r="E964" s="83"/>
      <c r="F964" s="83"/>
      <c r="G964" s="84"/>
      <c r="H964" s="84"/>
      <c r="I964" s="83"/>
      <c r="J964" s="83"/>
      <c r="K964" s="83"/>
      <c r="L964" s="83"/>
      <c r="M964" s="83"/>
      <c r="N964" s="78"/>
      <c r="S964" s="77"/>
      <c r="T964" s="8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8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</row>
    <row r="965" spans="1:45" s="4" customFormat="1">
      <c r="A965" s="93"/>
      <c r="B965" s="83"/>
      <c r="C965" s="83"/>
      <c r="D965" s="83"/>
      <c r="E965" s="83"/>
      <c r="F965" s="83"/>
      <c r="G965" s="84"/>
      <c r="H965" s="84"/>
      <c r="I965" s="83"/>
      <c r="J965" s="83"/>
      <c r="K965" s="83"/>
      <c r="L965" s="83"/>
      <c r="M965" s="83"/>
      <c r="N965" s="78"/>
      <c r="S965" s="77"/>
      <c r="T965" s="8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</row>
    <row r="966" spans="1:45" s="4" customFormat="1">
      <c r="A966" s="93"/>
      <c r="B966" s="83"/>
      <c r="C966" s="83"/>
      <c r="D966" s="83"/>
      <c r="E966" s="83"/>
      <c r="F966" s="83"/>
      <c r="G966" s="84"/>
      <c r="H966" s="84"/>
      <c r="I966" s="83"/>
      <c r="J966" s="83"/>
      <c r="K966" s="83"/>
      <c r="L966" s="83"/>
      <c r="M966" s="83"/>
      <c r="N966" s="78"/>
      <c r="S966" s="77"/>
      <c r="T966" s="8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</row>
    <row r="967" spans="1:45" s="4" customFormat="1">
      <c r="A967" s="93"/>
      <c r="B967" s="83"/>
      <c r="C967" s="83"/>
      <c r="D967" s="83"/>
      <c r="E967" s="83"/>
      <c r="F967" s="83"/>
      <c r="G967" s="84"/>
      <c r="H967" s="84"/>
      <c r="I967" s="83"/>
      <c r="J967" s="83"/>
      <c r="K967" s="83"/>
      <c r="L967" s="83"/>
      <c r="M967" s="83"/>
      <c r="N967" s="78"/>
      <c r="S967" s="77"/>
      <c r="T967" s="8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8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</row>
    <row r="968" spans="1:45" s="4" customFormat="1">
      <c r="A968" s="93"/>
      <c r="B968" s="83"/>
      <c r="C968" s="83"/>
      <c r="D968" s="83"/>
      <c r="E968" s="83"/>
      <c r="F968" s="83"/>
      <c r="G968" s="84"/>
      <c r="H968" s="84"/>
      <c r="I968" s="83"/>
      <c r="J968" s="83"/>
      <c r="K968" s="83"/>
      <c r="L968" s="83"/>
      <c r="M968" s="83"/>
      <c r="N968" s="78"/>
      <c r="S968" s="77"/>
      <c r="T968" s="8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</row>
    <row r="969" spans="1:45" s="4" customFormat="1">
      <c r="A969" s="93"/>
      <c r="B969" s="83"/>
      <c r="C969" s="83"/>
      <c r="D969" s="83"/>
      <c r="E969" s="83"/>
      <c r="F969" s="83"/>
      <c r="G969" s="84"/>
      <c r="H969" s="84"/>
      <c r="I969" s="83"/>
      <c r="J969" s="83"/>
      <c r="K969" s="83"/>
      <c r="L969" s="83"/>
      <c r="M969" s="83"/>
      <c r="N969" s="78"/>
      <c r="S969" s="77"/>
      <c r="T969" s="8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8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</row>
    <row r="970" spans="1:45" s="4" customFormat="1">
      <c r="A970" s="93"/>
      <c r="B970" s="83"/>
      <c r="C970" s="83"/>
      <c r="D970" s="83"/>
      <c r="E970" s="83"/>
      <c r="F970" s="83"/>
      <c r="G970" s="84"/>
      <c r="H970" s="84"/>
      <c r="I970" s="83"/>
      <c r="J970" s="83"/>
      <c r="K970" s="83"/>
      <c r="L970" s="83"/>
      <c r="M970" s="83"/>
      <c r="N970" s="78"/>
      <c r="S970" s="77"/>
      <c r="T970" s="8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8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</row>
    <row r="971" spans="1:45" s="4" customFormat="1">
      <c r="A971" s="93"/>
      <c r="B971" s="83"/>
      <c r="C971" s="83"/>
      <c r="D971" s="83"/>
      <c r="E971" s="83"/>
      <c r="F971" s="83"/>
      <c r="G971" s="84"/>
      <c r="H971" s="84"/>
      <c r="I971" s="83"/>
      <c r="J971" s="83"/>
      <c r="K971" s="83"/>
      <c r="L971" s="83"/>
      <c r="M971" s="83"/>
      <c r="N971" s="78"/>
      <c r="S971" s="77"/>
      <c r="T971" s="8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</row>
    <row r="972" spans="1:45" s="4" customFormat="1">
      <c r="A972" s="93"/>
      <c r="B972" s="83"/>
      <c r="C972" s="83"/>
      <c r="D972" s="83"/>
      <c r="E972" s="83"/>
      <c r="F972" s="83"/>
      <c r="G972" s="84"/>
      <c r="H972" s="84"/>
      <c r="I972" s="83"/>
      <c r="J972" s="83"/>
      <c r="K972" s="83"/>
      <c r="L972" s="83"/>
      <c r="M972" s="83"/>
      <c r="N972" s="78"/>
      <c r="S972" s="77"/>
      <c r="T972" s="8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</row>
    <row r="973" spans="1:45" s="4" customFormat="1">
      <c r="A973" s="93"/>
      <c r="B973" s="83"/>
      <c r="C973" s="83"/>
      <c r="D973" s="83"/>
      <c r="E973" s="83"/>
      <c r="F973" s="83"/>
      <c r="G973" s="84"/>
      <c r="H973" s="84"/>
      <c r="I973" s="83"/>
      <c r="J973" s="83"/>
      <c r="K973" s="83"/>
      <c r="L973" s="83"/>
      <c r="M973" s="83"/>
      <c r="N973" s="78"/>
      <c r="S973" s="77"/>
      <c r="T973" s="8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</row>
    <row r="974" spans="1:45" s="4" customFormat="1">
      <c r="A974" s="93"/>
      <c r="B974" s="83"/>
      <c r="C974" s="83"/>
      <c r="D974" s="83"/>
      <c r="E974" s="83"/>
      <c r="F974" s="83"/>
      <c r="G974" s="84"/>
      <c r="H974" s="84"/>
      <c r="I974" s="83"/>
      <c r="J974" s="83"/>
      <c r="K974" s="83"/>
      <c r="L974" s="83"/>
      <c r="M974" s="83"/>
      <c r="N974" s="78"/>
      <c r="S974" s="77"/>
      <c r="T974" s="8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8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</row>
    <row r="975" spans="1:45" s="4" customFormat="1">
      <c r="A975" s="93"/>
      <c r="B975" s="83"/>
      <c r="C975" s="83"/>
      <c r="D975" s="83"/>
      <c r="E975" s="83"/>
      <c r="F975" s="83"/>
      <c r="G975" s="84"/>
      <c r="H975" s="84"/>
      <c r="I975" s="83"/>
      <c r="J975" s="83"/>
      <c r="K975" s="83"/>
      <c r="L975" s="83"/>
      <c r="M975" s="83"/>
      <c r="N975" s="78"/>
      <c r="S975" s="77"/>
      <c r="T975" s="8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</row>
    <row r="976" spans="1:45" s="4" customFormat="1">
      <c r="A976" s="93"/>
      <c r="B976" s="83"/>
      <c r="C976" s="83"/>
      <c r="D976" s="83"/>
      <c r="E976" s="83"/>
      <c r="F976" s="83"/>
      <c r="G976" s="84"/>
      <c r="H976" s="84"/>
      <c r="I976" s="83"/>
      <c r="J976" s="83"/>
      <c r="K976" s="83"/>
      <c r="L976" s="83"/>
      <c r="M976" s="83"/>
      <c r="N976" s="78"/>
      <c r="S976" s="77"/>
      <c r="T976" s="8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</row>
    <row r="977" spans="1:45" s="4" customFormat="1">
      <c r="A977" s="93"/>
      <c r="B977" s="83"/>
      <c r="C977" s="83"/>
      <c r="D977" s="83"/>
      <c r="E977" s="83"/>
      <c r="F977" s="83"/>
      <c r="G977" s="84"/>
      <c r="H977" s="84"/>
      <c r="I977" s="83"/>
      <c r="J977" s="83"/>
      <c r="K977" s="83"/>
      <c r="L977" s="83"/>
      <c r="M977" s="83"/>
      <c r="N977" s="78"/>
      <c r="S977" s="77"/>
      <c r="T977" s="8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</row>
    <row r="978" spans="1:45" s="4" customFormat="1">
      <c r="A978" s="93"/>
      <c r="B978" s="83"/>
      <c r="C978" s="83"/>
      <c r="D978" s="83"/>
      <c r="E978" s="83"/>
      <c r="F978" s="83"/>
      <c r="G978" s="84"/>
      <c r="H978" s="84"/>
      <c r="I978" s="83"/>
      <c r="J978" s="83"/>
      <c r="K978" s="83"/>
      <c r="L978" s="83"/>
      <c r="M978" s="83"/>
      <c r="N978" s="78"/>
      <c r="S978" s="77"/>
      <c r="T978" s="8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</row>
    <row r="979" spans="1:45" s="4" customFormat="1">
      <c r="A979" s="93"/>
      <c r="B979" s="83"/>
      <c r="C979" s="83"/>
      <c r="D979" s="83"/>
      <c r="E979" s="83"/>
      <c r="F979" s="83"/>
      <c r="G979" s="84"/>
      <c r="H979" s="84"/>
      <c r="I979" s="83"/>
      <c r="J979" s="83"/>
      <c r="K979" s="83"/>
      <c r="L979" s="83"/>
      <c r="M979" s="83"/>
      <c r="N979" s="78"/>
      <c r="S979" s="77"/>
      <c r="T979" s="8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8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</row>
    <row r="980" spans="1:45" s="4" customFormat="1">
      <c r="A980" s="93"/>
      <c r="B980" s="83"/>
      <c r="C980" s="83"/>
      <c r="D980" s="83"/>
      <c r="E980" s="83"/>
      <c r="F980" s="83"/>
      <c r="G980" s="84"/>
      <c r="H980" s="84"/>
      <c r="I980" s="83"/>
      <c r="J980" s="83"/>
      <c r="K980" s="83"/>
      <c r="L980" s="83"/>
      <c r="M980" s="83"/>
      <c r="N980" s="78"/>
      <c r="S980" s="77"/>
      <c r="T980" s="8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8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</row>
    <row r="981" spans="1:45" s="4" customFormat="1">
      <c r="A981" s="93"/>
      <c r="B981" s="83"/>
      <c r="C981" s="83"/>
      <c r="D981" s="83"/>
      <c r="E981" s="83"/>
      <c r="F981" s="83"/>
      <c r="G981" s="84"/>
      <c r="H981" s="84"/>
      <c r="I981" s="83"/>
      <c r="J981" s="83"/>
      <c r="K981" s="83"/>
      <c r="L981" s="83"/>
      <c r="M981" s="83"/>
      <c r="N981" s="78"/>
      <c r="S981" s="77"/>
      <c r="T981" s="8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</row>
    <row r="982" spans="1:45" s="4" customFormat="1">
      <c r="A982" s="93"/>
      <c r="B982" s="83"/>
      <c r="C982" s="83"/>
      <c r="D982" s="83"/>
      <c r="E982" s="83"/>
      <c r="F982" s="83"/>
      <c r="G982" s="84"/>
      <c r="H982" s="84"/>
      <c r="I982" s="83"/>
      <c r="J982" s="83"/>
      <c r="K982" s="83"/>
      <c r="L982" s="83"/>
      <c r="M982" s="83"/>
      <c r="N982" s="78"/>
      <c r="S982" s="77"/>
      <c r="T982" s="8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8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</row>
    <row r="983" spans="1:45" s="4" customFormat="1">
      <c r="A983" s="93"/>
      <c r="B983" s="83"/>
      <c r="C983" s="83"/>
      <c r="D983" s="83"/>
      <c r="E983" s="83"/>
      <c r="F983" s="83"/>
      <c r="G983" s="84"/>
      <c r="H983" s="84"/>
      <c r="I983" s="83"/>
      <c r="J983" s="83"/>
      <c r="K983" s="83"/>
      <c r="L983" s="83"/>
      <c r="M983" s="83"/>
      <c r="N983" s="78"/>
      <c r="S983" s="77"/>
      <c r="T983" s="8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8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</row>
    <row r="984" spans="1:45" s="4" customFormat="1">
      <c r="A984" s="93"/>
      <c r="B984" s="83"/>
      <c r="C984" s="83"/>
      <c r="D984" s="83"/>
      <c r="E984" s="83"/>
      <c r="F984" s="83"/>
      <c r="G984" s="84"/>
      <c r="H984" s="84"/>
      <c r="I984" s="83"/>
      <c r="J984" s="83"/>
      <c r="K984" s="83"/>
      <c r="L984" s="83"/>
      <c r="M984" s="83"/>
      <c r="N984" s="78"/>
      <c r="S984" s="77"/>
      <c r="T984" s="8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</row>
    <row r="985" spans="1:45" s="4" customFormat="1">
      <c r="A985" s="93"/>
      <c r="B985" s="83"/>
      <c r="C985" s="83"/>
      <c r="D985" s="83"/>
      <c r="E985" s="83"/>
      <c r="F985" s="83"/>
      <c r="G985" s="84"/>
      <c r="H985" s="84"/>
      <c r="I985" s="83"/>
      <c r="J985" s="83"/>
      <c r="K985" s="83"/>
      <c r="L985" s="83"/>
      <c r="M985" s="83"/>
      <c r="N985" s="78"/>
      <c r="S985" s="77"/>
      <c r="T985" s="8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</row>
    <row r="986" spans="1:45" s="4" customFormat="1">
      <c r="A986" s="93"/>
      <c r="B986" s="83"/>
      <c r="C986" s="83"/>
      <c r="D986" s="83"/>
      <c r="E986" s="83"/>
      <c r="F986" s="83"/>
      <c r="G986" s="84"/>
      <c r="H986" s="84"/>
      <c r="I986" s="83"/>
      <c r="J986" s="83"/>
      <c r="K986" s="83"/>
      <c r="L986" s="83"/>
      <c r="M986" s="83"/>
      <c r="N986" s="78"/>
      <c r="S986" s="77"/>
      <c r="T986" s="8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</row>
    <row r="987" spans="1:45" s="4" customFormat="1">
      <c r="A987" s="93"/>
      <c r="B987" s="83"/>
      <c r="C987" s="83"/>
      <c r="D987" s="83"/>
      <c r="E987" s="83"/>
      <c r="F987" s="83"/>
      <c r="G987" s="84"/>
      <c r="H987" s="84"/>
      <c r="I987" s="83"/>
      <c r="J987" s="83"/>
      <c r="K987" s="83"/>
      <c r="L987" s="83"/>
      <c r="M987" s="83"/>
      <c r="N987" s="78"/>
      <c r="S987" s="77"/>
      <c r="T987" s="8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</row>
    <row r="988" spans="1:45" s="4" customFormat="1">
      <c r="A988" s="93"/>
      <c r="B988" s="83"/>
      <c r="C988" s="83"/>
      <c r="D988" s="83"/>
      <c r="E988" s="83"/>
      <c r="F988" s="83"/>
      <c r="G988" s="84"/>
      <c r="H988" s="84"/>
      <c r="I988" s="83"/>
      <c r="J988" s="83"/>
      <c r="K988" s="83"/>
      <c r="L988" s="83"/>
      <c r="M988" s="83"/>
      <c r="N988" s="78"/>
      <c r="S988" s="77"/>
      <c r="T988" s="8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</row>
    <row r="989" spans="1:45" s="4" customFormat="1">
      <c r="A989" s="93"/>
      <c r="B989" s="83"/>
      <c r="C989" s="83"/>
      <c r="D989" s="83"/>
      <c r="E989" s="83"/>
      <c r="F989" s="83"/>
      <c r="G989" s="84"/>
      <c r="H989" s="84"/>
      <c r="I989" s="83"/>
      <c r="J989" s="83"/>
      <c r="K989" s="83"/>
      <c r="L989" s="83"/>
      <c r="M989" s="83"/>
      <c r="N989" s="78"/>
      <c r="S989" s="77"/>
      <c r="T989" s="8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</row>
    <row r="990" spans="1:45" s="4" customFormat="1">
      <c r="A990" s="93"/>
      <c r="B990" s="83"/>
      <c r="C990" s="83"/>
      <c r="D990" s="83"/>
      <c r="E990" s="83"/>
      <c r="F990" s="83"/>
      <c r="G990" s="84"/>
      <c r="H990" s="84"/>
      <c r="I990" s="83"/>
      <c r="J990" s="83"/>
      <c r="K990" s="83"/>
      <c r="L990" s="83"/>
      <c r="M990" s="83"/>
      <c r="N990" s="78"/>
      <c r="S990" s="77"/>
      <c r="T990" s="8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</row>
    <row r="991" spans="1:45" s="4" customFormat="1">
      <c r="A991" s="93"/>
      <c r="B991" s="83"/>
      <c r="C991" s="83"/>
      <c r="D991" s="83"/>
      <c r="E991" s="83"/>
      <c r="F991" s="83"/>
      <c r="G991" s="84"/>
      <c r="H991" s="84"/>
      <c r="I991" s="83"/>
      <c r="J991" s="83"/>
      <c r="K991" s="83"/>
      <c r="L991" s="83"/>
      <c r="M991" s="83"/>
      <c r="N991" s="78"/>
      <c r="S991" s="77"/>
      <c r="T991" s="8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</row>
    <row r="992" spans="1:45" s="4" customFormat="1">
      <c r="A992" s="93"/>
      <c r="B992" s="83"/>
      <c r="C992" s="83"/>
      <c r="D992" s="83"/>
      <c r="E992" s="83"/>
      <c r="F992" s="83"/>
      <c r="G992" s="84"/>
      <c r="H992" s="84"/>
      <c r="I992" s="83"/>
      <c r="J992" s="83"/>
      <c r="K992" s="83"/>
      <c r="L992" s="83"/>
      <c r="M992" s="83"/>
      <c r="N992" s="78"/>
      <c r="S992" s="77"/>
      <c r="T992" s="8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</row>
    <row r="993" spans="1:45" s="4" customFormat="1">
      <c r="A993" s="93"/>
      <c r="B993" s="83"/>
      <c r="C993" s="83"/>
      <c r="D993" s="83"/>
      <c r="E993" s="83"/>
      <c r="F993" s="83"/>
      <c r="G993" s="84"/>
      <c r="H993" s="84"/>
      <c r="I993" s="83"/>
      <c r="J993" s="83"/>
      <c r="K993" s="83"/>
      <c r="L993" s="83"/>
      <c r="M993" s="83"/>
      <c r="N993" s="78"/>
      <c r="S993" s="77"/>
      <c r="T993" s="8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</row>
    <row r="994" spans="1:45" s="4" customFormat="1">
      <c r="A994" s="93"/>
      <c r="B994" s="83"/>
      <c r="C994" s="83"/>
      <c r="D994" s="83"/>
      <c r="E994" s="83"/>
      <c r="F994" s="83"/>
      <c r="G994" s="84"/>
      <c r="H994" s="84"/>
      <c r="I994" s="83"/>
      <c r="J994" s="83"/>
      <c r="K994" s="83"/>
      <c r="L994" s="83"/>
      <c r="M994" s="83"/>
      <c r="N994" s="78"/>
      <c r="S994" s="77"/>
      <c r="T994" s="8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8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</row>
    <row r="995" spans="1:45" s="4" customFormat="1">
      <c r="A995" s="93"/>
      <c r="B995" s="83"/>
      <c r="C995" s="83"/>
      <c r="D995" s="83"/>
      <c r="E995" s="83"/>
      <c r="F995" s="83"/>
      <c r="G995" s="84"/>
      <c r="H995" s="84"/>
      <c r="I995" s="83"/>
      <c r="J995" s="83"/>
      <c r="K995" s="83"/>
      <c r="L995" s="83"/>
      <c r="M995" s="83"/>
      <c r="N995" s="78"/>
      <c r="S995" s="77"/>
      <c r="T995" s="8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8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</row>
    <row r="996" spans="1:45" s="4" customFormat="1">
      <c r="A996" s="93"/>
      <c r="B996" s="83"/>
      <c r="C996" s="83"/>
      <c r="D996" s="83"/>
      <c r="E996" s="83"/>
      <c r="F996" s="83"/>
      <c r="G996" s="84"/>
      <c r="H996" s="84"/>
      <c r="I996" s="83"/>
      <c r="J996" s="83"/>
      <c r="K996" s="83"/>
      <c r="L996" s="83"/>
      <c r="M996" s="83"/>
      <c r="N996" s="78"/>
      <c r="S996" s="77"/>
      <c r="T996" s="8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8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</row>
    <row r="997" spans="1:45" s="4" customFormat="1">
      <c r="A997" s="93"/>
      <c r="B997" s="83"/>
      <c r="C997" s="83"/>
      <c r="D997" s="83"/>
      <c r="E997" s="83"/>
      <c r="F997" s="83"/>
      <c r="G997" s="84"/>
      <c r="H997" s="84"/>
      <c r="I997" s="83"/>
      <c r="J997" s="83"/>
      <c r="K997" s="83"/>
      <c r="L997" s="83"/>
      <c r="M997" s="83"/>
      <c r="N997" s="78"/>
      <c r="S997" s="77"/>
      <c r="T997" s="8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8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</row>
    <row r="998" spans="1:45" s="4" customFormat="1">
      <c r="A998" s="93"/>
      <c r="B998" s="83"/>
      <c r="C998" s="83"/>
      <c r="D998" s="83"/>
      <c r="E998" s="83"/>
      <c r="F998" s="83"/>
      <c r="G998" s="84"/>
      <c r="H998" s="84"/>
      <c r="I998" s="83"/>
      <c r="J998" s="83"/>
      <c r="K998" s="83"/>
      <c r="L998" s="83"/>
      <c r="M998" s="83"/>
      <c r="N998" s="78"/>
      <c r="S998" s="77"/>
      <c r="T998" s="8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</row>
    <row r="999" spans="1:45" s="4" customFormat="1">
      <c r="A999" s="93"/>
      <c r="B999" s="83"/>
      <c r="C999" s="83"/>
      <c r="D999" s="83"/>
      <c r="E999" s="83"/>
      <c r="F999" s="83"/>
      <c r="G999" s="84"/>
      <c r="H999" s="84"/>
      <c r="I999" s="83"/>
      <c r="J999" s="83"/>
      <c r="K999" s="83"/>
      <c r="L999" s="83"/>
      <c r="M999" s="83"/>
      <c r="N999" s="78"/>
      <c r="S999" s="77"/>
      <c r="T999" s="8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</row>
    <row r="1000" spans="1:45" s="4" customFormat="1">
      <c r="A1000" s="93"/>
      <c r="B1000" s="83"/>
      <c r="C1000" s="83"/>
      <c r="D1000" s="83"/>
      <c r="E1000" s="83"/>
      <c r="F1000" s="83"/>
      <c r="G1000" s="84"/>
      <c r="H1000" s="84"/>
      <c r="I1000" s="83"/>
      <c r="J1000" s="83"/>
      <c r="K1000" s="83"/>
      <c r="L1000" s="83"/>
      <c r="M1000" s="83"/>
      <c r="N1000" s="78"/>
      <c r="S1000" s="77"/>
      <c r="T1000" s="8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8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</row>
    <row r="1001" spans="1:45" s="4" customFormat="1">
      <c r="A1001" s="93"/>
      <c r="B1001" s="83"/>
      <c r="C1001" s="83"/>
      <c r="D1001" s="83"/>
      <c r="E1001" s="83"/>
      <c r="F1001" s="83"/>
      <c r="G1001" s="84"/>
      <c r="H1001" s="84"/>
      <c r="I1001" s="83"/>
      <c r="J1001" s="83"/>
      <c r="K1001" s="83"/>
      <c r="L1001" s="83"/>
      <c r="M1001" s="83"/>
      <c r="N1001" s="78"/>
      <c r="S1001" s="77"/>
      <c r="T1001" s="8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8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</row>
    <row r="1002" spans="1:45" s="4" customFormat="1">
      <c r="A1002" s="93"/>
      <c r="B1002" s="83"/>
      <c r="C1002" s="83"/>
      <c r="D1002" s="83"/>
      <c r="E1002" s="83"/>
      <c r="F1002" s="83"/>
      <c r="G1002" s="84"/>
      <c r="H1002" s="84"/>
      <c r="I1002" s="83"/>
      <c r="J1002" s="83"/>
      <c r="K1002" s="83"/>
      <c r="L1002" s="83"/>
      <c r="M1002" s="83"/>
      <c r="N1002" s="78"/>
      <c r="S1002" s="77"/>
      <c r="T1002" s="8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8"/>
      <c r="AS1002" s="78"/>
    </row>
    <row r="1003" spans="1:45" s="4" customFormat="1">
      <c r="A1003" s="93"/>
      <c r="B1003" s="83"/>
      <c r="C1003" s="83"/>
      <c r="D1003" s="83"/>
      <c r="E1003" s="83"/>
      <c r="F1003" s="83"/>
      <c r="G1003" s="84"/>
      <c r="H1003" s="84"/>
      <c r="I1003" s="83"/>
      <c r="J1003" s="83"/>
      <c r="K1003" s="83"/>
      <c r="L1003" s="83"/>
      <c r="M1003" s="83"/>
      <c r="N1003" s="78"/>
      <c r="S1003" s="77"/>
      <c r="T1003" s="8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8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8"/>
      <c r="AS1003" s="78"/>
    </row>
    <row r="1004" spans="1:45" s="4" customFormat="1">
      <c r="A1004" s="93"/>
      <c r="B1004" s="83"/>
      <c r="C1004" s="83"/>
      <c r="D1004" s="83"/>
      <c r="E1004" s="83"/>
      <c r="F1004" s="83"/>
      <c r="G1004" s="84"/>
      <c r="H1004" s="84"/>
      <c r="I1004" s="83"/>
      <c r="J1004" s="83"/>
      <c r="K1004" s="83"/>
      <c r="L1004" s="83"/>
      <c r="M1004" s="83"/>
      <c r="N1004" s="78"/>
      <c r="S1004" s="77"/>
      <c r="T1004" s="8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8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8"/>
      <c r="AS1004" s="78"/>
    </row>
    <row r="1005" spans="1:45" s="4" customFormat="1">
      <c r="A1005" s="93"/>
      <c r="B1005" s="83"/>
      <c r="C1005" s="83"/>
      <c r="D1005" s="83"/>
      <c r="E1005" s="83"/>
      <c r="F1005" s="83"/>
      <c r="G1005" s="84"/>
      <c r="H1005" s="84"/>
      <c r="I1005" s="83"/>
      <c r="J1005" s="83"/>
      <c r="K1005" s="83"/>
      <c r="L1005" s="83"/>
      <c r="M1005" s="83"/>
      <c r="N1005" s="78"/>
      <c r="S1005" s="77"/>
      <c r="T1005" s="8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8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</row>
    <row r="1006" spans="1:45" s="4" customFormat="1">
      <c r="A1006" s="93"/>
      <c r="B1006" s="83"/>
      <c r="C1006" s="83"/>
      <c r="D1006" s="83"/>
      <c r="E1006" s="83"/>
      <c r="F1006" s="83"/>
      <c r="G1006" s="84"/>
      <c r="H1006" s="84"/>
      <c r="I1006" s="83"/>
      <c r="J1006" s="83"/>
      <c r="K1006" s="83"/>
      <c r="L1006" s="83"/>
      <c r="M1006" s="83"/>
      <c r="N1006" s="78"/>
      <c r="S1006" s="77"/>
      <c r="T1006" s="8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</row>
    <row r="1007" spans="1:45" s="4" customFormat="1">
      <c r="A1007" s="93"/>
      <c r="B1007" s="83"/>
      <c r="C1007" s="83"/>
      <c r="D1007" s="83"/>
      <c r="E1007" s="83"/>
      <c r="F1007" s="83"/>
      <c r="G1007" s="84"/>
      <c r="H1007" s="84"/>
      <c r="I1007" s="83"/>
      <c r="J1007" s="83"/>
      <c r="K1007" s="83"/>
      <c r="L1007" s="83"/>
      <c r="M1007" s="83"/>
      <c r="N1007" s="78"/>
      <c r="S1007" s="77"/>
      <c r="T1007" s="8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8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</row>
    <row r="1008" spans="1:45" s="4" customFormat="1">
      <c r="A1008" s="93"/>
      <c r="B1008" s="83"/>
      <c r="C1008" s="83"/>
      <c r="D1008" s="83"/>
      <c r="E1008" s="83"/>
      <c r="F1008" s="83"/>
      <c r="G1008" s="84"/>
      <c r="H1008" s="84"/>
      <c r="I1008" s="83"/>
      <c r="J1008" s="83"/>
      <c r="K1008" s="83"/>
      <c r="L1008" s="83"/>
      <c r="M1008" s="83"/>
      <c r="N1008" s="78"/>
      <c r="S1008" s="77"/>
      <c r="T1008" s="8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8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</row>
    <row r="1009" spans="1:45" s="4" customFormat="1">
      <c r="A1009" s="93"/>
      <c r="B1009" s="83"/>
      <c r="C1009" s="83"/>
      <c r="D1009" s="83"/>
      <c r="E1009" s="83"/>
      <c r="F1009" s="83"/>
      <c r="G1009" s="84"/>
      <c r="H1009" s="84"/>
      <c r="I1009" s="83"/>
      <c r="J1009" s="83"/>
      <c r="K1009" s="83"/>
      <c r="L1009" s="83"/>
      <c r="M1009" s="83"/>
      <c r="N1009" s="78"/>
      <c r="S1009" s="77"/>
      <c r="T1009" s="8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H1009" s="78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8"/>
      <c r="AS1009" s="78"/>
    </row>
    <row r="1010" spans="1:45" s="4" customFormat="1">
      <c r="A1010" s="93"/>
      <c r="B1010" s="83"/>
      <c r="C1010" s="83"/>
      <c r="D1010" s="83"/>
      <c r="E1010" s="83"/>
      <c r="F1010" s="83"/>
      <c r="G1010" s="84"/>
      <c r="H1010" s="84"/>
      <c r="I1010" s="83"/>
      <c r="J1010" s="83"/>
      <c r="K1010" s="83"/>
      <c r="L1010" s="83"/>
      <c r="M1010" s="83"/>
      <c r="N1010" s="78"/>
      <c r="S1010" s="77"/>
      <c r="T1010" s="8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8"/>
      <c r="AS1010" s="78"/>
    </row>
    <row r="1011" spans="1:45" s="4" customFormat="1">
      <c r="A1011" s="93"/>
      <c r="B1011" s="83"/>
      <c r="C1011" s="83"/>
      <c r="D1011" s="83"/>
      <c r="E1011" s="83"/>
      <c r="F1011" s="83"/>
      <c r="G1011" s="84"/>
      <c r="H1011" s="84"/>
      <c r="I1011" s="83"/>
      <c r="J1011" s="83"/>
      <c r="K1011" s="83"/>
      <c r="L1011" s="83"/>
      <c r="M1011" s="83"/>
      <c r="N1011" s="78"/>
      <c r="S1011" s="77"/>
      <c r="T1011" s="8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H1011" s="78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8"/>
      <c r="AS1011" s="78"/>
    </row>
    <row r="1012" spans="1:45" s="4" customFormat="1">
      <c r="A1012" s="93"/>
      <c r="B1012" s="83"/>
      <c r="C1012" s="83"/>
      <c r="D1012" s="83"/>
      <c r="E1012" s="83"/>
      <c r="F1012" s="83"/>
      <c r="G1012" s="84"/>
      <c r="H1012" s="84"/>
      <c r="I1012" s="83"/>
      <c r="J1012" s="83"/>
      <c r="K1012" s="83"/>
      <c r="L1012" s="83"/>
      <c r="M1012" s="83"/>
      <c r="N1012" s="78"/>
      <c r="S1012" s="77"/>
      <c r="T1012" s="8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H1012" s="78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</row>
    <row r="1013" spans="1:45" s="4" customFormat="1">
      <c r="A1013" s="93"/>
      <c r="B1013" s="83"/>
      <c r="C1013" s="83"/>
      <c r="D1013" s="83"/>
      <c r="E1013" s="83"/>
      <c r="F1013" s="83"/>
      <c r="G1013" s="84"/>
      <c r="H1013" s="84"/>
      <c r="I1013" s="83"/>
      <c r="J1013" s="83"/>
      <c r="K1013" s="83"/>
      <c r="L1013" s="83"/>
      <c r="M1013" s="83"/>
      <c r="N1013" s="78"/>
      <c r="S1013" s="77"/>
      <c r="T1013" s="8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H1013" s="78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</row>
    <row r="1014" spans="1:45" s="4" customFormat="1">
      <c r="A1014" s="93"/>
      <c r="B1014" s="83"/>
      <c r="C1014" s="83"/>
      <c r="D1014" s="83"/>
      <c r="E1014" s="83"/>
      <c r="F1014" s="83"/>
      <c r="G1014" s="84"/>
      <c r="H1014" s="84"/>
      <c r="I1014" s="83"/>
      <c r="J1014" s="83"/>
      <c r="K1014" s="83"/>
      <c r="L1014" s="83"/>
      <c r="M1014" s="83"/>
      <c r="N1014" s="78"/>
      <c r="S1014" s="77"/>
      <c r="T1014" s="8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H1014" s="78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</row>
    <row r="1015" spans="1:45" s="4" customFormat="1">
      <c r="A1015" s="93"/>
      <c r="B1015" s="83"/>
      <c r="C1015" s="83"/>
      <c r="D1015" s="83"/>
      <c r="E1015" s="83"/>
      <c r="F1015" s="83"/>
      <c r="G1015" s="84"/>
      <c r="H1015" s="84"/>
      <c r="I1015" s="83"/>
      <c r="J1015" s="83"/>
      <c r="K1015" s="83"/>
      <c r="L1015" s="83"/>
      <c r="M1015" s="83"/>
      <c r="N1015" s="78"/>
      <c r="S1015" s="77"/>
      <c r="T1015" s="8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H1015" s="78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</row>
    <row r="1016" spans="1:45" s="4" customFormat="1">
      <c r="A1016" s="93"/>
      <c r="B1016" s="83"/>
      <c r="C1016" s="83"/>
      <c r="D1016" s="83"/>
      <c r="E1016" s="83"/>
      <c r="F1016" s="83"/>
      <c r="G1016" s="84"/>
      <c r="H1016" s="84"/>
      <c r="I1016" s="83"/>
      <c r="J1016" s="83"/>
      <c r="K1016" s="83"/>
      <c r="L1016" s="83"/>
      <c r="M1016" s="83"/>
      <c r="N1016" s="78"/>
      <c r="S1016" s="77"/>
      <c r="T1016" s="88"/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  <c r="AG1016" s="78"/>
      <c r="AH1016" s="78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</row>
    <row r="1017" spans="1:45" s="4" customFormat="1">
      <c r="A1017" s="93"/>
      <c r="B1017" s="83"/>
      <c r="C1017" s="83"/>
      <c r="D1017" s="83"/>
      <c r="E1017" s="83"/>
      <c r="F1017" s="83"/>
      <c r="G1017" s="84"/>
      <c r="H1017" s="84"/>
      <c r="I1017" s="83"/>
      <c r="J1017" s="83"/>
      <c r="K1017" s="83"/>
      <c r="L1017" s="83"/>
      <c r="M1017" s="83"/>
      <c r="N1017" s="78"/>
      <c r="S1017" s="77"/>
      <c r="T1017" s="88"/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  <c r="AG1017" s="78"/>
      <c r="AH1017" s="78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</row>
    <row r="1018" spans="1:45" s="4" customFormat="1">
      <c r="A1018" s="93"/>
      <c r="B1018" s="83"/>
      <c r="C1018" s="83"/>
      <c r="D1018" s="83"/>
      <c r="E1018" s="83"/>
      <c r="F1018" s="83"/>
      <c r="G1018" s="84"/>
      <c r="H1018" s="84"/>
      <c r="I1018" s="83"/>
      <c r="J1018" s="83"/>
      <c r="K1018" s="83"/>
      <c r="L1018" s="83"/>
      <c r="M1018" s="83"/>
      <c r="N1018" s="78"/>
      <c r="S1018" s="77"/>
      <c r="T1018" s="88"/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  <c r="AG1018" s="78"/>
      <c r="AH1018" s="78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</row>
    <row r="1019" spans="1:45" s="4" customFormat="1">
      <c r="A1019" s="93"/>
      <c r="B1019" s="83"/>
      <c r="C1019" s="83"/>
      <c r="D1019" s="83"/>
      <c r="E1019" s="83"/>
      <c r="F1019" s="83"/>
      <c r="G1019" s="84"/>
      <c r="H1019" s="84"/>
      <c r="I1019" s="83"/>
      <c r="J1019" s="83"/>
      <c r="K1019" s="83"/>
      <c r="L1019" s="83"/>
      <c r="M1019" s="83"/>
      <c r="N1019" s="78"/>
      <c r="S1019" s="77"/>
      <c r="T1019" s="88"/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  <c r="AG1019" s="78"/>
      <c r="AH1019" s="78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</row>
    <row r="1020" spans="1:45" s="4" customFormat="1">
      <c r="A1020" s="93"/>
      <c r="B1020" s="83"/>
      <c r="C1020" s="83"/>
      <c r="D1020" s="83"/>
      <c r="E1020" s="83"/>
      <c r="F1020" s="83"/>
      <c r="G1020" s="84"/>
      <c r="H1020" s="84"/>
      <c r="I1020" s="83"/>
      <c r="J1020" s="83"/>
      <c r="K1020" s="83"/>
      <c r="L1020" s="83"/>
      <c r="M1020" s="83"/>
      <c r="N1020" s="78"/>
      <c r="S1020" s="77"/>
      <c r="T1020" s="88"/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  <c r="AG1020" s="78"/>
      <c r="AH1020" s="78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</row>
    <row r="1021" spans="1:45" s="4" customFormat="1">
      <c r="A1021" s="93"/>
      <c r="B1021" s="83"/>
      <c r="C1021" s="83"/>
      <c r="D1021" s="83"/>
      <c r="E1021" s="83"/>
      <c r="F1021" s="83"/>
      <c r="G1021" s="84"/>
      <c r="H1021" s="84"/>
      <c r="I1021" s="83"/>
      <c r="J1021" s="83"/>
      <c r="K1021" s="83"/>
      <c r="L1021" s="83"/>
      <c r="M1021" s="83"/>
      <c r="N1021" s="78"/>
      <c r="S1021" s="77"/>
      <c r="T1021" s="88"/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  <c r="AG1021" s="78"/>
      <c r="AH1021" s="78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</row>
    <row r="1022" spans="1:45" s="4" customFormat="1">
      <c r="A1022" s="93"/>
      <c r="B1022" s="83"/>
      <c r="C1022" s="83"/>
      <c r="D1022" s="83"/>
      <c r="E1022" s="83"/>
      <c r="F1022" s="83"/>
      <c r="G1022" s="84"/>
      <c r="H1022" s="84"/>
      <c r="I1022" s="83"/>
      <c r="J1022" s="83"/>
      <c r="K1022" s="83"/>
      <c r="L1022" s="83"/>
      <c r="M1022" s="83"/>
      <c r="N1022" s="78"/>
      <c r="S1022" s="77"/>
      <c r="T1022" s="88"/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  <c r="AE1022" s="78"/>
      <c r="AF1022" s="78"/>
      <c r="AG1022" s="78"/>
      <c r="AH1022" s="78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</row>
    <row r="1023" spans="1:45" s="4" customFormat="1">
      <c r="A1023" s="93"/>
      <c r="B1023" s="83"/>
      <c r="C1023" s="83"/>
      <c r="D1023" s="83"/>
      <c r="E1023" s="83"/>
      <c r="F1023" s="83"/>
      <c r="G1023" s="84"/>
      <c r="H1023" s="84"/>
      <c r="I1023" s="83"/>
      <c r="J1023" s="83"/>
      <c r="K1023" s="83"/>
      <c r="L1023" s="83"/>
      <c r="M1023" s="83"/>
      <c r="N1023" s="78"/>
      <c r="S1023" s="77"/>
      <c r="T1023" s="8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</row>
    <row r="1024" spans="1:45" s="4" customFormat="1">
      <c r="A1024" s="93"/>
      <c r="B1024" s="83"/>
      <c r="C1024" s="83"/>
      <c r="D1024" s="83"/>
      <c r="E1024" s="83"/>
      <c r="F1024" s="83"/>
      <c r="G1024" s="84"/>
      <c r="H1024" s="84"/>
      <c r="I1024" s="83"/>
      <c r="J1024" s="83"/>
      <c r="K1024" s="83"/>
      <c r="L1024" s="83"/>
      <c r="M1024" s="83"/>
      <c r="N1024" s="78"/>
      <c r="S1024" s="77"/>
      <c r="T1024" s="88"/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  <c r="AG1024" s="78"/>
      <c r="AH1024" s="78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</row>
    <row r="1025" spans="1:45" s="4" customFormat="1">
      <c r="A1025" s="93"/>
      <c r="B1025" s="83"/>
      <c r="C1025" s="83"/>
      <c r="D1025" s="83"/>
      <c r="E1025" s="83"/>
      <c r="F1025" s="83"/>
      <c r="G1025" s="84"/>
      <c r="H1025" s="84"/>
      <c r="I1025" s="83"/>
      <c r="J1025" s="83"/>
      <c r="K1025" s="83"/>
      <c r="L1025" s="83"/>
      <c r="M1025" s="83"/>
      <c r="N1025" s="78"/>
      <c r="S1025" s="77"/>
      <c r="T1025" s="88"/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  <c r="AG1025" s="78"/>
      <c r="AH1025" s="78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</row>
    <row r="1026" spans="1:45" s="4" customFormat="1">
      <c r="A1026" s="93"/>
      <c r="B1026" s="83"/>
      <c r="C1026" s="83"/>
      <c r="D1026" s="83"/>
      <c r="E1026" s="83"/>
      <c r="F1026" s="83"/>
      <c r="G1026" s="84"/>
      <c r="H1026" s="84"/>
      <c r="I1026" s="83"/>
      <c r="J1026" s="83"/>
      <c r="K1026" s="83"/>
      <c r="L1026" s="83"/>
      <c r="M1026" s="83"/>
      <c r="N1026" s="78"/>
      <c r="S1026" s="77"/>
      <c r="T1026" s="88"/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  <c r="AG1026" s="78"/>
      <c r="AH1026" s="78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</row>
    <row r="1027" spans="1:45" s="4" customFormat="1">
      <c r="A1027" s="93"/>
      <c r="B1027" s="83"/>
      <c r="C1027" s="83"/>
      <c r="D1027" s="83"/>
      <c r="E1027" s="83"/>
      <c r="F1027" s="83"/>
      <c r="G1027" s="84"/>
      <c r="H1027" s="84"/>
      <c r="I1027" s="83"/>
      <c r="J1027" s="83"/>
      <c r="K1027" s="83"/>
      <c r="L1027" s="83"/>
      <c r="M1027" s="83"/>
      <c r="N1027" s="78"/>
      <c r="S1027" s="77"/>
      <c r="T1027" s="8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8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</row>
    <row r="1028" spans="1:45" s="4" customFormat="1">
      <c r="A1028" s="93"/>
      <c r="B1028" s="83"/>
      <c r="C1028" s="83"/>
      <c r="D1028" s="83"/>
      <c r="E1028" s="83"/>
      <c r="F1028" s="83"/>
      <c r="G1028" s="84"/>
      <c r="H1028" s="84"/>
      <c r="I1028" s="83"/>
      <c r="J1028" s="83"/>
      <c r="K1028" s="83"/>
      <c r="L1028" s="83"/>
      <c r="M1028" s="83"/>
      <c r="N1028" s="78"/>
      <c r="S1028" s="77"/>
      <c r="T1028" s="88"/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  <c r="AG1028" s="78"/>
      <c r="AH1028" s="78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</row>
    <row r="1029" spans="1:45" s="4" customFormat="1">
      <c r="A1029" s="93"/>
      <c r="B1029" s="83"/>
      <c r="C1029" s="83"/>
      <c r="D1029" s="83"/>
      <c r="E1029" s="83"/>
      <c r="F1029" s="83"/>
      <c r="G1029" s="84"/>
      <c r="H1029" s="84"/>
      <c r="I1029" s="83"/>
      <c r="J1029" s="83"/>
      <c r="K1029" s="83"/>
      <c r="L1029" s="83"/>
      <c r="M1029" s="83"/>
      <c r="N1029" s="78"/>
      <c r="S1029" s="77"/>
      <c r="T1029" s="8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</row>
    <row r="1030" spans="1:45" s="4" customFormat="1">
      <c r="A1030" s="93"/>
      <c r="B1030" s="83"/>
      <c r="C1030" s="83"/>
      <c r="D1030" s="83"/>
      <c r="E1030" s="83"/>
      <c r="F1030" s="83"/>
      <c r="G1030" s="84"/>
      <c r="H1030" s="84"/>
      <c r="I1030" s="83"/>
      <c r="J1030" s="83"/>
      <c r="K1030" s="83"/>
      <c r="L1030" s="83"/>
      <c r="M1030" s="83"/>
      <c r="N1030" s="78"/>
      <c r="S1030" s="77"/>
      <c r="T1030" s="8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</row>
    <row r="1031" spans="1:45" s="4" customFormat="1">
      <c r="A1031" s="93"/>
      <c r="B1031" s="83"/>
      <c r="C1031" s="83"/>
      <c r="D1031" s="83"/>
      <c r="E1031" s="83"/>
      <c r="F1031" s="83"/>
      <c r="G1031" s="84"/>
      <c r="H1031" s="84"/>
      <c r="I1031" s="83"/>
      <c r="J1031" s="83"/>
      <c r="K1031" s="83"/>
      <c r="L1031" s="83"/>
      <c r="M1031" s="83"/>
      <c r="N1031" s="78"/>
      <c r="S1031" s="77"/>
      <c r="T1031" s="8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</row>
    <row r="1032" spans="1:45" s="4" customFormat="1">
      <c r="A1032" s="93"/>
      <c r="B1032" s="83"/>
      <c r="C1032" s="83"/>
      <c r="D1032" s="83"/>
      <c r="E1032" s="83"/>
      <c r="F1032" s="83"/>
      <c r="G1032" s="84"/>
      <c r="H1032" s="84"/>
      <c r="I1032" s="83"/>
      <c r="J1032" s="83"/>
      <c r="K1032" s="83"/>
      <c r="L1032" s="83"/>
      <c r="M1032" s="83"/>
      <c r="N1032" s="78"/>
      <c r="S1032" s="77"/>
      <c r="T1032" s="8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</row>
    <row r="1033" spans="1:45" s="4" customFormat="1">
      <c r="A1033" s="93"/>
      <c r="B1033" s="83"/>
      <c r="C1033" s="83"/>
      <c r="D1033" s="83"/>
      <c r="E1033" s="83"/>
      <c r="F1033" s="83"/>
      <c r="G1033" s="84"/>
      <c r="H1033" s="84"/>
      <c r="I1033" s="83"/>
      <c r="J1033" s="83"/>
      <c r="K1033" s="83"/>
      <c r="L1033" s="83"/>
      <c r="M1033" s="83"/>
      <c r="N1033" s="78"/>
      <c r="S1033" s="77"/>
      <c r="T1033" s="8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</row>
    <row r="1034" spans="1:45" s="4" customFormat="1">
      <c r="A1034" s="93"/>
      <c r="B1034" s="83"/>
      <c r="C1034" s="83"/>
      <c r="D1034" s="83"/>
      <c r="E1034" s="83"/>
      <c r="F1034" s="83"/>
      <c r="G1034" s="84"/>
      <c r="H1034" s="84"/>
      <c r="I1034" s="83"/>
      <c r="J1034" s="83"/>
      <c r="K1034" s="83"/>
      <c r="L1034" s="83"/>
      <c r="M1034" s="83"/>
      <c r="N1034" s="78"/>
      <c r="S1034" s="77"/>
      <c r="T1034" s="8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</row>
    <row r="1035" spans="1:45" s="4" customFormat="1">
      <c r="A1035" s="93"/>
      <c r="B1035" s="83"/>
      <c r="C1035" s="83"/>
      <c r="D1035" s="83"/>
      <c r="E1035" s="83"/>
      <c r="F1035" s="83"/>
      <c r="G1035" s="84"/>
      <c r="H1035" s="84"/>
      <c r="I1035" s="83"/>
      <c r="J1035" s="83"/>
      <c r="K1035" s="83"/>
      <c r="L1035" s="83"/>
      <c r="M1035" s="83"/>
      <c r="N1035" s="78"/>
      <c r="S1035" s="77"/>
      <c r="T1035" s="8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8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</row>
    <row r="1036" spans="1:45" s="4" customFormat="1">
      <c r="A1036" s="93"/>
      <c r="B1036" s="83"/>
      <c r="C1036" s="83"/>
      <c r="D1036" s="83"/>
      <c r="E1036" s="83"/>
      <c r="F1036" s="83"/>
      <c r="G1036" s="84"/>
      <c r="H1036" s="84"/>
      <c r="I1036" s="83"/>
      <c r="J1036" s="83"/>
      <c r="K1036" s="83"/>
      <c r="L1036" s="83"/>
      <c r="M1036" s="83"/>
      <c r="N1036" s="78"/>
      <c r="S1036" s="77"/>
      <c r="T1036" s="8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</row>
    <row r="1037" spans="1:45" s="4" customFormat="1">
      <c r="A1037" s="93"/>
      <c r="B1037" s="83"/>
      <c r="C1037" s="83"/>
      <c r="D1037" s="83"/>
      <c r="E1037" s="83"/>
      <c r="F1037" s="83"/>
      <c r="G1037" s="84"/>
      <c r="H1037" s="84"/>
      <c r="I1037" s="83"/>
      <c r="J1037" s="83"/>
      <c r="K1037" s="83"/>
      <c r="L1037" s="83"/>
      <c r="M1037" s="83"/>
      <c r="N1037" s="78"/>
      <c r="S1037" s="77"/>
      <c r="T1037" s="88"/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</row>
    <row r="1038" spans="1:45" s="4" customFormat="1">
      <c r="A1038" s="93"/>
      <c r="B1038" s="83"/>
      <c r="C1038" s="83"/>
      <c r="D1038" s="83"/>
      <c r="E1038" s="83"/>
      <c r="F1038" s="83"/>
      <c r="G1038" s="84"/>
      <c r="H1038" s="84"/>
      <c r="I1038" s="83"/>
      <c r="J1038" s="83"/>
      <c r="K1038" s="83"/>
      <c r="L1038" s="83"/>
      <c r="M1038" s="83"/>
      <c r="N1038" s="78"/>
      <c r="S1038" s="77"/>
      <c r="T1038" s="8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</row>
    <row r="1039" spans="1:45" s="4" customFormat="1">
      <c r="A1039" s="93"/>
      <c r="B1039" s="83"/>
      <c r="C1039" s="83"/>
      <c r="D1039" s="83"/>
      <c r="E1039" s="83"/>
      <c r="F1039" s="83"/>
      <c r="G1039" s="84"/>
      <c r="H1039" s="84"/>
      <c r="I1039" s="83"/>
      <c r="J1039" s="83"/>
      <c r="K1039" s="83"/>
      <c r="L1039" s="83"/>
      <c r="M1039" s="83"/>
      <c r="N1039" s="78"/>
      <c r="S1039" s="77"/>
      <c r="T1039" s="8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</row>
    <row r="1040" spans="1:45" s="4" customFormat="1">
      <c r="A1040" s="93"/>
      <c r="B1040" s="83"/>
      <c r="C1040" s="83"/>
      <c r="D1040" s="83"/>
      <c r="E1040" s="83"/>
      <c r="F1040" s="83"/>
      <c r="G1040" s="84"/>
      <c r="H1040" s="84"/>
      <c r="I1040" s="83"/>
      <c r="J1040" s="83"/>
      <c r="K1040" s="83"/>
      <c r="L1040" s="83"/>
      <c r="M1040" s="83"/>
      <c r="N1040" s="78"/>
      <c r="S1040" s="77"/>
      <c r="T1040" s="8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</row>
    <row r="1041" spans="1:45" s="4" customFormat="1">
      <c r="A1041" s="93"/>
      <c r="B1041" s="83"/>
      <c r="C1041" s="83"/>
      <c r="D1041" s="83"/>
      <c r="E1041" s="83"/>
      <c r="F1041" s="83"/>
      <c r="G1041" s="84"/>
      <c r="H1041" s="84"/>
      <c r="I1041" s="83"/>
      <c r="J1041" s="83"/>
      <c r="K1041" s="83"/>
      <c r="L1041" s="83"/>
      <c r="M1041" s="83"/>
      <c r="N1041" s="78"/>
      <c r="S1041" s="77"/>
      <c r="T1041" s="8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</row>
    <row r="1042" spans="1:45" s="4" customFormat="1">
      <c r="A1042" s="93"/>
      <c r="B1042" s="83"/>
      <c r="C1042" s="83"/>
      <c r="D1042" s="83"/>
      <c r="E1042" s="83"/>
      <c r="F1042" s="83"/>
      <c r="G1042" s="84"/>
      <c r="H1042" s="84"/>
      <c r="I1042" s="83"/>
      <c r="J1042" s="83"/>
      <c r="K1042" s="83"/>
      <c r="L1042" s="83"/>
      <c r="M1042" s="83"/>
      <c r="N1042" s="78"/>
      <c r="S1042" s="77"/>
      <c r="T1042" s="8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</row>
    <row r="1043" spans="1:45" s="4" customFormat="1">
      <c r="A1043" s="93"/>
      <c r="B1043" s="83"/>
      <c r="C1043" s="83"/>
      <c r="D1043" s="83"/>
      <c r="E1043" s="83"/>
      <c r="F1043" s="83"/>
      <c r="G1043" s="84"/>
      <c r="H1043" s="84"/>
      <c r="I1043" s="83"/>
      <c r="J1043" s="83"/>
      <c r="K1043" s="83"/>
      <c r="L1043" s="83"/>
      <c r="M1043" s="83"/>
      <c r="N1043" s="78"/>
      <c r="S1043" s="77"/>
      <c r="T1043" s="8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</row>
    <row r="1044" spans="1:45" s="4" customFormat="1">
      <c r="A1044" s="93"/>
      <c r="B1044" s="83"/>
      <c r="C1044" s="83"/>
      <c r="D1044" s="83"/>
      <c r="E1044" s="83"/>
      <c r="F1044" s="83"/>
      <c r="G1044" s="84"/>
      <c r="H1044" s="84"/>
      <c r="I1044" s="83"/>
      <c r="J1044" s="83"/>
      <c r="K1044" s="83"/>
      <c r="L1044" s="83"/>
      <c r="M1044" s="83"/>
      <c r="N1044" s="78"/>
      <c r="S1044" s="77"/>
      <c r="T1044" s="8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</row>
    <row r="1045" spans="1:45" s="4" customFormat="1">
      <c r="A1045" s="93"/>
      <c r="B1045" s="83"/>
      <c r="C1045" s="83"/>
      <c r="D1045" s="83"/>
      <c r="E1045" s="83"/>
      <c r="F1045" s="83"/>
      <c r="G1045" s="84"/>
      <c r="H1045" s="84"/>
      <c r="I1045" s="83"/>
      <c r="J1045" s="83"/>
      <c r="K1045" s="83"/>
      <c r="L1045" s="83"/>
      <c r="M1045" s="83"/>
      <c r="N1045" s="78"/>
      <c r="S1045" s="77"/>
      <c r="T1045" s="8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</row>
    <row r="1046" spans="1:45" s="4" customFormat="1">
      <c r="A1046" s="93"/>
      <c r="B1046" s="83"/>
      <c r="C1046" s="83"/>
      <c r="D1046" s="83"/>
      <c r="E1046" s="83"/>
      <c r="F1046" s="83"/>
      <c r="G1046" s="84"/>
      <c r="H1046" s="84"/>
      <c r="I1046" s="83"/>
      <c r="J1046" s="83"/>
      <c r="K1046" s="83"/>
      <c r="L1046" s="83"/>
      <c r="M1046" s="83"/>
      <c r="N1046" s="78"/>
      <c r="S1046" s="77"/>
      <c r="T1046" s="8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</row>
    <row r="1047" spans="1:45" s="4" customFormat="1">
      <c r="A1047" s="93"/>
      <c r="B1047" s="83"/>
      <c r="C1047" s="83"/>
      <c r="D1047" s="83"/>
      <c r="E1047" s="83"/>
      <c r="F1047" s="83"/>
      <c r="G1047" s="84"/>
      <c r="H1047" s="84"/>
      <c r="I1047" s="83"/>
      <c r="J1047" s="83"/>
      <c r="K1047" s="83"/>
      <c r="L1047" s="83"/>
      <c r="M1047" s="83"/>
      <c r="N1047" s="78"/>
      <c r="S1047" s="77"/>
      <c r="T1047" s="8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</row>
    <row r="1048" spans="1:45" s="4" customFormat="1">
      <c r="A1048" s="93"/>
      <c r="B1048" s="83"/>
      <c r="C1048" s="83"/>
      <c r="D1048" s="83"/>
      <c r="E1048" s="83"/>
      <c r="F1048" s="83"/>
      <c r="G1048" s="84"/>
      <c r="H1048" s="84"/>
      <c r="I1048" s="83"/>
      <c r="J1048" s="83"/>
      <c r="K1048" s="83"/>
      <c r="L1048" s="83"/>
      <c r="M1048" s="83"/>
      <c r="N1048" s="78"/>
      <c r="S1048" s="77"/>
      <c r="T1048" s="8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</row>
    <row r="1049" spans="1:45" s="4" customFormat="1">
      <c r="A1049" s="93"/>
      <c r="B1049" s="83"/>
      <c r="C1049" s="83"/>
      <c r="D1049" s="83"/>
      <c r="E1049" s="83"/>
      <c r="F1049" s="83"/>
      <c r="G1049" s="84"/>
      <c r="H1049" s="84"/>
      <c r="I1049" s="83"/>
      <c r="J1049" s="83"/>
      <c r="K1049" s="83"/>
      <c r="L1049" s="83"/>
      <c r="M1049" s="83"/>
      <c r="N1049" s="78"/>
      <c r="S1049" s="77"/>
      <c r="T1049" s="88"/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8"/>
      <c r="AS1049" s="78"/>
    </row>
    <row r="1050" spans="1:45" s="4" customFormat="1">
      <c r="A1050" s="93"/>
      <c r="B1050" s="83"/>
      <c r="C1050" s="83"/>
      <c r="D1050" s="83"/>
      <c r="E1050" s="83"/>
      <c r="F1050" s="83"/>
      <c r="G1050" s="84"/>
      <c r="H1050" s="84"/>
      <c r="I1050" s="83"/>
      <c r="J1050" s="83"/>
      <c r="K1050" s="83"/>
      <c r="L1050" s="83"/>
      <c r="M1050" s="83"/>
      <c r="N1050" s="78"/>
      <c r="S1050" s="77"/>
      <c r="T1050" s="88"/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  <c r="AG1050" s="78"/>
      <c r="AH1050" s="78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8"/>
      <c r="AS1050" s="78"/>
    </row>
    <row r="1051" spans="1:45" s="4" customFormat="1">
      <c r="A1051" s="93"/>
      <c r="B1051" s="83"/>
      <c r="C1051" s="83"/>
      <c r="D1051" s="83"/>
      <c r="E1051" s="83"/>
      <c r="F1051" s="83"/>
      <c r="G1051" s="84"/>
      <c r="H1051" s="84"/>
      <c r="I1051" s="83"/>
      <c r="J1051" s="83"/>
      <c r="K1051" s="83"/>
      <c r="L1051" s="83"/>
      <c r="M1051" s="83"/>
      <c r="N1051" s="78"/>
      <c r="S1051" s="77"/>
      <c r="T1051" s="88"/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  <c r="AG1051" s="78"/>
      <c r="AH1051" s="78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8"/>
      <c r="AS1051" s="78"/>
    </row>
    <row r="1052" spans="1:45" s="4" customFormat="1">
      <c r="A1052" s="93"/>
      <c r="B1052" s="83"/>
      <c r="C1052" s="83"/>
      <c r="D1052" s="83"/>
      <c r="E1052" s="83"/>
      <c r="F1052" s="83"/>
      <c r="G1052" s="84"/>
      <c r="H1052" s="84"/>
      <c r="I1052" s="83"/>
      <c r="J1052" s="83"/>
      <c r="K1052" s="83"/>
      <c r="L1052" s="83"/>
      <c r="M1052" s="83"/>
      <c r="N1052" s="78"/>
      <c r="S1052" s="77"/>
      <c r="T1052" s="88"/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  <c r="AG1052" s="78"/>
      <c r="AH1052" s="78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8"/>
      <c r="AS1052" s="78"/>
    </row>
    <row r="1053" spans="1:45" s="4" customFormat="1">
      <c r="A1053" s="93"/>
      <c r="B1053" s="83"/>
      <c r="C1053" s="83"/>
      <c r="D1053" s="83"/>
      <c r="E1053" s="83"/>
      <c r="F1053" s="83"/>
      <c r="G1053" s="84"/>
      <c r="H1053" s="84"/>
      <c r="I1053" s="83"/>
      <c r="J1053" s="83"/>
      <c r="K1053" s="83"/>
      <c r="L1053" s="83"/>
      <c r="M1053" s="83"/>
      <c r="N1053" s="78"/>
      <c r="S1053" s="77"/>
      <c r="T1053" s="88"/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8"/>
      <c r="AS1053" s="78"/>
    </row>
    <row r="1054" spans="1:45" s="4" customFormat="1">
      <c r="A1054" s="93"/>
      <c r="B1054" s="83"/>
      <c r="C1054" s="83"/>
      <c r="D1054" s="83"/>
      <c r="E1054" s="83"/>
      <c r="F1054" s="83"/>
      <c r="G1054" s="84"/>
      <c r="H1054" s="84"/>
      <c r="I1054" s="83"/>
      <c r="J1054" s="83"/>
      <c r="K1054" s="83"/>
      <c r="L1054" s="83"/>
      <c r="M1054" s="83"/>
      <c r="N1054" s="78"/>
      <c r="S1054" s="77"/>
      <c r="T1054" s="88"/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  <c r="AG1054" s="78"/>
      <c r="AH1054" s="78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8"/>
      <c r="AS1054" s="78"/>
    </row>
    <row r="1055" spans="1:45" s="4" customFormat="1">
      <c r="A1055" s="93"/>
      <c r="B1055" s="83"/>
      <c r="C1055" s="83"/>
      <c r="D1055" s="83"/>
      <c r="E1055" s="83"/>
      <c r="F1055" s="83"/>
      <c r="G1055" s="84"/>
      <c r="H1055" s="84"/>
      <c r="I1055" s="83"/>
      <c r="J1055" s="83"/>
      <c r="K1055" s="83"/>
      <c r="L1055" s="83"/>
      <c r="M1055" s="83"/>
      <c r="N1055" s="78"/>
      <c r="S1055" s="77"/>
      <c r="T1055" s="88"/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  <c r="AG1055" s="78"/>
      <c r="AH1055" s="78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8"/>
      <c r="AS1055" s="78"/>
    </row>
    <row r="1056" spans="1:45" s="4" customFormat="1">
      <c r="A1056" s="93"/>
      <c r="B1056" s="83"/>
      <c r="C1056" s="83"/>
      <c r="D1056" s="83"/>
      <c r="E1056" s="83"/>
      <c r="F1056" s="83"/>
      <c r="G1056" s="84"/>
      <c r="H1056" s="84"/>
      <c r="I1056" s="83"/>
      <c r="J1056" s="83"/>
      <c r="K1056" s="83"/>
      <c r="L1056" s="83"/>
      <c r="M1056" s="83"/>
      <c r="N1056" s="78"/>
      <c r="S1056" s="77"/>
      <c r="T1056" s="88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  <c r="AG1056" s="78"/>
      <c r="AH1056" s="78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8"/>
      <c r="AS1056" s="78"/>
    </row>
    <row r="1057" spans="1:45" s="4" customFormat="1">
      <c r="A1057" s="93"/>
      <c r="B1057" s="83"/>
      <c r="C1057" s="83"/>
      <c r="D1057" s="83"/>
      <c r="E1057" s="83"/>
      <c r="F1057" s="83"/>
      <c r="G1057" s="84"/>
      <c r="H1057" s="84"/>
      <c r="I1057" s="83"/>
      <c r="J1057" s="83"/>
      <c r="K1057" s="83"/>
      <c r="L1057" s="83"/>
      <c r="M1057" s="83"/>
      <c r="N1057" s="78"/>
      <c r="S1057" s="77"/>
      <c r="T1057" s="88"/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8"/>
      <c r="AS1057" s="78"/>
    </row>
    <row r="1058" spans="1:45" s="4" customFormat="1">
      <c r="A1058" s="93"/>
      <c r="B1058" s="83"/>
      <c r="C1058" s="83"/>
      <c r="D1058" s="83"/>
      <c r="E1058" s="83"/>
      <c r="F1058" s="83"/>
      <c r="G1058" s="84"/>
      <c r="H1058" s="84"/>
      <c r="I1058" s="83"/>
      <c r="J1058" s="83"/>
      <c r="K1058" s="83"/>
      <c r="L1058" s="83"/>
      <c r="M1058" s="83"/>
      <c r="N1058" s="78"/>
      <c r="S1058" s="77"/>
      <c r="T1058" s="88"/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  <c r="AE1058" s="78"/>
      <c r="AF1058" s="78"/>
      <c r="AG1058" s="78"/>
      <c r="AH1058" s="78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8"/>
      <c r="AS1058" s="78"/>
    </row>
    <row r="1059" spans="1:45" s="4" customFormat="1">
      <c r="A1059" s="93"/>
      <c r="B1059" s="83"/>
      <c r="C1059" s="83"/>
      <c r="D1059" s="83"/>
      <c r="E1059" s="83"/>
      <c r="F1059" s="83"/>
      <c r="G1059" s="84"/>
      <c r="H1059" s="84"/>
      <c r="I1059" s="83"/>
      <c r="J1059" s="83"/>
      <c r="K1059" s="83"/>
      <c r="L1059" s="83"/>
      <c r="M1059" s="83"/>
      <c r="N1059" s="78"/>
      <c r="S1059" s="77"/>
      <c r="T1059" s="88"/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  <c r="AE1059" s="78"/>
      <c r="AF1059" s="78"/>
      <c r="AG1059" s="78"/>
      <c r="AH1059" s="78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8"/>
      <c r="AS1059" s="78"/>
    </row>
    <row r="1060" spans="1:45" s="4" customFormat="1">
      <c r="A1060" s="93"/>
      <c r="B1060" s="83"/>
      <c r="C1060" s="83"/>
      <c r="D1060" s="83"/>
      <c r="E1060" s="83"/>
      <c r="F1060" s="83"/>
      <c r="G1060" s="84"/>
      <c r="H1060" s="84"/>
      <c r="I1060" s="83"/>
      <c r="J1060" s="83"/>
      <c r="K1060" s="83"/>
      <c r="L1060" s="83"/>
      <c r="M1060" s="83"/>
      <c r="N1060" s="78"/>
      <c r="S1060" s="77"/>
      <c r="T1060" s="88"/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  <c r="AE1060" s="78"/>
      <c r="AF1060" s="78"/>
      <c r="AG1060" s="78"/>
      <c r="AH1060" s="78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8"/>
      <c r="AS1060" s="78"/>
    </row>
    <row r="1061" spans="1:45" s="4" customFormat="1">
      <c r="A1061" s="93"/>
      <c r="B1061" s="83"/>
      <c r="C1061" s="83"/>
      <c r="D1061" s="83"/>
      <c r="E1061" s="83"/>
      <c r="F1061" s="83"/>
      <c r="G1061" s="84"/>
      <c r="H1061" s="84"/>
      <c r="I1061" s="83"/>
      <c r="J1061" s="83"/>
      <c r="K1061" s="83"/>
      <c r="L1061" s="83"/>
      <c r="M1061" s="83"/>
      <c r="N1061" s="78"/>
      <c r="S1061" s="77"/>
      <c r="T1061" s="88"/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  <c r="AE1061" s="78"/>
      <c r="AF1061" s="78"/>
      <c r="AG1061" s="78"/>
      <c r="AH1061" s="78"/>
      <c r="AI1061" s="78"/>
      <c r="AJ1061" s="78"/>
      <c r="AK1061" s="78"/>
      <c r="AL1061" s="78"/>
      <c r="AM1061" s="78"/>
      <c r="AN1061" s="78"/>
      <c r="AO1061" s="78"/>
      <c r="AP1061" s="78"/>
      <c r="AQ1061" s="78"/>
      <c r="AR1061" s="78"/>
      <c r="AS1061" s="78"/>
    </row>
    <row r="1062" spans="1:45" s="4" customFormat="1">
      <c r="A1062" s="93"/>
      <c r="B1062" s="83"/>
      <c r="C1062" s="83"/>
      <c r="D1062" s="83"/>
      <c r="E1062" s="83"/>
      <c r="F1062" s="83"/>
      <c r="G1062" s="84"/>
      <c r="H1062" s="84"/>
      <c r="I1062" s="83"/>
      <c r="J1062" s="83"/>
      <c r="K1062" s="83"/>
      <c r="L1062" s="83"/>
      <c r="M1062" s="83"/>
      <c r="N1062" s="78"/>
      <c r="S1062" s="77"/>
      <c r="T1062" s="88"/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  <c r="AE1062" s="78"/>
      <c r="AF1062" s="78"/>
      <c r="AG1062" s="78"/>
      <c r="AH1062" s="78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8"/>
      <c r="AS1062" s="78"/>
    </row>
    <row r="1063" spans="1:45" s="4" customFormat="1">
      <c r="A1063" s="93"/>
      <c r="B1063" s="83"/>
      <c r="C1063" s="83"/>
      <c r="D1063" s="83"/>
      <c r="E1063" s="83"/>
      <c r="F1063" s="83"/>
      <c r="G1063" s="84"/>
      <c r="H1063" s="84"/>
      <c r="I1063" s="83"/>
      <c r="J1063" s="83"/>
      <c r="K1063" s="83"/>
      <c r="L1063" s="83"/>
      <c r="M1063" s="83"/>
      <c r="N1063" s="78"/>
      <c r="S1063" s="77"/>
      <c r="T1063" s="88"/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  <c r="AE1063" s="78"/>
      <c r="AF1063" s="78"/>
      <c r="AG1063" s="78"/>
      <c r="AH1063" s="78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8"/>
      <c r="AS1063" s="78"/>
    </row>
    <row r="1064" spans="1:45" s="4" customFormat="1">
      <c r="A1064" s="93"/>
      <c r="B1064" s="83"/>
      <c r="C1064" s="83"/>
      <c r="D1064" s="83"/>
      <c r="E1064" s="83"/>
      <c r="F1064" s="83"/>
      <c r="G1064" s="84"/>
      <c r="H1064" s="84"/>
      <c r="I1064" s="83"/>
      <c r="J1064" s="83"/>
      <c r="K1064" s="83"/>
      <c r="L1064" s="83"/>
      <c r="M1064" s="83"/>
      <c r="N1064" s="78"/>
      <c r="S1064" s="77"/>
      <c r="T1064" s="88"/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  <c r="AE1064" s="78"/>
      <c r="AF1064" s="78"/>
      <c r="AG1064" s="78"/>
      <c r="AH1064" s="78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8"/>
      <c r="AS1064" s="78"/>
    </row>
    <row r="1065" spans="1:45" s="4" customFormat="1">
      <c r="A1065" s="93"/>
      <c r="B1065" s="83"/>
      <c r="C1065" s="83"/>
      <c r="D1065" s="83"/>
      <c r="E1065" s="83"/>
      <c r="F1065" s="83"/>
      <c r="G1065" s="84"/>
      <c r="H1065" s="84"/>
      <c r="I1065" s="83"/>
      <c r="J1065" s="83"/>
      <c r="K1065" s="83"/>
      <c r="L1065" s="83"/>
      <c r="M1065" s="83"/>
      <c r="N1065" s="78"/>
      <c r="S1065" s="77"/>
      <c r="T1065" s="88"/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  <c r="AE1065" s="78"/>
      <c r="AF1065" s="78"/>
      <c r="AG1065" s="78"/>
      <c r="AH1065" s="78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8"/>
      <c r="AS1065" s="78"/>
    </row>
    <row r="1066" spans="1:45" s="4" customFormat="1">
      <c r="A1066" s="93"/>
      <c r="B1066" s="83"/>
      <c r="C1066" s="83"/>
      <c r="D1066" s="83"/>
      <c r="E1066" s="83"/>
      <c r="F1066" s="83"/>
      <c r="G1066" s="84"/>
      <c r="H1066" s="84"/>
      <c r="I1066" s="83"/>
      <c r="J1066" s="83"/>
      <c r="K1066" s="83"/>
      <c r="L1066" s="83"/>
      <c r="M1066" s="83"/>
      <c r="N1066" s="78"/>
      <c r="S1066" s="77"/>
      <c r="T1066" s="88"/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  <c r="AE1066" s="78"/>
      <c r="AF1066" s="78"/>
      <c r="AG1066" s="78"/>
      <c r="AH1066" s="78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8"/>
      <c r="AS1066" s="78"/>
    </row>
    <row r="1067" spans="1:45" s="4" customFormat="1">
      <c r="A1067" s="93"/>
      <c r="B1067" s="83"/>
      <c r="C1067" s="83"/>
      <c r="D1067" s="83"/>
      <c r="E1067" s="83"/>
      <c r="F1067" s="83"/>
      <c r="G1067" s="84"/>
      <c r="H1067" s="84"/>
      <c r="I1067" s="83"/>
      <c r="J1067" s="83"/>
      <c r="K1067" s="83"/>
      <c r="L1067" s="83"/>
      <c r="M1067" s="83"/>
      <c r="N1067" s="78"/>
      <c r="S1067" s="77"/>
      <c r="T1067" s="88"/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  <c r="AE1067" s="78"/>
      <c r="AF1067" s="78"/>
      <c r="AG1067" s="78"/>
      <c r="AH1067" s="78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8"/>
      <c r="AS1067" s="78"/>
    </row>
    <row r="1068" spans="1:45" s="4" customFormat="1">
      <c r="A1068" s="93"/>
      <c r="B1068" s="83"/>
      <c r="C1068" s="83"/>
      <c r="D1068" s="83"/>
      <c r="E1068" s="83"/>
      <c r="F1068" s="83"/>
      <c r="G1068" s="84"/>
      <c r="H1068" s="84"/>
      <c r="I1068" s="83"/>
      <c r="J1068" s="83"/>
      <c r="K1068" s="83"/>
      <c r="L1068" s="83"/>
      <c r="M1068" s="83"/>
      <c r="N1068" s="78"/>
      <c r="S1068" s="77"/>
      <c r="T1068" s="88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  <c r="AE1068" s="78"/>
      <c r="AF1068" s="78"/>
      <c r="AG1068" s="78"/>
      <c r="AH1068" s="78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8"/>
      <c r="AS1068" s="78"/>
    </row>
    <row r="1069" spans="1:45" s="4" customFormat="1">
      <c r="A1069" s="93"/>
      <c r="B1069" s="83"/>
      <c r="C1069" s="83"/>
      <c r="D1069" s="83"/>
      <c r="E1069" s="83"/>
      <c r="F1069" s="83"/>
      <c r="G1069" s="84"/>
      <c r="H1069" s="84"/>
      <c r="I1069" s="83"/>
      <c r="J1069" s="83"/>
      <c r="K1069" s="83"/>
      <c r="L1069" s="83"/>
      <c r="M1069" s="83"/>
      <c r="N1069" s="78"/>
      <c r="S1069" s="77"/>
      <c r="T1069" s="88"/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  <c r="AE1069" s="78"/>
      <c r="AF1069" s="78"/>
      <c r="AG1069" s="78"/>
      <c r="AH1069" s="78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8"/>
      <c r="AS1069" s="78"/>
    </row>
    <row r="1070" spans="1:45" s="4" customFormat="1">
      <c r="A1070" s="93"/>
      <c r="B1070" s="83"/>
      <c r="C1070" s="83"/>
      <c r="D1070" s="83"/>
      <c r="E1070" s="83"/>
      <c r="F1070" s="83"/>
      <c r="G1070" s="84"/>
      <c r="H1070" s="84"/>
      <c r="I1070" s="83"/>
      <c r="J1070" s="83"/>
      <c r="K1070" s="83"/>
      <c r="L1070" s="83"/>
      <c r="M1070" s="83"/>
      <c r="N1070" s="78"/>
      <c r="S1070" s="77"/>
      <c r="T1070" s="88"/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  <c r="AE1070" s="78"/>
      <c r="AF1070" s="78"/>
      <c r="AG1070" s="78"/>
      <c r="AH1070" s="78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8"/>
      <c r="AS1070" s="78"/>
    </row>
    <row r="1071" spans="1:45" s="4" customFormat="1">
      <c r="A1071" s="93"/>
      <c r="B1071" s="83"/>
      <c r="C1071" s="83"/>
      <c r="D1071" s="83"/>
      <c r="E1071" s="83"/>
      <c r="F1071" s="83"/>
      <c r="G1071" s="84"/>
      <c r="H1071" s="84"/>
      <c r="I1071" s="83"/>
      <c r="J1071" s="83"/>
      <c r="K1071" s="83"/>
      <c r="L1071" s="83"/>
      <c r="M1071" s="83"/>
      <c r="N1071" s="78"/>
      <c r="S1071" s="77"/>
      <c r="T1071" s="88"/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  <c r="AE1071" s="78"/>
      <c r="AF1071" s="78"/>
      <c r="AG1071" s="78"/>
      <c r="AH1071" s="78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8"/>
      <c r="AS1071" s="78"/>
    </row>
    <row r="1072" spans="1:45" s="4" customFormat="1">
      <c r="A1072" s="93"/>
      <c r="B1072" s="83"/>
      <c r="C1072" s="83"/>
      <c r="D1072" s="83"/>
      <c r="E1072" s="83"/>
      <c r="F1072" s="83"/>
      <c r="G1072" s="84"/>
      <c r="H1072" s="84"/>
      <c r="I1072" s="83"/>
      <c r="J1072" s="83"/>
      <c r="K1072" s="83"/>
      <c r="L1072" s="83"/>
      <c r="M1072" s="83"/>
      <c r="N1072" s="78"/>
      <c r="S1072" s="77"/>
      <c r="T1072" s="88"/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  <c r="AE1072" s="78"/>
      <c r="AF1072" s="78"/>
      <c r="AG1072" s="78"/>
      <c r="AH1072" s="78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8"/>
      <c r="AS1072" s="78"/>
    </row>
    <row r="1073" spans="1:45" s="4" customFormat="1">
      <c r="A1073" s="93"/>
      <c r="B1073" s="83"/>
      <c r="C1073" s="83"/>
      <c r="D1073" s="83"/>
      <c r="E1073" s="83"/>
      <c r="F1073" s="83"/>
      <c r="G1073" s="84"/>
      <c r="H1073" s="84"/>
      <c r="I1073" s="83"/>
      <c r="J1073" s="83"/>
      <c r="K1073" s="83"/>
      <c r="L1073" s="83"/>
      <c r="M1073" s="83"/>
      <c r="N1073" s="78"/>
      <c r="S1073" s="77"/>
      <c r="T1073" s="88"/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  <c r="AE1073" s="78"/>
      <c r="AF1073" s="78"/>
      <c r="AG1073" s="78"/>
      <c r="AH1073" s="78"/>
      <c r="AI1073" s="78"/>
      <c r="AJ1073" s="78"/>
      <c r="AK1073" s="78"/>
      <c r="AL1073" s="78"/>
      <c r="AM1073" s="78"/>
      <c r="AN1073" s="78"/>
      <c r="AO1073" s="78"/>
      <c r="AP1073" s="78"/>
      <c r="AQ1073" s="78"/>
      <c r="AR1073" s="78"/>
      <c r="AS1073" s="78"/>
    </row>
    <row r="1074" spans="1:45" s="4" customFormat="1">
      <c r="A1074" s="93"/>
      <c r="B1074" s="83"/>
      <c r="C1074" s="83"/>
      <c r="D1074" s="83"/>
      <c r="E1074" s="83"/>
      <c r="F1074" s="83"/>
      <c r="G1074" s="84"/>
      <c r="H1074" s="84"/>
      <c r="I1074" s="83"/>
      <c r="J1074" s="83"/>
      <c r="K1074" s="83"/>
      <c r="L1074" s="83"/>
      <c r="M1074" s="83"/>
      <c r="N1074" s="78"/>
      <c r="S1074" s="77"/>
      <c r="T1074" s="88"/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  <c r="AE1074" s="78"/>
      <c r="AF1074" s="78"/>
      <c r="AG1074" s="78"/>
      <c r="AH1074" s="78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8"/>
      <c r="AS1074" s="78"/>
    </row>
    <row r="1075" spans="1:45" s="4" customFormat="1">
      <c r="A1075" s="93"/>
      <c r="B1075" s="83"/>
      <c r="C1075" s="83"/>
      <c r="D1075" s="83"/>
      <c r="E1075" s="83"/>
      <c r="F1075" s="83"/>
      <c r="G1075" s="84"/>
      <c r="H1075" s="84"/>
      <c r="I1075" s="83"/>
      <c r="J1075" s="83"/>
      <c r="K1075" s="83"/>
      <c r="L1075" s="83"/>
      <c r="M1075" s="83"/>
      <c r="N1075" s="78"/>
      <c r="S1075" s="77"/>
      <c r="T1075" s="88"/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  <c r="AE1075" s="78"/>
      <c r="AF1075" s="78"/>
      <c r="AG1075" s="78"/>
      <c r="AH1075" s="78"/>
      <c r="AI1075" s="78"/>
      <c r="AJ1075" s="78"/>
      <c r="AK1075" s="78"/>
      <c r="AL1075" s="78"/>
      <c r="AM1075" s="78"/>
      <c r="AN1075" s="78"/>
      <c r="AO1075" s="78"/>
      <c r="AP1075" s="78"/>
      <c r="AQ1075" s="78"/>
      <c r="AR1075" s="78"/>
      <c r="AS1075" s="78"/>
    </row>
    <row r="1076" spans="1:45" s="4" customFormat="1">
      <c r="A1076" s="93"/>
      <c r="B1076" s="83"/>
      <c r="C1076" s="83"/>
      <c r="D1076" s="83"/>
      <c r="E1076" s="83"/>
      <c r="F1076" s="83"/>
      <c r="G1076" s="84"/>
      <c r="H1076" s="84"/>
      <c r="I1076" s="83"/>
      <c r="J1076" s="83"/>
      <c r="K1076" s="83"/>
      <c r="L1076" s="83"/>
      <c r="M1076" s="83"/>
      <c r="N1076" s="78"/>
      <c r="S1076" s="77"/>
      <c r="T1076" s="88"/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  <c r="AE1076" s="78"/>
      <c r="AF1076" s="78"/>
      <c r="AG1076" s="78"/>
      <c r="AH1076" s="78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8"/>
      <c r="AS1076" s="78"/>
    </row>
    <row r="1077" spans="1:45" s="4" customFormat="1">
      <c r="A1077" s="93"/>
      <c r="B1077" s="83"/>
      <c r="C1077" s="83"/>
      <c r="D1077" s="83"/>
      <c r="E1077" s="83"/>
      <c r="F1077" s="83"/>
      <c r="G1077" s="84"/>
      <c r="H1077" s="84"/>
      <c r="I1077" s="83"/>
      <c r="J1077" s="83"/>
      <c r="K1077" s="83"/>
      <c r="L1077" s="83"/>
      <c r="M1077" s="83"/>
      <c r="N1077" s="78"/>
      <c r="S1077" s="77"/>
      <c r="T1077" s="88"/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  <c r="AE1077" s="78"/>
      <c r="AF1077" s="78"/>
      <c r="AG1077" s="78"/>
      <c r="AH1077" s="78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8"/>
      <c r="AS1077" s="78"/>
    </row>
    <row r="1078" spans="1:45" s="4" customFormat="1">
      <c r="A1078" s="93"/>
      <c r="B1078" s="83"/>
      <c r="C1078" s="83"/>
      <c r="D1078" s="83"/>
      <c r="E1078" s="83"/>
      <c r="F1078" s="83"/>
      <c r="G1078" s="84"/>
      <c r="H1078" s="84"/>
      <c r="I1078" s="83"/>
      <c r="J1078" s="83"/>
      <c r="K1078" s="83"/>
      <c r="L1078" s="83"/>
      <c r="M1078" s="83"/>
      <c r="N1078" s="78"/>
      <c r="S1078" s="77"/>
      <c r="T1078" s="88"/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  <c r="AE1078" s="78"/>
      <c r="AF1078" s="78"/>
      <c r="AG1078" s="78"/>
      <c r="AH1078" s="78"/>
      <c r="AI1078" s="78"/>
      <c r="AJ1078" s="78"/>
      <c r="AK1078" s="78"/>
      <c r="AL1078" s="78"/>
      <c r="AM1078" s="78"/>
      <c r="AN1078" s="78"/>
      <c r="AO1078" s="78"/>
      <c r="AP1078" s="78"/>
      <c r="AQ1078" s="78"/>
      <c r="AR1078" s="78"/>
      <c r="AS1078" s="78"/>
    </row>
    <row r="1079" spans="1:45" s="4" customFormat="1">
      <c r="A1079" s="93"/>
      <c r="B1079" s="83"/>
      <c r="C1079" s="83"/>
      <c r="D1079" s="83"/>
      <c r="E1079" s="83"/>
      <c r="F1079" s="83"/>
      <c r="G1079" s="84"/>
      <c r="H1079" s="84"/>
      <c r="I1079" s="83"/>
      <c r="J1079" s="83"/>
      <c r="K1079" s="83"/>
      <c r="L1079" s="83"/>
      <c r="M1079" s="83"/>
      <c r="N1079" s="78"/>
      <c r="S1079" s="77"/>
      <c r="T1079" s="88"/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  <c r="AE1079" s="78"/>
      <c r="AF1079" s="78"/>
      <c r="AG1079" s="78"/>
      <c r="AH1079" s="78"/>
      <c r="AI1079" s="78"/>
      <c r="AJ1079" s="78"/>
      <c r="AK1079" s="78"/>
      <c r="AL1079" s="78"/>
      <c r="AM1079" s="78"/>
      <c r="AN1079" s="78"/>
      <c r="AO1079" s="78"/>
      <c r="AP1079" s="78"/>
      <c r="AQ1079" s="78"/>
      <c r="AR1079" s="78"/>
      <c r="AS1079" s="78"/>
    </row>
    <row r="1080" spans="1:45" s="4" customFormat="1">
      <c r="A1080" s="93"/>
      <c r="B1080" s="83"/>
      <c r="C1080" s="83"/>
      <c r="D1080" s="83"/>
      <c r="E1080" s="83"/>
      <c r="F1080" s="83"/>
      <c r="G1080" s="84"/>
      <c r="H1080" s="84"/>
      <c r="I1080" s="83"/>
      <c r="J1080" s="83"/>
      <c r="K1080" s="83"/>
      <c r="L1080" s="83"/>
      <c r="M1080" s="83"/>
      <c r="N1080" s="78"/>
      <c r="S1080" s="77"/>
      <c r="T1080" s="88"/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  <c r="AE1080" s="78"/>
      <c r="AF1080" s="78"/>
      <c r="AG1080" s="78"/>
      <c r="AH1080" s="78"/>
      <c r="AI1080" s="78"/>
      <c r="AJ1080" s="78"/>
      <c r="AK1080" s="78"/>
      <c r="AL1080" s="78"/>
      <c r="AM1080" s="78"/>
      <c r="AN1080" s="78"/>
      <c r="AO1080" s="78"/>
      <c r="AP1080" s="78"/>
      <c r="AQ1080" s="78"/>
      <c r="AR1080" s="78"/>
      <c r="AS1080" s="78"/>
    </row>
    <row r="1081" spans="1:45" s="4" customFormat="1">
      <c r="A1081" s="93"/>
      <c r="B1081" s="83"/>
      <c r="C1081" s="83"/>
      <c r="D1081" s="83"/>
      <c r="E1081" s="83"/>
      <c r="F1081" s="83"/>
      <c r="G1081" s="84"/>
      <c r="H1081" s="84"/>
      <c r="I1081" s="83"/>
      <c r="J1081" s="83"/>
      <c r="K1081" s="83"/>
      <c r="L1081" s="83"/>
      <c r="M1081" s="83"/>
      <c r="N1081" s="78"/>
      <c r="S1081" s="77"/>
      <c r="T1081" s="88"/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  <c r="AE1081" s="78"/>
      <c r="AF1081" s="78"/>
      <c r="AG1081" s="78"/>
      <c r="AH1081" s="78"/>
      <c r="AI1081" s="78"/>
      <c r="AJ1081" s="78"/>
      <c r="AK1081" s="78"/>
      <c r="AL1081" s="78"/>
      <c r="AM1081" s="78"/>
      <c r="AN1081" s="78"/>
      <c r="AO1081" s="78"/>
      <c r="AP1081" s="78"/>
      <c r="AQ1081" s="78"/>
      <c r="AR1081" s="78"/>
      <c r="AS1081" s="78"/>
    </row>
    <row r="1082" spans="1:45" s="4" customFormat="1">
      <c r="A1082" s="93"/>
      <c r="B1082" s="83"/>
      <c r="C1082" s="83"/>
      <c r="D1082" s="83"/>
      <c r="E1082" s="83"/>
      <c r="F1082" s="83"/>
      <c r="G1082" s="84"/>
      <c r="H1082" s="84"/>
      <c r="I1082" s="83"/>
      <c r="J1082" s="83"/>
      <c r="K1082" s="83"/>
      <c r="L1082" s="83"/>
      <c r="M1082" s="83"/>
      <c r="N1082" s="78"/>
      <c r="S1082" s="77"/>
      <c r="T1082" s="88"/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  <c r="AE1082" s="78"/>
      <c r="AF1082" s="78"/>
      <c r="AG1082" s="78"/>
      <c r="AH1082" s="78"/>
      <c r="AI1082" s="78"/>
      <c r="AJ1082" s="78"/>
      <c r="AK1082" s="78"/>
      <c r="AL1082" s="78"/>
      <c r="AM1082" s="78"/>
      <c r="AN1082" s="78"/>
      <c r="AO1082" s="78"/>
      <c r="AP1082" s="78"/>
      <c r="AQ1082" s="78"/>
      <c r="AR1082" s="78"/>
      <c r="AS1082" s="78"/>
    </row>
    <row r="1083" spans="1:45" s="4" customFormat="1">
      <c r="A1083" s="93"/>
      <c r="B1083" s="83"/>
      <c r="C1083" s="83"/>
      <c r="D1083" s="83"/>
      <c r="E1083" s="83"/>
      <c r="F1083" s="83"/>
      <c r="G1083" s="84"/>
      <c r="H1083" s="84"/>
      <c r="I1083" s="83"/>
      <c r="J1083" s="83"/>
      <c r="K1083" s="83"/>
      <c r="L1083" s="83"/>
      <c r="M1083" s="83"/>
      <c r="N1083" s="78"/>
      <c r="S1083" s="77"/>
      <c r="T1083" s="88"/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  <c r="AE1083" s="78"/>
      <c r="AF1083" s="78"/>
      <c r="AG1083" s="78"/>
      <c r="AH1083" s="78"/>
      <c r="AI1083" s="78"/>
      <c r="AJ1083" s="78"/>
      <c r="AK1083" s="78"/>
      <c r="AL1083" s="78"/>
      <c r="AM1083" s="78"/>
      <c r="AN1083" s="78"/>
      <c r="AO1083" s="78"/>
      <c r="AP1083" s="78"/>
      <c r="AQ1083" s="78"/>
      <c r="AR1083" s="78"/>
      <c r="AS1083" s="78"/>
    </row>
    <row r="1084" spans="1:45" s="4" customFormat="1">
      <c r="A1084" s="93"/>
      <c r="B1084" s="83"/>
      <c r="C1084" s="83"/>
      <c r="D1084" s="83"/>
      <c r="E1084" s="83"/>
      <c r="F1084" s="83"/>
      <c r="G1084" s="84"/>
      <c r="H1084" s="84"/>
      <c r="I1084" s="83"/>
      <c r="J1084" s="83"/>
      <c r="K1084" s="83"/>
      <c r="L1084" s="83"/>
      <c r="M1084" s="83"/>
      <c r="N1084" s="78"/>
      <c r="S1084" s="77"/>
      <c r="T1084" s="88"/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  <c r="AE1084" s="78"/>
      <c r="AF1084" s="78"/>
      <c r="AG1084" s="78"/>
      <c r="AH1084" s="78"/>
      <c r="AI1084" s="78"/>
      <c r="AJ1084" s="78"/>
      <c r="AK1084" s="78"/>
      <c r="AL1084" s="78"/>
      <c r="AM1084" s="78"/>
      <c r="AN1084" s="78"/>
      <c r="AO1084" s="78"/>
      <c r="AP1084" s="78"/>
      <c r="AQ1084" s="78"/>
      <c r="AR1084" s="78"/>
      <c r="AS1084" s="78"/>
    </row>
    <row r="1085" spans="1:45" s="4" customFormat="1">
      <c r="A1085" s="93"/>
      <c r="B1085" s="83"/>
      <c r="C1085" s="83"/>
      <c r="D1085" s="83"/>
      <c r="E1085" s="83"/>
      <c r="F1085" s="83"/>
      <c r="G1085" s="84"/>
      <c r="H1085" s="84"/>
      <c r="I1085" s="83"/>
      <c r="J1085" s="83"/>
      <c r="K1085" s="83"/>
      <c r="L1085" s="83"/>
      <c r="M1085" s="83"/>
      <c r="N1085" s="78"/>
      <c r="S1085" s="77"/>
      <c r="T1085" s="88"/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  <c r="AE1085" s="78"/>
      <c r="AF1085" s="78"/>
      <c r="AG1085" s="78"/>
      <c r="AH1085" s="78"/>
      <c r="AI1085" s="78"/>
      <c r="AJ1085" s="78"/>
      <c r="AK1085" s="78"/>
      <c r="AL1085" s="78"/>
      <c r="AM1085" s="78"/>
      <c r="AN1085" s="78"/>
      <c r="AO1085" s="78"/>
      <c r="AP1085" s="78"/>
      <c r="AQ1085" s="78"/>
      <c r="AR1085" s="78"/>
      <c r="AS1085" s="78"/>
    </row>
    <row r="1086" spans="1:45" s="4" customFormat="1">
      <c r="A1086" s="93"/>
      <c r="B1086" s="83"/>
      <c r="C1086" s="83"/>
      <c r="D1086" s="83"/>
      <c r="E1086" s="83"/>
      <c r="F1086" s="83"/>
      <c r="G1086" s="84"/>
      <c r="H1086" s="84"/>
      <c r="I1086" s="83"/>
      <c r="J1086" s="83"/>
      <c r="K1086" s="83"/>
      <c r="L1086" s="83"/>
      <c r="M1086" s="83"/>
      <c r="N1086" s="78"/>
      <c r="S1086" s="77"/>
      <c r="T1086" s="88"/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  <c r="AE1086" s="78"/>
      <c r="AF1086" s="78"/>
      <c r="AG1086" s="78"/>
      <c r="AH1086" s="78"/>
      <c r="AI1086" s="78"/>
      <c r="AJ1086" s="78"/>
      <c r="AK1086" s="78"/>
      <c r="AL1086" s="78"/>
      <c r="AM1086" s="78"/>
      <c r="AN1086" s="78"/>
      <c r="AO1086" s="78"/>
      <c r="AP1086" s="78"/>
      <c r="AQ1086" s="78"/>
      <c r="AR1086" s="78"/>
      <c r="AS1086" s="78"/>
    </row>
    <row r="1087" spans="1:45" s="4" customFormat="1">
      <c r="A1087" s="93"/>
      <c r="B1087" s="83"/>
      <c r="C1087" s="83"/>
      <c r="D1087" s="83"/>
      <c r="E1087" s="83"/>
      <c r="F1087" s="83"/>
      <c r="G1087" s="84"/>
      <c r="H1087" s="84"/>
      <c r="I1087" s="83"/>
      <c r="J1087" s="83"/>
      <c r="K1087" s="83"/>
      <c r="L1087" s="83"/>
      <c r="M1087" s="83"/>
      <c r="N1087" s="78"/>
      <c r="S1087" s="77"/>
      <c r="T1087" s="88"/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  <c r="AE1087" s="78"/>
      <c r="AF1087" s="78"/>
      <c r="AG1087" s="78"/>
      <c r="AH1087" s="78"/>
      <c r="AI1087" s="78"/>
      <c r="AJ1087" s="78"/>
      <c r="AK1087" s="78"/>
      <c r="AL1087" s="78"/>
      <c r="AM1087" s="78"/>
      <c r="AN1087" s="78"/>
      <c r="AO1087" s="78"/>
      <c r="AP1087" s="78"/>
      <c r="AQ1087" s="78"/>
      <c r="AR1087" s="78"/>
      <c r="AS1087" s="78"/>
    </row>
    <row r="1088" spans="1:45" s="4" customFormat="1">
      <c r="A1088" s="93"/>
      <c r="B1088" s="83"/>
      <c r="C1088" s="83"/>
      <c r="D1088" s="83"/>
      <c r="E1088" s="83"/>
      <c r="F1088" s="83"/>
      <c r="G1088" s="84"/>
      <c r="H1088" s="84"/>
      <c r="I1088" s="83"/>
      <c r="J1088" s="83"/>
      <c r="K1088" s="83"/>
      <c r="L1088" s="83"/>
      <c r="M1088" s="83"/>
      <c r="N1088" s="78"/>
      <c r="S1088" s="77"/>
      <c r="T1088" s="88"/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  <c r="AE1088" s="78"/>
      <c r="AF1088" s="78"/>
      <c r="AG1088" s="78"/>
      <c r="AH1088" s="78"/>
      <c r="AI1088" s="78"/>
      <c r="AJ1088" s="78"/>
      <c r="AK1088" s="78"/>
      <c r="AL1088" s="78"/>
      <c r="AM1088" s="78"/>
      <c r="AN1088" s="78"/>
      <c r="AO1088" s="78"/>
      <c r="AP1088" s="78"/>
      <c r="AQ1088" s="78"/>
      <c r="AR1088" s="78"/>
      <c r="AS1088" s="78"/>
    </row>
    <row r="1089" spans="1:45" s="4" customFormat="1">
      <c r="A1089" s="93"/>
      <c r="B1089" s="83"/>
      <c r="C1089" s="83"/>
      <c r="D1089" s="83"/>
      <c r="E1089" s="83"/>
      <c r="F1089" s="83"/>
      <c r="G1089" s="84"/>
      <c r="H1089" s="84"/>
      <c r="I1089" s="83"/>
      <c r="J1089" s="83"/>
      <c r="K1089" s="83"/>
      <c r="L1089" s="83"/>
      <c r="M1089" s="83"/>
      <c r="N1089" s="78"/>
      <c r="S1089" s="77"/>
      <c r="T1089" s="88"/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  <c r="AE1089" s="78"/>
      <c r="AF1089" s="78"/>
      <c r="AG1089" s="78"/>
      <c r="AH1089" s="78"/>
      <c r="AI1089" s="78"/>
      <c r="AJ1089" s="78"/>
      <c r="AK1089" s="78"/>
      <c r="AL1089" s="78"/>
      <c r="AM1089" s="78"/>
      <c r="AN1089" s="78"/>
      <c r="AO1089" s="78"/>
      <c r="AP1089" s="78"/>
      <c r="AQ1089" s="78"/>
      <c r="AR1089" s="78"/>
      <c r="AS1089" s="78"/>
    </row>
    <row r="1090" spans="1:45" s="4" customFormat="1">
      <c r="A1090" s="93"/>
      <c r="B1090" s="83"/>
      <c r="C1090" s="83"/>
      <c r="D1090" s="83"/>
      <c r="E1090" s="83"/>
      <c r="F1090" s="83"/>
      <c r="G1090" s="84"/>
      <c r="H1090" s="84"/>
      <c r="I1090" s="83"/>
      <c r="J1090" s="83"/>
      <c r="K1090" s="83"/>
      <c r="L1090" s="83"/>
      <c r="M1090" s="83"/>
      <c r="N1090" s="78"/>
      <c r="S1090" s="77"/>
      <c r="T1090" s="88"/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  <c r="AE1090" s="78"/>
      <c r="AF1090" s="78"/>
      <c r="AG1090" s="78"/>
      <c r="AH1090" s="78"/>
      <c r="AI1090" s="78"/>
      <c r="AJ1090" s="78"/>
      <c r="AK1090" s="78"/>
      <c r="AL1090" s="78"/>
      <c r="AM1090" s="78"/>
      <c r="AN1090" s="78"/>
      <c r="AO1090" s="78"/>
      <c r="AP1090" s="78"/>
      <c r="AQ1090" s="78"/>
      <c r="AR1090" s="78"/>
      <c r="AS1090" s="78"/>
    </row>
    <row r="1091" spans="1:45" s="4" customFormat="1">
      <c r="A1091" s="93"/>
      <c r="B1091" s="83"/>
      <c r="C1091" s="83"/>
      <c r="D1091" s="83"/>
      <c r="E1091" s="83"/>
      <c r="F1091" s="83"/>
      <c r="G1091" s="84"/>
      <c r="H1091" s="84"/>
      <c r="I1091" s="83"/>
      <c r="J1091" s="83"/>
      <c r="K1091" s="83"/>
      <c r="L1091" s="83"/>
      <c r="M1091" s="83"/>
      <c r="N1091" s="78"/>
      <c r="S1091" s="77"/>
      <c r="T1091" s="88"/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  <c r="AE1091" s="78"/>
      <c r="AF1091" s="78"/>
      <c r="AG1091" s="78"/>
      <c r="AH1091" s="78"/>
      <c r="AI1091" s="78"/>
      <c r="AJ1091" s="78"/>
      <c r="AK1091" s="78"/>
      <c r="AL1091" s="78"/>
      <c r="AM1091" s="78"/>
      <c r="AN1091" s="78"/>
      <c r="AO1091" s="78"/>
      <c r="AP1091" s="78"/>
      <c r="AQ1091" s="78"/>
      <c r="AR1091" s="78"/>
      <c r="AS1091" s="78"/>
    </row>
    <row r="1092" spans="1:45" s="4" customFormat="1">
      <c r="A1092" s="93"/>
      <c r="B1092" s="83"/>
      <c r="C1092" s="83"/>
      <c r="D1092" s="83"/>
      <c r="E1092" s="83"/>
      <c r="F1092" s="83"/>
      <c r="G1092" s="84"/>
      <c r="H1092" s="84"/>
      <c r="I1092" s="83"/>
      <c r="J1092" s="83"/>
      <c r="K1092" s="83"/>
      <c r="L1092" s="83"/>
      <c r="M1092" s="83"/>
      <c r="N1092" s="78"/>
      <c r="S1092" s="77"/>
      <c r="T1092" s="88"/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8"/>
      <c r="AS1092" s="78"/>
    </row>
    <row r="1093" spans="1:45" s="4" customFormat="1">
      <c r="A1093" s="93"/>
      <c r="B1093" s="83"/>
      <c r="C1093" s="83"/>
      <c r="D1093" s="83"/>
      <c r="E1093" s="83"/>
      <c r="F1093" s="83"/>
      <c r="G1093" s="84"/>
      <c r="H1093" s="84"/>
      <c r="I1093" s="83"/>
      <c r="J1093" s="83"/>
      <c r="K1093" s="83"/>
      <c r="L1093" s="83"/>
      <c r="M1093" s="83"/>
      <c r="N1093" s="78"/>
      <c r="S1093" s="77"/>
      <c r="T1093" s="88"/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  <c r="AE1093" s="78"/>
      <c r="AF1093" s="78"/>
      <c r="AG1093" s="78"/>
      <c r="AH1093" s="78"/>
      <c r="AI1093" s="78"/>
      <c r="AJ1093" s="78"/>
      <c r="AK1093" s="78"/>
      <c r="AL1093" s="78"/>
      <c r="AM1093" s="78"/>
      <c r="AN1093" s="78"/>
      <c r="AO1093" s="78"/>
      <c r="AP1093" s="78"/>
      <c r="AQ1093" s="78"/>
      <c r="AR1093" s="78"/>
      <c r="AS1093" s="78"/>
    </row>
    <row r="1094" spans="1:45" s="4" customFormat="1">
      <c r="A1094" s="93"/>
      <c r="B1094" s="83"/>
      <c r="C1094" s="83"/>
      <c r="D1094" s="83"/>
      <c r="E1094" s="83"/>
      <c r="F1094" s="83"/>
      <c r="G1094" s="84"/>
      <c r="H1094" s="84"/>
      <c r="I1094" s="83"/>
      <c r="J1094" s="83"/>
      <c r="K1094" s="83"/>
      <c r="L1094" s="83"/>
      <c r="M1094" s="83"/>
      <c r="N1094" s="78"/>
      <c r="S1094" s="77"/>
      <c r="T1094" s="8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</row>
    <row r="1095" spans="1:45" s="4" customFormat="1">
      <c r="A1095" s="93"/>
      <c r="B1095" s="83"/>
      <c r="C1095" s="83"/>
      <c r="D1095" s="83"/>
      <c r="E1095" s="83"/>
      <c r="F1095" s="83"/>
      <c r="G1095" s="84"/>
      <c r="H1095" s="84"/>
      <c r="I1095" s="83"/>
      <c r="J1095" s="83"/>
      <c r="K1095" s="83"/>
      <c r="L1095" s="83"/>
      <c r="M1095" s="83"/>
      <c r="N1095" s="78"/>
      <c r="S1095" s="77"/>
      <c r="T1095" s="8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</row>
    <row r="1096" spans="1:45" s="4" customFormat="1">
      <c r="A1096" s="93"/>
      <c r="B1096" s="83"/>
      <c r="C1096" s="83"/>
      <c r="D1096" s="83"/>
      <c r="E1096" s="83"/>
      <c r="F1096" s="83"/>
      <c r="G1096" s="84"/>
      <c r="H1096" s="84"/>
      <c r="I1096" s="83"/>
      <c r="J1096" s="83"/>
      <c r="K1096" s="83"/>
      <c r="L1096" s="83"/>
      <c r="M1096" s="83"/>
      <c r="N1096" s="78"/>
      <c r="S1096" s="77"/>
      <c r="T1096" s="8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</row>
    <row r="1097" spans="1:45" s="4" customFormat="1">
      <c r="A1097" s="93"/>
      <c r="B1097" s="83"/>
      <c r="C1097" s="83"/>
      <c r="D1097" s="83"/>
      <c r="E1097" s="83"/>
      <c r="F1097" s="83"/>
      <c r="G1097" s="84"/>
      <c r="H1097" s="84"/>
      <c r="I1097" s="83"/>
      <c r="J1097" s="83"/>
      <c r="K1097" s="83"/>
      <c r="L1097" s="83"/>
      <c r="M1097" s="83"/>
      <c r="N1097" s="78"/>
      <c r="S1097" s="77"/>
      <c r="T1097" s="8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</row>
    <row r="1098" spans="1:45" s="4" customFormat="1">
      <c r="A1098" s="93"/>
      <c r="B1098" s="83"/>
      <c r="C1098" s="83"/>
      <c r="D1098" s="83"/>
      <c r="E1098" s="83"/>
      <c r="F1098" s="83"/>
      <c r="G1098" s="84"/>
      <c r="H1098" s="84"/>
      <c r="I1098" s="83"/>
      <c r="J1098" s="83"/>
      <c r="K1098" s="83"/>
      <c r="L1098" s="83"/>
      <c r="M1098" s="83"/>
      <c r="N1098" s="78"/>
      <c r="S1098" s="77"/>
      <c r="T1098" s="88"/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  <c r="AE1098" s="78"/>
      <c r="AF1098" s="78"/>
      <c r="AG1098" s="78"/>
      <c r="AH1098" s="78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8"/>
      <c r="AS1098" s="78"/>
    </row>
    <row r="1099" spans="1:45" s="4" customFormat="1">
      <c r="A1099" s="93"/>
      <c r="B1099" s="83"/>
      <c r="C1099" s="83"/>
      <c r="D1099" s="83"/>
      <c r="E1099" s="83"/>
      <c r="F1099" s="83"/>
      <c r="G1099" s="84"/>
      <c r="H1099" s="84"/>
      <c r="I1099" s="83"/>
      <c r="J1099" s="83"/>
      <c r="K1099" s="83"/>
      <c r="L1099" s="83"/>
      <c r="M1099" s="83"/>
      <c r="N1099" s="78"/>
      <c r="S1099" s="77"/>
      <c r="T1099" s="88"/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  <c r="AE1099" s="78"/>
      <c r="AF1099" s="78"/>
      <c r="AG1099" s="78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</row>
    <row r="1100" spans="1:45" s="4" customFormat="1">
      <c r="A1100" s="93"/>
      <c r="B1100" s="83"/>
      <c r="C1100" s="83"/>
      <c r="D1100" s="83"/>
      <c r="E1100" s="83"/>
      <c r="F1100" s="83"/>
      <c r="G1100" s="84"/>
      <c r="H1100" s="84"/>
      <c r="I1100" s="83"/>
      <c r="J1100" s="83"/>
      <c r="K1100" s="83"/>
      <c r="L1100" s="83"/>
      <c r="M1100" s="83"/>
      <c r="N1100" s="78"/>
      <c r="S1100" s="77"/>
      <c r="T1100" s="88"/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8"/>
      <c r="AS1100" s="78"/>
    </row>
    <row r="1101" spans="1:45" s="4" customFormat="1">
      <c r="A1101" s="93"/>
      <c r="B1101" s="83"/>
      <c r="C1101" s="83"/>
      <c r="D1101" s="83"/>
      <c r="E1101" s="83"/>
      <c r="F1101" s="83"/>
      <c r="G1101" s="84"/>
      <c r="H1101" s="84"/>
      <c r="I1101" s="83"/>
      <c r="J1101" s="83"/>
      <c r="K1101" s="83"/>
      <c r="L1101" s="83"/>
      <c r="M1101" s="83"/>
      <c r="N1101" s="78"/>
      <c r="S1101" s="77"/>
      <c r="T1101" s="88"/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  <c r="AE1101" s="78"/>
      <c r="AF1101" s="78"/>
      <c r="AG1101" s="78"/>
      <c r="AH1101" s="78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8"/>
      <c r="AS1101" s="78"/>
    </row>
    <row r="1102" spans="1:45" s="4" customFormat="1">
      <c r="A1102" s="93"/>
      <c r="B1102" s="83"/>
      <c r="C1102" s="83"/>
      <c r="D1102" s="83"/>
      <c r="E1102" s="83"/>
      <c r="F1102" s="83"/>
      <c r="G1102" s="84"/>
      <c r="H1102" s="84"/>
      <c r="I1102" s="83"/>
      <c r="J1102" s="83"/>
      <c r="K1102" s="83"/>
      <c r="L1102" s="83"/>
      <c r="M1102" s="83"/>
      <c r="N1102" s="78"/>
      <c r="S1102" s="77"/>
      <c r="T1102" s="88"/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  <c r="AE1102" s="78"/>
      <c r="AF1102" s="78"/>
      <c r="AG1102" s="78"/>
      <c r="AH1102" s="78"/>
      <c r="AI1102" s="78"/>
      <c r="AJ1102" s="78"/>
      <c r="AK1102" s="78"/>
      <c r="AL1102" s="78"/>
      <c r="AM1102" s="78"/>
      <c r="AN1102" s="78"/>
      <c r="AO1102" s="78"/>
      <c r="AP1102" s="78"/>
      <c r="AQ1102" s="78"/>
      <c r="AR1102" s="78"/>
      <c r="AS1102" s="78"/>
    </row>
    <row r="1103" spans="1:45" s="4" customFormat="1">
      <c r="A1103" s="93"/>
      <c r="B1103" s="83"/>
      <c r="C1103" s="83"/>
      <c r="D1103" s="83"/>
      <c r="E1103" s="83"/>
      <c r="F1103" s="83"/>
      <c r="G1103" s="84"/>
      <c r="H1103" s="84"/>
      <c r="I1103" s="83"/>
      <c r="J1103" s="83"/>
      <c r="K1103" s="83"/>
      <c r="L1103" s="83"/>
      <c r="M1103" s="83"/>
      <c r="N1103" s="78"/>
      <c r="S1103" s="77"/>
      <c r="T1103" s="88"/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  <c r="AE1103" s="78"/>
      <c r="AF1103" s="78"/>
      <c r="AG1103" s="78"/>
      <c r="AH1103" s="78"/>
      <c r="AI1103" s="78"/>
      <c r="AJ1103" s="78"/>
      <c r="AK1103" s="78"/>
      <c r="AL1103" s="78"/>
      <c r="AM1103" s="78"/>
      <c r="AN1103" s="78"/>
      <c r="AO1103" s="78"/>
      <c r="AP1103" s="78"/>
      <c r="AQ1103" s="78"/>
      <c r="AR1103" s="78"/>
      <c r="AS1103" s="78"/>
    </row>
    <row r="1104" spans="1:45" s="4" customFormat="1">
      <c r="A1104" s="93"/>
      <c r="B1104" s="83"/>
      <c r="C1104" s="83"/>
      <c r="D1104" s="83"/>
      <c r="E1104" s="83"/>
      <c r="F1104" s="83"/>
      <c r="G1104" s="84"/>
      <c r="H1104" s="84"/>
      <c r="I1104" s="83"/>
      <c r="J1104" s="83"/>
      <c r="K1104" s="83"/>
      <c r="L1104" s="83"/>
      <c r="M1104" s="83"/>
      <c r="N1104" s="78"/>
      <c r="S1104" s="77"/>
      <c r="T1104" s="88"/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  <c r="AG1104" s="78"/>
      <c r="AH1104" s="78"/>
      <c r="AI1104" s="78"/>
      <c r="AJ1104" s="78"/>
      <c r="AK1104" s="78"/>
      <c r="AL1104" s="78"/>
      <c r="AM1104" s="78"/>
      <c r="AN1104" s="78"/>
      <c r="AO1104" s="78"/>
      <c r="AP1104" s="78"/>
      <c r="AQ1104" s="78"/>
      <c r="AR1104" s="78"/>
      <c r="AS1104" s="78"/>
    </row>
    <row r="1105" spans="1:45" s="4" customFormat="1">
      <c r="A1105" s="93"/>
      <c r="B1105" s="83"/>
      <c r="C1105" s="83"/>
      <c r="D1105" s="83"/>
      <c r="E1105" s="83"/>
      <c r="F1105" s="83"/>
      <c r="G1105" s="84"/>
      <c r="H1105" s="84"/>
      <c r="I1105" s="83"/>
      <c r="J1105" s="83"/>
      <c r="K1105" s="83"/>
      <c r="L1105" s="83"/>
      <c r="M1105" s="83"/>
      <c r="N1105" s="78"/>
      <c r="S1105" s="77"/>
      <c r="T1105" s="88"/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  <c r="AE1105" s="78"/>
      <c r="AF1105" s="78"/>
      <c r="AG1105" s="78"/>
      <c r="AH1105" s="78"/>
      <c r="AI1105" s="78"/>
      <c r="AJ1105" s="78"/>
      <c r="AK1105" s="78"/>
      <c r="AL1105" s="78"/>
      <c r="AM1105" s="78"/>
      <c r="AN1105" s="78"/>
      <c r="AO1105" s="78"/>
      <c r="AP1105" s="78"/>
      <c r="AQ1105" s="78"/>
      <c r="AR1105" s="78"/>
      <c r="AS1105" s="78"/>
    </row>
    <row r="1106" spans="1:45" s="4" customFormat="1">
      <c r="A1106" s="93"/>
      <c r="B1106" s="83"/>
      <c r="C1106" s="83"/>
      <c r="D1106" s="83"/>
      <c r="E1106" s="83"/>
      <c r="F1106" s="83"/>
      <c r="G1106" s="84"/>
      <c r="H1106" s="84"/>
      <c r="I1106" s="83"/>
      <c r="J1106" s="83"/>
      <c r="K1106" s="83"/>
      <c r="L1106" s="83"/>
      <c r="M1106" s="83"/>
      <c r="N1106" s="78"/>
      <c r="S1106" s="77"/>
      <c r="T1106" s="88"/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  <c r="AE1106" s="78"/>
      <c r="AF1106" s="78"/>
      <c r="AG1106" s="78"/>
      <c r="AH1106" s="78"/>
      <c r="AI1106" s="78"/>
      <c r="AJ1106" s="78"/>
      <c r="AK1106" s="78"/>
      <c r="AL1106" s="78"/>
      <c r="AM1106" s="78"/>
      <c r="AN1106" s="78"/>
      <c r="AO1106" s="78"/>
      <c r="AP1106" s="78"/>
      <c r="AQ1106" s="78"/>
      <c r="AR1106" s="78"/>
      <c r="AS1106" s="78"/>
    </row>
    <row r="1107" spans="1:45" s="4" customFormat="1">
      <c r="A1107" s="93"/>
      <c r="B1107" s="83"/>
      <c r="C1107" s="83"/>
      <c r="D1107" s="83"/>
      <c r="E1107" s="83"/>
      <c r="F1107" s="83"/>
      <c r="G1107" s="84"/>
      <c r="H1107" s="84"/>
      <c r="I1107" s="83"/>
      <c r="J1107" s="83"/>
      <c r="K1107" s="83"/>
      <c r="L1107" s="83"/>
      <c r="M1107" s="83"/>
      <c r="N1107" s="78"/>
      <c r="S1107" s="77"/>
      <c r="T1107" s="88"/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  <c r="AE1107" s="78"/>
      <c r="AF1107" s="78"/>
      <c r="AG1107" s="78"/>
      <c r="AH1107" s="78"/>
      <c r="AI1107" s="78"/>
      <c r="AJ1107" s="78"/>
      <c r="AK1107" s="78"/>
      <c r="AL1107" s="78"/>
      <c r="AM1107" s="78"/>
      <c r="AN1107" s="78"/>
      <c r="AO1107" s="78"/>
      <c r="AP1107" s="78"/>
      <c r="AQ1107" s="78"/>
      <c r="AR1107" s="78"/>
      <c r="AS1107" s="78"/>
    </row>
    <row r="1108" spans="1:45" s="4" customFormat="1">
      <c r="A1108" s="93"/>
      <c r="B1108" s="83"/>
      <c r="C1108" s="83"/>
      <c r="D1108" s="83"/>
      <c r="E1108" s="83"/>
      <c r="F1108" s="83"/>
      <c r="G1108" s="84"/>
      <c r="H1108" s="84"/>
      <c r="I1108" s="83"/>
      <c r="J1108" s="83"/>
      <c r="K1108" s="83"/>
      <c r="L1108" s="83"/>
      <c r="M1108" s="83"/>
      <c r="N1108" s="78"/>
      <c r="S1108" s="77"/>
      <c r="T1108" s="88"/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  <c r="AE1108" s="78"/>
      <c r="AF1108" s="78"/>
      <c r="AG1108" s="78"/>
      <c r="AH1108" s="78"/>
      <c r="AI1108" s="78"/>
      <c r="AJ1108" s="78"/>
      <c r="AK1108" s="78"/>
      <c r="AL1108" s="78"/>
      <c r="AM1108" s="78"/>
      <c r="AN1108" s="78"/>
      <c r="AO1108" s="78"/>
      <c r="AP1108" s="78"/>
      <c r="AQ1108" s="78"/>
      <c r="AR1108" s="78"/>
      <c r="AS1108" s="78"/>
    </row>
    <row r="1109" spans="1:45" s="4" customFormat="1">
      <c r="A1109" s="93"/>
      <c r="B1109" s="83"/>
      <c r="C1109" s="83"/>
      <c r="D1109" s="83"/>
      <c r="E1109" s="83"/>
      <c r="F1109" s="83"/>
      <c r="G1109" s="84"/>
      <c r="H1109" s="84"/>
      <c r="I1109" s="83"/>
      <c r="J1109" s="83"/>
      <c r="K1109" s="83"/>
      <c r="L1109" s="83"/>
      <c r="M1109" s="83"/>
      <c r="N1109" s="78"/>
      <c r="S1109" s="77"/>
      <c r="T1109" s="88"/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  <c r="AE1109" s="78"/>
      <c r="AF1109" s="78"/>
      <c r="AG1109" s="78"/>
      <c r="AH1109" s="78"/>
      <c r="AI1109" s="78"/>
      <c r="AJ1109" s="78"/>
      <c r="AK1109" s="78"/>
      <c r="AL1109" s="78"/>
      <c r="AM1109" s="78"/>
      <c r="AN1109" s="78"/>
      <c r="AO1109" s="78"/>
      <c r="AP1109" s="78"/>
      <c r="AQ1109" s="78"/>
      <c r="AR1109" s="78"/>
      <c r="AS1109" s="78"/>
    </row>
    <row r="1110" spans="1:45" s="4" customFormat="1">
      <c r="A1110" s="93"/>
      <c r="B1110" s="83"/>
      <c r="C1110" s="83"/>
      <c r="D1110" s="83"/>
      <c r="E1110" s="83"/>
      <c r="F1110" s="83"/>
      <c r="G1110" s="84"/>
      <c r="H1110" s="84"/>
      <c r="I1110" s="83"/>
      <c r="J1110" s="83"/>
      <c r="K1110" s="83"/>
      <c r="L1110" s="83"/>
      <c r="M1110" s="83"/>
      <c r="N1110" s="78"/>
      <c r="S1110" s="77"/>
      <c r="T1110" s="88"/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  <c r="AE1110" s="78"/>
      <c r="AF1110" s="78"/>
      <c r="AG1110" s="78"/>
      <c r="AH1110" s="78"/>
      <c r="AI1110" s="78"/>
      <c r="AJ1110" s="78"/>
      <c r="AK1110" s="78"/>
      <c r="AL1110" s="78"/>
      <c r="AM1110" s="78"/>
      <c r="AN1110" s="78"/>
      <c r="AO1110" s="78"/>
      <c r="AP1110" s="78"/>
      <c r="AQ1110" s="78"/>
      <c r="AR1110" s="78"/>
      <c r="AS1110" s="78"/>
    </row>
    <row r="1111" spans="1:45" s="4" customFormat="1">
      <c r="A1111" s="93"/>
      <c r="B1111" s="83"/>
      <c r="C1111" s="83"/>
      <c r="D1111" s="83"/>
      <c r="E1111" s="83"/>
      <c r="F1111" s="83"/>
      <c r="G1111" s="84"/>
      <c r="H1111" s="84"/>
      <c r="I1111" s="83"/>
      <c r="J1111" s="83"/>
      <c r="K1111" s="83"/>
      <c r="L1111" s="83"/>
      <c r="M1111" s="83"/>
      <c r="N1111" s="78"/>
      <c r="S1111" s="77"/>
      <c r="T1111" s="88"/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  <c r="AE1111" s="78"/>
      <c r="AF1111" s="78"/>
      <c r="AG1111" s="78"/>
      <c r="AH1111" s="78"/>
      <c r="AI1111" s="78"/>
      <c r="AJ1111" s="78"/>
      <c r="AK1111" s="78"/>
      <c r="AL1111" s="78"/>
      <c r="AM1111" s="78"/>
      <c r="AN1111" s="78"/>
      <c r="AO1111" s="78"/>
      <c r="AP1111" s="78"/>
      <c r="AQ1111" s="78"/>
      <c r="AR1111" s="78"/>
      <c r="AS1111" s="78"/>
    </row>
    <row r="1112" spans="1:45" s="4" customFormat="1">
      <c r="A1112" s="93"/>
      <c r="B1112" s="83"/>
      <c r="C1112" s="83"/>
      <c r="D1112" s="83"/>
      <c r="E1112" s="83"/>
      <c r="F1112" s="83"/>
      <c r="G1112" s="84"/>
      <c r="H1112" s="84"/>
      <c r="I1112" s="83"/>
      <c r="J1112" s="83"/>
      <c r="K1112" s="83"/>
      <c r="L1112" s="83"/>
      <c r="M1112" s="83"/>
      <c r="N1112" s="78"/>
      <c r="S1112" s="77"/>
      <c r="T1112" s="88"/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  <c r="AE1112" s="78"/>
      <c r="AF1112" s="78"/>
      <c r="AG1112" s="78"/>
      <c r="AH1112" s="78"/>
      <c r="AI1112" s="78"/>
      <c r="AJ1112" s="78"/>
      <c r="AK1112" s="78"/>
      <c r="AL1112" s="78"/>
      <c r="AM1112" s="78"/>
      <c r="AN1112" s="78"/>
      <c r="AO1112" s="78"/>
      <c r="AP1112" s="78"/>
      <c r="AQ1112" s="78"/>
      <c r="AR1112" s="78"/>
      <c r="AS1112" s="78"/>
    </row>
    <row r="1113" spans="1:45" s="4" customFormat="1">
      <c r="A1113" s="93"/>
      <c r="B1113" s="83"/>
      <c r="C1113" s="83"/>
      <c r="D1113" s="83"/>
      <c r="E1113" s="83"/>
      <c r="F1113" s="83"/>
      <c r="G1113" s="84"/>
      <c r="H1113" s="84"/>
      <c r="I1113" s="83"/>
      <c r="J1113" s="83"/>
      <c r="K1113" s="83"/>
      <c r="L1113" s="83"/>
      <c r="M1113" s="83"/>
      <c r="N1113" s="78"/>
      <c r="S1113" s="77"/>
      <c r="T1113" s="88"/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  <c r="AE1113" s="78"/>
      <c r="AF1113" s="78"/>
      <c r="AG1113" s="78"/>
      <c r="AH1113" s="78"/>
      <c r="AI1113" s="78"/>
      <c r="AJ1113" s="78"/>
      <c r="AK1113" s="78"/>
      <c r="AL1113" s="78"/>
      <c r="AM1113" s="78"/>
      <c r="AN1113" s="78"/>
      <c r="AO1113" s="78"/>
      <c r="AP1113" s="78"/>
      <c r="AQ1113" s="78"/>
      <c r="AR1113" s="78"/>
      <c r="AS1113" s="78"/>
    </row>
    <row r="1114" spans="1:45" s="4" customFormat="1">
      <c r="A1114" s="93"/>
      <c r="B1114" s="83"/>
      <c r="C1114" s="83"/>
      <c r="D1114" s="83"/>
      <c r="E1114" s="83"/>
      <c r="F1114" s="83"/>
      <c r="G1114" s="84"/>
      <c r="H1114" s="84"/>
      <c r="I1114" s="83"/>
      <c r="J1114" s="83"/>
      <c r="K1114" s="83"/>
      <c r="L1114" s="83"/>
      <c r="M1114" s="83"/>
      <c r="N1114" s="78"/>
      <c r="S1114" s="77"/>
      <c r="T1114" s="88"/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  <c r="AE1114" s="78"/>
      <c r="AF1114" s="78"/>
      <c r="AG1114" s="78"/>
      <c r="AH1114" s="78"/>
      <c r="AI1114" s="78"/>
      <c r="AJ1114" s="78"/>
      <c r="AK1114" s="78"/>
      <c r="AL1114" s="78"/>
      <c r="AM1114" s="78"/>
      <c r="AN1114" s="78"/>
      <c r="AO1114" s="78"/>
      <c r="AP1114" s="78"/>
      <c r="AQ1114" s="78"/>
      <c r="AR1114" s="78"/>
      <c r="AS1114" s="78"/>
    </row>
    <row r="1115" spans="1:45" s="4" customFormat="1">
      <c r="A1115" s="93"/>
      <c r="B1115" s="83"/>
      <c r="C1115" s="83"/>
      <c r="D1115" s="83"/>
      <c r="E1115" s="83"/>
      <c r="F1115" s="83"/>
      <c r="G1115" s="84"/>
      <c r="H1115" s="84"/>
      <c r="I1115" s="83"/>
      <c r="J1115" s="83"/>
      <c r="K1115" s="83"/>
      <c r="L1115" s="83"/>
      <c r="M1115" s="83"/>
      <c r="N1115" s="78"/>
      <c r="S1115" s="77"/>
      <c r="T1115" s="88"/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  <c r="AE1115" s="78"/>
      <c r="AF1115" s="78"/>
      <c r="AG1115" s="78"/>
      <c r="AH1115" s="78"/>
      <c r="AI1115" s="78"/>
      <c r="AJ1115" s="78"/>
      <c r="AK1115" s="78"/>
      <c r="AL1115" s="78"/>
      <c r="AM1115" s="78"/>
      <c r="AN1115" s="78"/>
      <c r="AO1115" s="78"/>
      <c r="AP1115" s="78"/>
      <c r="AQ1115" s="78"/>
      <c r="AR1115" s="78"/>
      <c r="AS1115" s="78"/>
    </row>
    <row r="1116" spans="1:45" s="4" customFormat="1">
      <c r="A1116" s="93"/>
      <c r="B1116" s="83"/>
      <c r="C1116" s="83"/>
      <c r="D1116" s="83"/>
      <c r="E1116" s="83"/>
      <c r="F1116" s="83"/>
      <c r="G1116" s="84"/>
      <c r="H1116" s="84"/>
      <c r="I1116" s="83"/>
      <c r="J1116" s="83"/>
      <c r="K1116" s="83"/>
      <c r="L1116" s="83"/>
      <c r="M1116" s="83"/>
      <c r="N1116" s="78"/>
      <c r="S1116" s="77"/>
      <c r="T1116" s="88"/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  <c r="AE1116" s="78"/>
      <c r="AF1116" s="78"/>
      <c r="AG1116" s="78"/>
      <c r="AH1116" s="78"/>
      <c r="AI1116" s="78"/>
      <c r="AJ1116" s="78"/>
      <c r="AK1116" s="78"/>
      <c r="AL1116" s="78"/>
      <c r="AM1116" s="78"/>
      <c r="AN1116" s="78"/>
      <c r="AO1116" s="78"/>
      <c r="AP1116" s="78"/>
      <c r="AQ1116" s="78"/>
      <c r="AR1116" s="78"/>
      <c r="AS1116" s="78"/>
    </row>
    <row r="1117" spans="1:45" s="4" customFormat="1">
      <c r="A1117" s="93"/>
      <c r="B1117" s="83"/>
      <c r="C1117" s="83"/>
      <c r="D1117" s="83"/>
      <c r="E1117" s="83"/>
      <c r="F1117" s="83"/>
      <c r="G1117" s="84"/>
      <c r="H1117" s="84"/>
      <c r="I1117" s="83"/>
      <c r="J1117" s="83"/>
      <c r="K1117" s="83"/>
      <c r="L1117" s="83"/>
      <c r="M1117" s="83"/>
      <c r="N1117" s="78"/>
      <c r="S1117" s="77"/>
      <c r="T1117" s="88"/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  <c r="AE1117" s="78"/>
      <c r="AF1117" s="78"/>
      <c r="AG1117" s="78"/>
      <c r="AH1117" s="78"/>
      <c r="AI1117" s="78"/>
      <c r="AJ1117" s="78"/>
      <c r="AK1117" s="78"/>
      <c r="AL1117" s="78"/>
      <c r="AM1117" s="78"/>
      <c r="AN1117" s="78"/>
      <c r="AO1117" s="78"/>
      <c r="AP1117" s="78"/>
      <c r="AQ1117" s="78"/>
      <c r="AR1117" s="78"/>
      <c r="AS1117" s="78"/>
    </row>
    <row r="1118" spans="1:45" s="4" customFormat="1">
      <c r="A1118" s="93"/>
      <c r="B1118" s="83"/>
      <c r="C1118" s="83"/>
      <c r="D1118" s="83"/>
      <c r="E1118" s="83"/>
      <c r="F1118" s="83"/>
      <c r="G1118" s="84"/>
      <c r="H1118" s="84"/>
      <c r="I1118" s="83"/>
      <c r="J1118" s="83"/>
      <c r="K1118" s="83"/>
      <c r="L1118" s="83"/>
      <c r="M1118" s="83"/>
      <c r="N1118" s="78"/>
      <c r="S1118" s="77"/>
      <c r="T1118" s="88"/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  <c r="AE1118" s="78"/>
      <c r="AF1118" s="78"/>
      <c r="AG1118" s="78"/>
      <c r="AH1118" s="78"/>
      <c r="AI1118" s="78"/>
      <c r="AJ1118" s="78"/>
      <c r="AK1118" s="78"/>
      <c r="AL1118" s="78"/>
      <c r="AM1118" s="78"/>
      <c r="AN1118" s="78"/>
      <c r="AO1118" s="78"/>
      <c r="AP1118" s="78"/>
      <c r="AQ1118" s="78"/>
      <c r="AR1118" s="78"/>
      <c r="AS1118" s="78"/>
    </row>
    <row r="1119" spans="1:45" s="4" customFormat="1">
      <c r="A1119" s="93"/>
      <c r="B1119" s="83"/>
      <c r="C1119" s="83"/>
      <c r="D1119" s="83"/>
      <c r="E1119" s="83"/>
      <c r="F1119" s="83"/>
      <c r="G1119" s="84"/>
      <c r="H1119" s="84"/>
      <c r="I1119" s="83"/>
      <c r="J1119" s="83"/>
      <c r="K1119" s="83"/>
      <c r="L1119" s="83"/>
      <c r="M1119" s="83"/>
      <c r="N1119" s="78"/>
      <c r="S1119" s="77"/>
      <c r="T1119" s="88"/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  <c r="AE1119" s="78"/>
      <c r="AF1119" s="78"/>
      <c r="AG1119" s="78"/>
      <c r="AH1119" s="78"/>
      <c r="AI1119" s="78"/>
      <c r="AJ1119" s="78"/>
      <c r="AK1119" s="78"/>
      <c r="AL1119" s="78"/>
      <c r="AM1119" s="78"/>
      <c r="AN1119" s="78"/>
      <c r="AO1119" s="78"/>
      <c r="AP1119" s="78"/>
      <c r="AQ1119" s="78"/>
      <c r="AR1119" s="78"/>
      <c r="AS1119" s="78"/>
    </row>
    <row r="1120" spans="1:45" s="4" customFormat="1">
      <c r="A1120" s="93"/>
      <c r="B1120" s="83"/>
      <c r="C1120" s="83"/>
      <c r="D1120" s="83"/>
      <c r="E1120" s="83"/>
      <c r="F1120" s="83"/>
      <c r="G1120" s="84"/>
      <c r="H1120" s="84"/>
      <c r="I1120" s="83"/>
      <c r="J1120" s="83"/>
      <c r="K1120" s="83"/>
      <c r="L1120" s="83"/>
      <c r="M1120" s="83"/>
      <c r="N1120" s="78"/>
      <c r="S1120" s="77"/>
      <c r="T1120" s="88"/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  <c r="AE1120" s="78"/>
      <c r="AF1120" s="78"/>
      <c r="AG1120" s="78"/>
      <c r="AH1120" s="78"/>
      <c r="AI1120" s="78"/>
      <c r="AJ1120" s="78"/>
      <c r="AK1120" s="78"/>
      <c r="AL1120" s="78"/>
      <c r="AM1120" s="78"/>
      <c r="AN1120" s="78"/>
      <c r="AO1120" s="78"/>
      <c r="AP1120" s="78"/>
      <c r="AQ1120" s="78"/>
      <c r="AR1120" s="78"/>
      <c r="AS1120" s="78"/>
    </row>
    <row r="1121" spans="1:45" s="4" customFormat="1">
      <c r="A1121" s="93"/>
      <c r="B1121" s="83"/>
      <c r="C1121" s="83"/>
      <c r="D1121" s="83"/>
      <c r="E1121" s="83"/>
      <c r="F1121" s="83"/>
      <c r="G1121" s="84"/>
      <c r="H1121" s="84"/>
      <c r="I1121" s="83"/>
      <c r="J1121" s="83"/>
      <c r="K1121" s="83"/>
      <c r="L1121" s="83"/>
      <c r="M1121" s="83"/>
      <c r="N1121" s="78"/>
      <c r="S1121" s="77"/>
      <c r="T1121" s="88"/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  <c r="AE1121" s="78"/>
      <c r="AF1121" s="78"/>
      <c r="AG1121" s="78"/>
      <c r="AH1121" s="78"/>
      <c r="AI1121" s="78"/>
      <c r="AJ1121" s="78"/>
      <c r="AK1121" s="78"/>
      <c r="AL1121" s="78"/>
      <c r="AM1121" s="78"/>
      <c r="AN1121" s="78"/>
      <c r="AO1121" s="78"/>
      <c r="AP1121" s="78"/>
      <c r="AQ1121" s="78"/>
      <c r="AR1121" s="78"/>
      <c r="AS1121" s="78"/>
    </row>
    <row r="1122" spans="1:45" s="4" customFormat="1">
      <c r="A1122" s="93"/>
      <c r="B1122" s="83"/>
      <c r="C1122" s="83"/>
      <c r="D1122" s="83"/>
      <c r="E1122" s="83"/>
      <c r="F1122" s="83"/>
      <c r="G1122" s="84"/>
      <c r="H1122" s="84"/>
      <c r="I1122" s="83"/>
      <c r="J1122" s="83"/>
      <c r="K1122" s="83"/>
      <c r="L1122" s="83"/>
      <c r="M1122" s="83"/>
      <c r="N1122" s="78"/>
      <c r="S1122" s="77"/>
      <c r="T1122" s="88"/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  <c r="AE1122" s="78"/>
      <c r="AF1122" s="78"/>
      <c r="AG1122" s="78"/>
      <c r="AH1122" s="78"/>
      <c r="AI1122" s="78"/>
      <c r="AJ1122" s="78"/>
      <c r="AK1122" s="78"/>
      <c r="AL1122" s="78"/>
      <c r="AM1122" s="78"/>
      <c r="AN1122" s="78"/>
      <c r="AO1122" s="78"/>
      <c r="AP1122" s="78"/>
      <c r="AQ1122" s="78"/>
      <c r="AR1122" s="78"/>
      <c r="AS1122" s="78"/>
    </row>
    <row r="1123" spans="1:45" s="4" customFormat="1">
      <c r="A1123" s="93"/>
      <c r="B1123" s="83"/>
      <c r="C1123" s="83"/>
      <c r="D1123" s="83"/>
      <c r="E1123" s="83"/>
      <c r="F1123" s="83"/>
      <c r="G1123" s="84"/>
      <c r="H1123" s="84"/>
      <c r="I1123" s="83"/>
      <c r="J1123" s="83"/>
      <c r="K1123" s="83"/>
      <c r="L1123" s="83"/>
      <c r="M1123" s="83"/>
      <c r="N1123" s="78"/>
      <c r="S1123" s="77"/>
      <c r="T1123" s="88"/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  <c r="AE1123" s="78"/>
      <c r="AF1123" s="78"/>
      <c r="AG1123" s="78"/>
      <c r="AH1123" s="78"/>
      <c r="AI1123" s="78"/>
      <c r="AJ1123" s="78"/>
      <c r="AK1123" s="78"/>
      <c r="AL1123" s="78"/>
      <c r="AM1123" s="78"/>
      <c r="AN1123" s="78"/>
      <c r="AO1123" s="78"/>
      <c r="AP1123" s="78"/>
      <c r="AQ1123" s="78"/>
      <c r="AR1123" s="78"/>
      <c r="AS1123" s="78"/>
    </row>
    <row r="1124" spans="1:45" s="4" customFormat="1">
      <c r="A1124" s="93"/>
      <c r="B1124" s="83"/>
      <c r="C1124" s="83"/>
      <c r="D1124" s="83"/>
      <c r="E1124" s="83"/>
      <c r="F1124" s="83"/>
      <c r="G1124" s="84"/>
      <c r="H1124" s="84"/>
      <c r="I1124" s="83"/>
      <c r="J1124" s="83"/>
      <c r="K1124" s="83"/>
      <c r="L1124" s="83"/>
      <c r="M1124" s="83"/>
      <c r="N1124" s="78"/>
      <c r="S1124" s="77"/>
      <c r="T1124" s="88"/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  <c r="AE1124" s="78"/>
      <c r="AF1124" s="78"/>
      <c r="AG1124" s="78"/>
      <c r="AH1124" s="78"/>
      <c r="AI1124" s="78"/>
      <c r="AJ1124" s="78"/>
      <c r="AK1124" s="78"/>
      <c r="AL1124" s="78"/>
      <c r="AM1124" s="78"/>
      <c r="AN1124" s="78"/>
      <c r="AO1124" s="78"/>
      <c r="AP1124" s="78"/>
      <c r="AQ1124" s="78"/>
      <c r="AR1124" s="78"/>
      <c r="AS1124" s="78"/>
    </row>
    <row r="1125" spans="1:45" s="4" customFormat="1">
      <c r="A1125" s="93"/>
      <c r="B1125" s="83"/>
      <c r="C1125" s="83"/>
      <c r="D1125" s="83"/>
      <c r="E1125" s="83"/>
      <c r="F1125" s="83"/>
      <c r="G1125" s="84"/>
      <c r="H1125" s="84"/>
      <c r="I1125" s="83"/>
      <c r="J1125" s="83"/>
      <c r="K1125" s="83"/>
      <c r="L1125" s="83"/>
      <c r="M1125" s="83"/>
      <c r="N1125" s="78"/>
      <c r="S1125" s="77"/>
      <c r="T1125" s="88"/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  <c r="AE1125" s="78"/>
      <c r="AF1125" s="78"/>
      <c r="AG1125" s="78"/>
      <c r="AH1125" s="78"/>
      <c r="AI1125" s="78"/>
      <c r="AJ1125" s="78"/>
      <c r="AK1125" s="78"/>
      <c r="AL1125" s="78"/>
      <c r="AM1125" s="78"/>
      <c r="AN1125" s="78"/>
      <c r="AO1125" s="78"/>
      <c r="AP1125" s="78"/>
      <c r="AQ1125" s="78"/>
      <c r="AR1125" s="78"/>
      <c r="AS1125" s="78"/>
    </row>
    <row r="1126" spans="1:45" s="4" customFormat="1">
      <c r="A1126" s="93"/>
      <c r="B1126" s="83"/>
      <c r="C1126" s="83"/>
      <c r="D1126" s="83"/>
      <c r="E1126" s="83"/>
      <c r="F1126" s="83"/>
      <c r="G1126" s="84"/>
      <c r="H1126" s="84"/>
      <c r="I1126" s="83"/>
      <c r="J1126" s="83"/>
      <c r="K1126" s="83"/>
      <c r="L1126" s="83"/>
      <c r="M1126" s="83"/>
      <c r="N1126" s="78"/>
      <c r="S1126" s="77"/>
      <c r="T1126" s="88"/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  <c r="AE1126" s="78"/>
      <c r="AF1126" s="78"/>
      <c r="AG1126" s="78"/>
      <c r="AH1126" s="78"/>
      <c r="AI1126" s="78"/>
      <c r="AJ1126" s="78"/>
      <c r="AK1126" s="78"/>
      <c r="AL1126" s="78"/>
      <c r="AM1126" s="78"/>
      <c r="AN1126" s="78"/>
      <c r="AO1126" s="78"/>
      <c r="AP1126" s="78"/>
      <c r="AQ1126" s="78"/>
      <c r="AR1126" s="78"/>
      <c r="AS1126" s="78"/>
    </row>
    <row r="1127" spans="1:45" s="4" customFormat="1">
      <c r="A1127" s="93"/>
      <c r="B1127" s="83"/>
      <c r="C1127" s="83"/>
      <c r="D1127" s="83"/>
      <c r="E1127" s="83"/>
      <c r="F1127" s="83"/>
      <c r="G1127" s="84"/>
      <c r="H1127" s="84"/>
      <c r="I1127" s="83"/>
      <c r="J1127" s="83"/>
      <c r="K1127" s="83"/>
      <c r="L1127" s="83"/>
      <c r="M1127" s="83"/>
      <c r="N1127" s="78"/>
      <c r="S1127" s="77"/>
      <c r="T1127" s="88"/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  <c r="AE1127" s="78"/>
      <c r="AF1127" s="78"/>
      <c r="AG1127" s="78"/>
      <c r="AH1127" s="78"/>
      <c r="AI1127" s="78"/>
      <c r="AJ1127" s="78"/>
      <c r="AK1127" s="78"/>
      <c r="AL1127" s="78"/>
      <c r="AM1127" s="78"/>
      <c r="AN1127" s="78"/>
      <c r="AO1127" s="78"/>
      <c r="AP1127" s="78"/>
      <c r="AQ1127" s="78"/>
      <c r="AR1127" s="78"/>
      <c r="AS1127" s="78"/>
    </row>
    <row r="1128" spans="1:45" s="4" customFormat="1">
      <c r="A1128" s="93"/>
      <c r="B1128" s="83"/>
      <c r="C1128" s="83"/>
      <c r="D1128" s="83"/>
      <c r="E1128" s="83"/>
      <c r="F1128" s="83"/>
      <c r="G1128" s="84"/>
      <c r="H1128" s="84"/>
      <c r="I1128" s="83"/>
      <c r="J1128" s="83"/>
      <c r="K1128" s="83"/>
      <c r="L1128" s="83"/>
      <c r="M1128" s="83"/>
      <c r="N1128" s="78"/>
      <c r="S1128" s="77"/>
      <c r="T1128" s="88"/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  <c r="AE1128" s="78"/>
      <c r="AF1128" s="78"/>
      <c r="AG1128" s="78"/>
      <c r="AH1128" s="78"/>
      <c r="AI1128" s="78"/>
      <c r="AJ1128" s="78"/>
      <c r="AK1128" s="78"/>
      <c r="AL1128" s="78"/>
      <c r="AM1128" s="78"/>
      <c r="AN1128" s="78"/>
      <c r="AO1128" s="78"/>
      <c r="AP1128" s="78"/>
      <c r="AQ1128" s="78"/>
      <c r="AR1128" s="78"/>
      <c r="AS1128" s="78"/>
    </row>
    <row r="1129" spans="1:45" s="4" customFormat="1">
      <c r="A1129" s="93"/>
      <c r="B1129" s="83"/>
      <c r="C1129" s="83"/>
      <c r="D1129" s="83"/>
      <c r="E1129" s="83"/>
      <c r="F1129" s="83"/>
      <c r="G1129" s="84"/>
      <c r="H1129" s="84"/>
      <c r="I1129" s="83"/>
      <c r="J1129" s="83"/>
      <c r="K1129" s="83"/>
      <c r="L1129" s="83"/>
      <c r="M1129" s="83"/>
      <c r="N1129" s="78"/>
      <c r="S1129" s="77"/>
      <c r="T1129" s="88"/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  <c r="AE1129" s="78"/>
      <c r="AF1129" s="78"/>
      <c r="AG1129" s="78"/>
      <c r="AH1129" s="78"/>
      <c r="AI1129" s="78"/>
      <c r="AJ1129" s="78"/>
      <c r="AK1129" s="78"/>
      <c r="AL1129" s="78"/>
      <c r="AM1129" s="78"/>
      <c r="AN1129" s="78"/>
      <c r="AO1129" s="78"/>
      <c r="AP1129" s="78"/>
      <c r="AQ1129" s="78"/>
      <c r="AR1129" s="78"/>
      <c r="AS1129" s="78"/>
    </row>
    <row r="1130" spans="1:45" s="4" customFormat="1">
      <c r="A1130" s="93"/>
      <c r="B1130" s="83"/>
      <c r="C1130" s="83"/>
      <c r="D1130" s="83"/>
      <c r="E1130" s="83"/>
      <c r="F1130" s="83"/>
      <c r="G1130" s="84"/>
      <c r="H1130" s="84"/>
      <c r="I1130" s="83"/>
      <c r="J1130" s="83"/>
      <c r="K1130" s="83"/>
      <c r="L1130" s="83"/>
      <c r="M1130" s="83"/>
      <c r="N1130" s="78"/>
      <c r="S1130" s="77"/>
      <c r="T1130" s="88"/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  <c r="AE1130" s="78"/>
      <c r="AF1130" s="78"/>
      <c r="AG1130" s="78"/>
      <c r="AH1130" s="78"/>
      <c r="AI1130" s="78"/>
      <c r="AJ1130" s="78"/>
      <c r="AK1130" s="78"/>
      <c r="AL1130" s="78"/>
      <c r="AM1130" s="78"/>
      <c r="AN1130" s="78"/>
      <c r="AO1130" s="78"/>
      <c r="AP1130" s="78"/>
      <c r="AQ1130" s="78"/>
      <c r="AR1130" s="78"/>
      <c r="AS1130" s="78"/>
    </row>
    <row r="1131" spans="1:45" s="4" customFormat="1">
      <c r="A1131" s="93"/>
      <c r="B1131" s="83"/>
      <c r="C1131" s="83"/>
      <c r="D1131" s="83"/>
      <c r="E1131" s="83"/>
      <c r="F1131" s="83"/>
      <c r="G1131" s="84"/>
      <c r="H1131" s="84"/>
      <c r="I1131" s="83"/>
      <c r="J1131" s="83"/>
      <c r="K1131" s="83"/>
      <c r="L1131" s="83"/>
      <c r="M1131" s="83"/>
      <c r="N1131" s="78"/>
      <c r="S1131" s="77"/>
      <c r="T1131" s="88"/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  <c r="AE1131" s="78"/>
      <c r="AF1131" s="78"/>
      <c r="AG1131" s="78"/>
      <c r="AH1131" s="78"/>
      <c r="AI1131" s="78"/>
      <c r="AJ1131" s="78"/>
      <c r="AK1131" s="78"/>
      <c r="AL1131" s="78"/>
      <c r="AM1131" s="78"/>
      <c r="AN1131" s="78"/>
      <c r="AO1131" s="78"/>
      <c r="AP1131" s="78"/>
      <c r="AQ1131" s="78"/>
      <c r="AR1131" s="78"/>
      <c r="AS1131" s="78"/>
    </row>
    <row r="1132" spans="1:45" s="4" customFormat="1">
      <c r="A1132" s="93"/>
      <c r="B1132" s="83"/>
      <c r="C1132" s="83"/>
      <c r="D1132" s="83"/>
      <c r="E1132" s="83"/>
      <c r="F1132" s="83"/>
      <c r="G1132" s="84"/>
      <c r="H1132" s="84"/>
      <c r="I1132" s="83"/>
      <c r="J1132" s="83"/>
      <c r="K1132" s="83"/>
      <c r="L1132" s="83"/>
      <c r="M1132" s="83"/>
      <c r="N1132" s="78"/>
      <c r="S1132" s="77"/>
      <c r="T1132" s="88"/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  <c r="AE1132" s="78"/>
      <c r="AF1132" s="78"/>
      <c r="AG1132" s="78"/>
      <c r="AH1132" s="78"/>
      <c r="AI1132" s="78"/>
      <c r="AJ1132" s="78"/>
      <c r="AK1132" s="78"/>
      <c r="AL1132" s="78"/>
      <c r="AM1132" s="78"/>
      <c r="AN1132" s="78"/>
      <c r="AO1132" s="78"/>
      <c r="AP1132" s="78"/>
      <c r="AQ1132" s="78"/>
      <c r="AR1132" s="78"/>
      <c r="AS1132" s="78"/>
    </row>
    <row r="1133" spans="1:45" s="4" customFormat="1">
      <c r="A1133" s="93"/>
      <c r="B1133" s="83"/>
      <c r="C1133" s="83"/>
      <c r="D1133" s="83"/>
      <c r="E1133" s="83"/>
      <c r="F1133" s="83"/>
      <c r="G1133" s="84"/>
      <c r="H1133" s="84"/>
      <c r="I1133" s="83"/>
      <c r="J1133" s="83"/>
      <c r="K1133" s="83"/>
      <c r="L1133" s="83"/>
      <c r="M1133" s="83"/>
      <c r="N1133" s="78"/>
      <c r="S1133" s="77"/>
      <c r="T1133" s="88"/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  <c r="AE1133" s="78"/>
      <c r="AF1133" s="78"/>
      <c r="AG1133" s="78"/>
      <c r="AH1133" s="78"/>
      <c r="AI1133" s="78"/>
      <c r="AJ1133" s="78"/>
      <c r="AK1133" s="78"/>
      <c r="AL1133" s="78"/>
      <c r="AM1133" s="78"/>
      <c r="AN1133" s="78"/>
      <c r="AO1133" s="78"/>
      <c r="AP1133" s="78"/>
      <c r="AQ1133" s="78"/>
      <c r="AR1133" s="78"/>
      <c r="AS1133" s="78"/>
    </row>
    <row r="1134" spans="1:45" s="4" customFormat="1">
      <c r="A1134" s="93"/>
      <c r="B1134" s="83"/>
      <c r="C1134" s="83"/>
      <c r="D1134" s="83"/>
      <c r="E1134" s="83"/>
      <c r="F1134" s="83"/>
      <c r="G1134" s="84"/>
      <c r="H1134" s="84"/>
      <c r="I1134" s="83"/>
      <c r="J1134" s="83"/>
      <c r="K1134" s="83"/>
      <c r="L1134" s="83"/>
      <c r="M1134" s="83"/>
      <c r="N1134" s="78"/>
      <c r="S1134" s="77"/>
      <c r="T1134" s="88"/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  <c r="AE1134" s="78"/>
      <c r="AF1134" s="78"/>
      <c r="AG1134" s="78"/>
      <c r="AH1134" s="78"/>
      <c r="AI1134" s="78"/>
      <c r="AJ1134" s="78"/>
      <c r="AK1134" s="78"/>
      <c r="AL1134" s="78"/>
      <c r="AM1134" s="78"/>
      <c r="AN1134" s="78"/>
      <c r="AO1134" s="78"/>
      <c r="AP1134" s="78"/>
      <c r="AQ1134" s="78"/>
      <c r="AR1134" s="78"/>
      <c r="AS1134" s="78"/>
    </row>
    <row r="1135" spans="1:45" s="4" customFormat="1">
      <c r="A1135" s="93"/>
      <c r="B1135" s="83"/>
      <c r="C1135" s="83"/>
      <c r="D1135" s="83"/>
      <c r="E1135" s="83"/>
      <c r="F1135" s="83"/>
      <c r="G1135" s="84"/>
      <c r="H1135" s="84"/>
      <c r="I1135" s="83"/>
      <c r="J1135" s="83"/>
      <c r="K1135" s="83"/>
      <c r="L1135" s="83"/>
      <c r="M1135" s="83"/>
      <c r="N1135" s="78"/>
      <c r="S1135" s="77"/>
      <c r="T1135" s="8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  <c r="AG1135" s="78"/>
      <c r="AH1135" s="78"/>
      <c r="AI1135" s="78"/>
      <c r="AJ1135" s="78"/>
      <c r="AK1135" s="78"/>
      <c r="AL1135" s="78"/>
      <c r="AM1135" s="78"/>
      <c r="AN1135" s="78"/>
      <c r="AO1135" s="78"/>
      <c r="AP1135" s="78"/>
      <c r="AQ1135" s="78"/>
      <c r="AR1135" s="78"/>
      <c r="AS1135" s="78"/>
    </row>
    <row r="1136" spans="1:45" s="4" customFormat="1">
      <c r="A1136" s="93"/>
      <c r="B1136" s="83"/>
      <c r="C1136" s="83"/>
      <c r="D1136" s="83"/>
      <c r="E1136" s="83"/>
      <c r="F1136" s="83"/>
      <c r="G1136" s="84"/>
      <c r="H1136" s="84"/>
      <c r="I1136" s="83"/>
      <c r="J1136" s="83"/>
      <c r="K1136" s="83"/>
      <c r="L1136" s="83"/>
      <c r="M1136" s="83"/>
      <c r="N1136" s="78"/>
      <c r="S1136" s="77"/>
      <c r="T1136" s="88"/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  <c r="AE1136" s="78"/>
      <c r="AF1136" s="78"/>
      <c r="AG1136" s="78"/>
      <c r="AH1136" s="78"/>
      <c r="AI1136" s="78"/>
      <c r="AJ1136" s="78"/>
      <c r="AK1136" s="78"/>
      <c r="AL1136" s="78"/>
      <c r="AM1136" s="78"/>
      <c r="AN1136" s="78"/>
      <c r="AO1136" s="78"/>
      <c r="AP1136" s="78"/>
      <c r="AQ1136" s="78"/>
      <c r="AR1136" s="78"/>
      <c r="AS1136" s="78"/>
    </row>
    <row r="1137" spans="1:45" s="4" customFormat="1">
      <c r="A1137" s="93"/>
      <c r="B1137" s="83"/>
      <c r="C1137" s="83"/>
      <c r="D1137" s="83"/>
      <c r="E1137" s="83"/>
      <c r="F1137" s="83"/>
      <c r="G1137" s="84"/>
      <c r="H1137" s="84"/>
      <c r="I1137" s="83"/>
      <c r="J1137" s="83"/>
      <c r="K1137" s="83"/>
      <c r="L1137" s="83"/>
      <c r="M1137" s="83"/>
      <c r="N1137" s="78"/>
      <c r="S1137" s="77"/>
      <c r="T1137" s="88"/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  <c r="AE1137" s="78"/>
      <c r="AF1137" s="78"/>
      <c r="AG1137" s="78"/>
      <c r="AH1137" s="78"/>
      <c r="AI1137" s="78"/>
      <c r="AJ1137" s="78"/>
      <c r="AK1137" s="78"/>
      <c r="AL1137" s="78"/>
      <c r="AM1137" s="78"/>
      <c r="AN1137" s="78"/>
      <c r="AO1137" s="78"/>
      <c r="AP1137" s="78"/>
      <c r="AQ1137" s="78"/>
      <c r="AR1137" s="78"/>
      <c r="AS1137" s="78"/>
    </row>
    <row r="1138" spans="1:45" s="4" customFormat="1">
      <c r="A1138" s="93"/>
      <c r="B1138" s="83"/>
      <c r="C1138" s="83"/>
      <c r="D1138" s="83"/>
      <c r="E1138" s="83"/>
      <c r="F1138" s="83"/>
      <c r="G1138" s="84"/>
      <c r="H1138" s="84"/>
      <c r="I1138" s="83"/>
      <c r="J1138" s="83"/>
      <c r="K1138" s="83"/>
      <c r="L1138" s="83"/>
      <c r="M1138" s="83"/>
      <c r="N1138" s="78"/>
      <c r="S1138" s="77"/>
      <c r="T1138" s="88"/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  <c r="AE1138" s="78"/>
      <c r="AF1138" s="78"/>
      <c r="AG1138" s="78"/>
      <c r="AH1138" s="78"/>
      <c r="AI1138" s="78"/>
      <c r="AJ1138" s="78"/>
      <c r="AK1138" s="78"/>
      <c r="AL1138" s="78"/>
      <c r="AM1138" s="78"/>
      <c r="AN1138" s="78"/>
      <c r="AO1138" s="78"/>
      <c r="AP1138" s="78"/>
      <c r="AQ1138" s="78"/>
      <c r="AR1138" s="78"/>
      <c r="AS1138" s="78"/>
    </row>
    <row r="1139" spans="1:45" s="4" customFormat="1">
      <c r="A1139" s="93"/>
      <c r="B1139" s="83"/>
      <c r="C1139" s="83"/>
      <c r="D1139" s="83"/>
      <c r="E1139" s="83"/>
      <c r="F1139" s="83"/>
      <c r="G1139" s="84"/>
      <c r="H1139" s="84"/>
      <c r="I1139" s="83"/>
      <c r="J1139" s="83"/>
      <c r="K1139" s="83"/>
      <c r="L1139" s="83"/>
      <c r="M1139" s="83"/>
      <c r="N1139" s="78"/>
      <c r="S1139" s="77"/>
      <c r="T1139" s="88"/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78"/>
      <c r="AK1139" s="78"/>
      <c r="AL1139" s="78"/>
      <c r="AM1139" s="78"/>
      <c r="AN1139" s="78"/>
      <c r="AO1139" s="78"/>
      <c r="AP1139" s="78"/>
      <c r="AQ1139" s="78"/>
      <c r="AR1139" s="78"/>
      <c r="AS1139" s="78"/>
    </row>
    <row r="1140" spans="1:45" s="4" customFormat="1">
      <c r="A1140" s="93"/>
      <c r="B1140" s="83"/>
      <c r="C1140" s="83"/>
      <c r="D1140" s="83"/>
      <c r="E1140" s="83"/>
      <c r="F1140" s="83"/>
      <c r="G1140" s="84"/>
      <c r="H1140" s="84"/>
      <c r="I1140" s="83"/>
      <c r="J1140" s="83"/>
      <c r="K1140" s="83"/>
      <c r="L1140" s="83"/>
      <c r="M1140" s="83"/>
      <c r="N1140" s="78"/>
      <c r="S1140" s="77"/>
      <c r="T1140" s="88"/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  <c r="AE1140" s="78"/>
      <c r="AF1140" s="78"/>
      <c r="AG1140" s="78"/>
      <c r="AH1140" s="78"/>
      <c r="AI1140" s="78"/>
      <c r="AJ1140" s="78"/>
      <c r="AK1140" s="78"/>
      <c r="AL1140" s="78"/>
      <c r="AM1140" s="78"/>
      <c r="AN1140" s="78"/>
      <c r="AO1140" s="78"/>
      <c r="AP1140" s="78"/>
      <c r="AQ1140" s="78"/>
      <c r="AR1140" s="78"/>
      <c r="AS1140" s="78"/>
    </row>
    <row r="1141" spans="1:45" s="4" customFormat="1">
      <c r="A1141" s="93"/>
      <c r="B1141" s="83"/>
      <c r="C1141" s="83"/>
      <c r="D1141" s="83"/>
      <c r="E1141" s="83"/>
      <c r="F1141" s="83"/>
      <c r="G1141" s="84"/>
      <c r="H1141" s="84"/>
      <c r="I1141" s="83"/>
      <c r="J1141" s="83"/>
      <c r="K1141" s="83"/>
      <c r="L1141" s="83"/>
      <c r="M1141" s="83"/>
      <c r="N1141" s="78"/>
      <c r="S1141" s="77"/>
      <c r="T1141" s="88"/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  <c r="AE1141" s="78"/>
      <c r="AF1141" s="78"/>
      <c r="AG1141" s="78"/>
      <c r="AH1141" s="78"/>
      <c r="AI1141" s="78"/>
      <c r="AJ1141" s="78"/>
      <c r="AK1141" s="78"/>
      <c r="AL1141" s="78"/>
      <c r="AM1141" s="78"/>
      <c r="AN1141" s="78"/>
      <c r="AO1141" s="78"/>
      <c r="AP1141" s="78"/>
      <c r="AQ1141" s="78"/>
      <c r="AR1141" s="78"/>
      <c r="AS1141" s="78"/>
    </row>
    <row r="1142" spans="1:45" s="4" customFormat="1">
      <c r="A1142" s="93"/>
      <c r="B1142" s="83"/>
      <c r="C1142" s="83"/>
      <c r="D1142" s="83"/>
      <c r="E1142" s="83"/>
      <c r="F1142" s="83"/>
      <c r="G1142" s="84"/>
      <c r="H1142" s="84"/>
      <c r="I1142" s="83"/>
      <c r="J1142" s="83"/>
      <c r="K1142" s="83"/>
      <c r="L1142" s="83"/>
      <c r="M1142" s="83"/>
      <c r="N1142" s="78"/>
      <c r="S1142" s="77"/>
      <c r="T1142" s="88"/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  <c r="AE1142" s="78"/>
      <c r="AF1142" s="78"/>
      <c r="AG1142" s="78"/>
      <c r="AH1142" s="78"/>
      <c r="AI1142" s="78"/>
      <c r="AJ1142" s="78"/>
      <c r="AK1142" s="78"/>
      <c r="AL1142" s="78"/>
      <c r="AM1142" s="78"/>
      <c r="AN1142" s="78"/>
      <c r="AO1142" s="78"/>
      <c r="AP1142" s="78"/>
      <c r="AQ1142" s="78"/>
      <c r="AR1142" s="78"/>
      <c r="AS1142" s="78"/>
    </row>
    <row r="1143" spans="1:45" s="4" customFormat="1">
      <c r="A1143" s="93"/>
      <c r="B1143" s="83"/>
      <c r="C1143" s="83"/>
      <c r="D1143" s="83"/>
      <c r="E1143" s="83"/>
      <c r="F1143" s="83"/>
      <c r="G1143" s="84"/>
      <c r="H1143" s="84"/>
      <c r="I1143" s="83"/>
      <c r="J1143" s="83"/>
      <c r="K1143" s="83"/>
      <c r="L1143" s="83"/>
      <c r="M1143" s="83"/>
      <c r="N1143" s="78"/>
      <c r="S1143" s="77"/>
      <c r="T1143" s="88"/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78"/>
      <c r="AK1143" s="78"/>
      <c r="AL1143" s="78"/>
      <c r="AM1143" s="78"/>
      <c r="AN1143" s="78"/>
      <c r="AO1143" s="78"/>
      <c r="AP1143" s="78"/>
      <c r="AQ1143" s="78"/>
      <c r="AR1143" s="78"/>
      <c r="AS1143" s="78"/>
    </row>
    <row r="1144" spans="1:45" s="4" customFormat="1">
      <c r="A1144" s="93"/>
      <c r="B1144" s="83"/>
      <c r="C1144" s="83"/>
      <c r="D1144" s="83"/>
      <c r="E1144" s="83"/>
      <c r="F1144" s="83"/>
      <c r="G1144" s="84"/>
      <c r="H1144" s="84"/>
      <c r="I1144" s="83"/>
      <c r="J1144" s="83"/>
      <c r="K1144" s="83"/>
      <c r="L1144" s="83"/>
      <c r="M1144" s="83"/>
      <c r="N1144" s="78"/>
      <c r="S1144" s="77"/>
      <c r="T1144" s="88"/>
      <c r="U1144" s="78"/>
      <c r="V1144" s="78"/>
      <c r="W1144" s="78"/>
      <c r="X1144" s="78"/>
      <c r="Y1144" s="78"/>
      <c r="Z1144" s="78"/>
      <c r="AA1144" s="78"/>
      <c r="AB1144" s="78"/>
      <c r="AC1144" s="78"/>
      <c r="AD1144" s="78"/>
      <c r="AE1144" s="78"/>
      <c r="AF1144" s="78"/>
      <c r="AG1144" s="78"/>
      <c r="AH1144" s="78"/>
      <c r="AI1144" s="78"/>
      <c r="AJ1144" s="78"/>
      <c r="AK1144" s="78"/>
      <c r="AL1144" s="78"/>
      <c r="AM1144" s="78"/>
      <c r="AN1144" s="78"/>
      <c r="AO1144" s="78"/>
      <c r="AP1144" s="78"/>
      <c r="AQ1144" s="78"/>
      <c r="AR1144" s="78"/>
      <c r="AS1144" s="78"/>
    </row>
    <row r="1145" spans="1:45" s="4" customFormat="1">
      <c r="A1145" s="93"/>
      <c r="B1145" s="83"/>
      <c r="C1145" s="83"/>
      <c r="D1145" s="83"/>
      <c r="E1145" s="83"/>
      <c r="F1145" s="83"/>
      <c r="G1145" s="84"/>
      <c r="H1145" s="84"/>
      <c r="I1145" s="83"/>
      <c r="J1145" s="83"/>
      <c r="K1145" s="83"/>
      <c r="L1145" s="83"/>
      <c r="M1145" s="83"/>
      <c r="N1145" s="78"/>
      <c r="S1145" s="77"/>
      <c r="T1145" s="88"/>
      <c r="U1145" s="78"/>
      <c r="V1145" s="78"/>
      <c r="W1145" s="78"/>
      <c r="X1145" s="78"/>
      <c r="Y1145" s="78"/>
      <c r="Z1145" s="78"/>
      <c r="AA1145" s="78"/>
      <c r="AB1145" s="78"/>
      <c r="AC1145" s="78"/>
      <c r="AD1145" s="78"/>
      <c r="AE1145" s="78"/>
      <c r="AF1145" s="78"/>
      <c r="AG1145" s="78"/>
      <c r="AH1145" s="78"/>
      <c r="AI1145" s="78"/>
      <c r="AJ1145" s="78"/>
      <c r="AK1145" s="78"/>
      <c r="AL1145" s="78"/>
      <c r="AM1145" s="78"/>
      <c r="AN1145" s="78"/>
      <c r="AO1145" s="78"/>
      <c r="AP1145" s="78"/>
      <c r="AQ1145" s="78"/>
      <c r="AR1145" s="78"/>
      <c r="AS1145" s="78"/>
    </row>
    <row r="1146" spans="1:45" s="4" customFormat="1">
      <c r="A1146" s="93"/>
      <c r="B1146" s="83"/>
      <c r="C1146" s="83"/>
      <c r="D1146" s="83"/>
      <c r="E1146" s="83"/>
      <c r="F1146" s="83"/>
      <c r="G1146" s="84"/>
      <c r="H1146" s="84"/>
      <c r="I1146" s="83"/>
      <c r="J1146" s="83"/>
      <c r="K1146" s="83"/>
      <c r="L1146" s="83"/>
      <c r="M1146" s="83"/>
      <c r="N1146" s="78"/>
      <c r="S1146" s="77"/>
      <c r="T1146" s="88"/>
      <c r="U1146" s="78"/>
      <c r="V1146" s="78"/>
      <c r="W1146" s="78"/>
      <c r="X1146" s="78"/>
      <c r="Y1146" s="78"/>
      <c r="Z1146" s="78"/>
      <c r="AA1146" s="78"/>
      <c r="AB1146" s="78"/>
      <c r="AC1146" s="78"/>
      <c r="AD1146" s="78"/>
      <c r="AE1146" s="78"/>
      <c r="AF1146" s="78"/>
      <c r="AG1146" s="78"/>
      <c r="AH1146" s="78"/>
      <c r="AI1146" s="78"/>
      <c r="AJ1146" s="78"/>
      <c r="AK1146" s="78"/>
      <c r="AL1146" s="78"/>
      <c r="AM1146" s="78"/>
      <c r="AN1146" s="78"/>
      <c r="AO1146" s="78"/>
      <c r="AP1146" s="78"/>
      <c r="AQ1146" s="78"/>
      <c r="AR1146" s="78"/>
      <c r="AS1146" s="78"/>
    </row>
    <row r="1147" spans="1:45" s="4" customFormat="1">
      <c r="A1147" s="93"/>
      <c r="B1147" s="83"/>
      <c r="C1147" s="83"/>
      <c r="D1147" s="83"/>
      <c r="E1147" s="83"/>
      <c r="F1147" s="83"/>
      <c r="G1147" s="84"/>
      <c r="H1147" s="84"/>
      <c r="I1147" s="83"/>
      <c r="J1147" s="83"/>
      <c r="K1147" s="83"/>
      <c r="L1147" s="83"/>
      <c r="M1147" s="83"/>
      <c r="N1147" s="78"/>
      <c r="S1147" s="77"/>
      <c r="T1147" s="88"/>
      <c r="U1147" s="78"/>
      <c r="V1147" s="78"/>
      <c r="W1147" s="78"/>
      <c r="X1147" s="78"/>
      <c r="Y1147" s="78"/>
      <c r="Z1147" s="78"/>
      <c r="AA1147" s="78"/>
      <c r="AB1147" s="78"/>
      <c r="AC1147" s="78"/>
      <c r="AD1147" s="78"/>
      <c r="AE1147" s="78"/>
      <c r="AF1147" s="78"/>
      <c r="AG1147" s="78"/>
      <c r="AH1147" s="78"/>
      <c r="AI1147" s="78"/>
      <c r="AJ1147" s="78"/>
      <c r="AK1147" s="78"/>
      <c r="AL1147" s="78"/>
      <c r="AM1147" s="78"/>
      <c r="AN1147" s="78"/>
      <c r="AO1147" s="78"/>
      <c r="AP1147" s="78"/>
      <c r="AQ1147" s="78"/>
      <c r="AR1147" s="78"/>
      <c r="AS1147" s="78"/>
    </row>
    <row r="1148" spans="1:45" s="4" customFormat="1">
      <c r="A1148" s="93"/>
      <c r="B1148" s="83"/>
      <c r="C1148" s="83"/>
      <c r="D1148" s="83"/>
      <c r="E1148" s="83"/>
      <c r="F1148" s="83"/>
      <c r="G1148" s="84"/>
      <c r="H1148" s="84"/>
      <c r="I1148" s="83"/>
      <c r="J1148" s="83"/>
      <c r="K1148" s="83"/>
      <c r="L1148" s="83"/>
      <c r="M1148" s="83"/>
      <c r="N1148" s="78"/>
      <c r="S1148" s="77"/>
      <c r="T1148" s="88"/>
      <c r="U1148" s="78"/>
      <c r="V1148" s="78"/>
      <c r="W1148" s="78"/>
      <c r="X1148" s="78"/>
      <c r="Y1148" s="78"/>
      <c r="Z1148" s="78"/>
      <c r="AA1148" s="78"/>
      <c r="AB1148" s="78"/>
      <c r="AC1148" s="78"/>
      <c r="AD1148" s="78"/>
      <c r="AE1148" s="78"/>
      <c r="AF1148" s="78"/>
      <c r="AG1148" s="78"/>
      <c r="AH1148" s="78"/>
      <c r="AI1148" s="78"/>
      <c r="AJ1148" s="78"/>
      <c r="AK1148" s="78"/>
      <c r="AL1148" s="78"/>
      <c r="AM1148" s="78"/>
      <c r="AN1148" s="78"/>
      <c r="AO1148" s="78"/>
      <c r="AP1148" s="78"/>
      <c r="AQ1148" s="78"/>
      <c r="AR1148" s="78"/>
      <c r="AS1148" s="78"/>
    </row>
    <row r="1149" spans="1:45" s="4" customFormat="1">
      <c r="A1149" s="93"/>
      <c r="B1149" s="83"/>
      <c r="C1149" s="83"/>
      <c r="D1149" s="83"/>
      <c r="E1149" s="83"/>
      <c r="F1149" s="83"/>
      <c r="G1149" s="84"/>
      <c r="H1149" s="84"/>
      <c r="I1149" s="83"/>
      <c r="J1149" s="83"/>
      <c r="K1149" s="83"/>
      <c r="L1149" s="83"/>
      <c r="M1149" s="83"/>
      <c r="N1149" s="78"/>
      <c r="S1149" s="77"/>
      <c r="T1149" s="88"/>
      <c r="U1149" s="78"/>
      <c r="V1149" s="78"/>
      <c r="W1149" s="78"/>
      <c r="X1149" s="78"/>
      <c r="Y1149" s="78"/>
      <c r="Z1149" s="78"/>
      <c r="AA1149" s="78"/>
      <c r="AB1149" s="78"/>
      <c r="AC1149" s="78"/>
      <c r="AD1149" s="78"/>
      <c r="AE1149" s="78"/>
      <c r="AF1149" s="78"/>
      <c r="AG1149" s="78"/>
      <c r="AH1149" s="78"/>
      <c r="AI1149" s="78"/>
      <c r="AJ1149" s="78"/>
      <c r="AK1149" s="78"/>
      <c r="AL1149" s="78"/>
      <c r="AM1149" s="78"/>
      <c r="AN1149" s="78"/>
      <c r="AO1149" s="78"/>
      <c r="AP1149" s="78"/>
      <c r="AQ1149" s="78"/>
      <c r="AR1149" s="78"/>
      <c r="AS1149" s="78"/>
    </row>
    <row r="1150" spans="1:45" s="4" customFormat="1">
      <c r="A1150" s="93"/>
      <c r="B1150" s="83"/>
      <c r="C1150" s="83"/>
      <c r="D1150" s="83"/>
      <c r="E1150" s="83"/>
      <c r="F1150" s="83"/>
      <c r="G1150" s="84"/>
      <c r="H1150" s="84"/>
      <c r="I1150" s="83"/>
      <c r="J1150" s="83"/>
      <c r="K1150" s="83"/>
      <c r="L1150" s="83"/>
      <c r="M1150" s="83"/>
      <c r="N1150" s="78"/>
      <c r="S1150" s="77"/>
      <c r="T1150" s="88"/>
      <c r="U1150" s="78"/>
      <c r="V1150" s="78"/>
      <c r="W1150" s="78"/>
      <c r="X1150" s="78"/>
      <c r="Y1150" s="78"/>
      <c r="Z1150" s="78"/>
      <c r="AA1150" s="78"/>
      <c r="AB1150" s="78"/>
      <c r="AC1150" s="78"/>
      <c r="AD1150" s="78"/>
      <c r="AE1150" s="78"/>
      <c r="AF1150" s="78"/>
      <c r="AG1150" s="78"/>
      <c r="AH1150" s="78"/>
      <c r="AI1150" s="78"/>
      <c r="AJ1150" s="78"/>
      <c r="AK1150" s="78"/>
      <c r="AL1150" s="78"/>
      <c r="AM1150" s="78"/>
      <c r="AN1150" s="78"/>
      <c r="AO1150" s="78"/>
      <c r="AP1150" s="78"/>
      <c r="AQ1150" s="78"/>
      <c r="AR1150" s="78"/>
      <c r="AS1150" s="78"/>
    </row>
    <row r="1151" spans="1:45" s="4" customFormat="1">
      <c r="A1151" s="93"/>
      <c r="B1151" s="83"/>
      <c r="C1151" s="83"/>
      <c r="D1151" s="83"/>
      <c r="E1151" s="83"/>
      <c r="F1151" s="83"/>
      <c r="G1151" s="84"/>
      <c r="H1151" s="84"/>
      <c r="I1151" s="83"/>
      <c r="J1151" s="83"/>
      <c r="K1151" s="83"/>
      <c r="L1151" s="83"/>
      <c r="M1151" s="83"/>
      <c r="N1151" s="78"/>
      <c r="S1151" s="77"/>
      <c r="T1151" s="88"/>
      <c r="U1151" s="78"/>
      <c r="V1151" s="78"/>
      <c r="W1151" s="78"/>
      <c r="X1151" s="78"/>
      <c r="Y1151" s="78"/>
      <c r="Z1151" s="78"/>
      <c r="AA1151" s="78"/>
      <c r="AB1151" s="78"/>
      <c r="AC1151" s="78"/>
      <c r="AD1151" s="78"/>
      <c r="AE1151" s="78"/>
      <c r="AF1151" s="78"/>
      <c r="AG1151" s="78"/>
      <c r="AH1151" s="78"/>
      <c r="AI1151" s="78"/>
      <c r="AJ1151" s="78"/>
      <c r="AK1151" s="78"/>
      <c r="AL1151" s="78"/>
      <c r="AM1151" s="78"/>
      <c r="AN1151" s="78"/>
      <c r="AO1151" s="78"/>
      <c r="AP1151" s="78"/>
      <c r="AQ1151" s="78"/>
      <c r="AR1151" s="78"/>
      <c r="AS1151" s="78"/>
    </row>
    <row r="1152" spans="1:45" s="4" customFormat="1">
      <c r="A1152" s="93"/>
      <c r="B1152" s="83"/>
      <c r="C1152" s="83"/>
      <c r="D1152" s="83"/>
      <c r="E1152" s="83"/>
      <c r="F1152" s="83"/>
      <c r="G1152" s="84"/>
      <c r="H1152" s="84"/>
      <c r="I1152" s="83"/>
      <c r="J1152" s="83"/>
      <c r="K1152" s="83"/>
      <c r="L1152" s="83"/>
      <c r="M1152" s="83"/>
      <c r="N1152" s="78"/>
      <c r="S1152" s="77"/>
      <c r="T1152" s="88"/>
      <c r="U1152" s="78"/>
      <c r="V1152" s="78"/>
      <c r="W1152" s="78"/>
      <c r="X1152" s="78"/>
      <c r="Y1152" s="78"/>
      <c r="Z1152" s="78"/>
      <c r="AA1152" s="78"/>
      <c r="AB1152" s="78"/>
      <c r="AC1152" s="78"/>
      <c r="AD1152" s="78"/>
      <c r="AE1152" s="78"/>
      <c r="AF1152" s="78"/>
      <c r="AG1152" s="78"/>
      <c r="AH1152" s="78"/>
      <c r="AI1152" s="78"/>
      <c r="AJ1152" s="78"/>
      <c r="AK1152" s="78"/>
      <c r="AL1152" s="78"/>
      <c r="AM1152" s="78"/>
      <c r="AN1152" s="78"/>
      <c r="AO1152" s="78"/>
      <c r="AP1152" s="78"/>
      <c r="AQ1152" s="78"/>
      <c r="AR1152" s="78"/>
      <c r="AS1152" s="78"/>
    </row>
    <row r="1153" spans="1:45" s="4" customFormat="1">
      <c r="A1153" s="93"/>
      <c r="B1153" s="83"/>
      <c r="C1153" s="83"/>
      <c r="D1153" s="83"/>
      <c r="E1153" s="83"/>
      <c r="F1153" s="83"/>
      <c r="G1153" s="84"/>
      <c r="H1153" s="84"/>
      <c r="I1153" s="83"/>
      <c r="J1153" s="83"/>
      <c r="K1153" s="83"/>
      <c r="L1153" s="83"/>
      <c r="M1153" s="83"/>
      <c r="N1153" s="78"/>
      <c r="S1153" s="77"/>
      <c r="T1153" s="88"/>
      <c r="U1153" s="78"/>
      <c r="V1153" s="78"/>
      <c r="W1153" s="78"/>
      <c r="X1153" s="78"/>
      <c r="Y1153" s="78"/>
      <c r="Z1153" s="78"/>
      <c r="AA1153" s="78"/>
      <c r="AB1153" s="78"/>
      <c r="AC1153" s="78"/>
      <c r="AD1153" s="78"/>
      <c r="AE1153" s="78"/>
      <c r="AF1153" s="78"/>
      <c r="AG1153" s="78"/>
      <c r="AH1153" s="78"/>
      <c r="AI1153" s="78"/>
      <c r="AJ1153" s="78"/>
      <c r="AK1153" s="78"/>
      <c r="AL1153" s="78"/>
      <c r="AM1153" s="78"/>
      <c r="AN1153" s="78"/>
      <c r="AO1153" s="78"/>
      <c r="AP1153" s="78"/>
      <c r="AQ1153" s="78"/>
      <c r="AR1153" s="78"/>
      <c r="AS1153" s="78"/>
    </row>
    <row r="1154" spans="1:45" s="4" customFormat="1">
      <c r="A1154" s="93"/>
      <c r="B1154" s="83"/>
      <c r="C1154" s="83"/>
      <c r="D1154" s="83"/>
      <c r="E1154" s="83"/>
      <c r="F1154" s="83"/>
      <c r="G1154" s="84"/>
      <c r="H1154" s="84"/>
      <c r="I1154" s="83"/>
      <c r="J1154" s="83"/>
      <c r="K1154" s="83"/>
      <c r="L1154" s="83"/>
      <c r="M1154" s="83"/>
      <c r="N1154" s="78"/>
      <c r="S1154" s="77"/>
      <c r="T1154" s="88"/>
      <c r="U1154" s="78"/>
      <c r="V1154" s="78"/>
      <c r="W1154" s="78"/>
      <c r="X1154" s="78"/>
      <c r="Y1154" s="78"/>
      <c r="Z1154" s="78"/>
      <c r="AA1154" s="78"/>
      <c r="AB1154" s="78"/>
      <c r="AC1154" s="78"/>
      <c r="AD1154" s="78"/>
      <c r="AE1154" s="78"/>
      <c r="AF1154" s="78"/>
      <c r="AG1154" s="78"/>
      <c r="AH1154" s="78"/>
      <c r="AI1154" s="78"/>
      <c r="AJ1154" s="78"/>
      <c r="AK1154" s="78"/>
      <c r="AL1154" s="78"/>
      <c r="AM1154" s="78"/>
      <c r="AN1154" s="78"/>
      <c r="AO1154" s="78"/>
      <c r="AP1154" s="78"/>
      <c r="AQ1154" s="78"/>
      <c r="AR1154" s="78"/>
      <c r="AS1154" s="78"/>
    </row>
    <row r="1155" spans="1:45" s="4" customFormat="1">
      <c r="A1155" s="93"/>
      <c r="B1155" s="83"/>
      <c r="C1155" s="83"/>
      <c r="D1155" s="83"/>
      <c r="E1155" s="83"/>
      <c r="F1155" s="83"/>
      <c r="G1155" s="84"/>
      <c r="H1155" s="84"/>
      <c r="I1155" s="83"/>
      <c r="J1155" s="83"/>
      <c r="K1155" s="83"/>
      <c r="L1155" s="83"/>
      <c r="M1155" s="83"/>
      <c r="N1155" s="78"/>
      <c r="S1155" s="77"/>
      <c r="T1155" s="88"/>
      <c r="U1155" s="78"/>
      <c r="V1155" s="78"/>
      <c r="W1155" s="78"/>
      <c r="X1155" s="78"/>
      <c r="Y1155" s="78"/>
      <c r="Z1155" s="78"/>
      <c r="AA1155" s="78"/>
      <c r="AB1155" s="78"/>
      <c r="AC1155" s="78"/>
      <c r="AD1155" s="78"/>
      <c r="AE1155" s="78"/>
      <c r="AF1155" s="78"/>
      <c r="AG1155" s="78"/>
      <c r="AH1155" s="78"/>
      <c r="AI1155" s="78"/>
      <c r="AJ1155" s="78"/>
      <c r="AK1155" s="78"/>
      <c r="AL1155" s="78"/>
      <c r="AM1155" s="78"/>
      <c r="AN1155" s="78"/>
      <c r="AO1155" s="78"/>
      <c r="AP1155" s="78"/>
      <c r="AQ1155" s="78"/>
      <c r="AR1155" s="78"/>
      <c r="AS1155" s="78"/>
    </row>
    <row r="1156" spans="1:45" s="4" customFormat="1">
      <c r="A1156" s="93"/>
      <c r="B1156" s="83"/>
      <c r="C1156" s="83"/>
      <c r="D1156" s="83"/>
      <c r="E1156" s="83"/>
      <c r="F1156" s="83"/>
      <c r="G1156" s="84"/>
      <c r="H1156" s="84"/>
      <c r="I1156" s="83"/>
      <c r="J1156" s="83"/>
      <c r="K1156" s="83"/>
      <c r="L1156" s="83"/>
      <c r="M1156" s="83"/>
      <c r="N1156" s="78"/>
      <c r="S1156" s="77"/>
      <c r="T1156" s="88"/>
      <c r="U1156" s="78"/>
      <c r="V1156" s="78"/>
      <c r="W1156" s="78"/>
      <c r="X1156" s="78"/>
      <c r="Y1156" s="78"/>
      <c r="Z1156" s="78"/>
      <c r="AA1156" s="78"/>
      <c r="AB1156" s="78"/>
      <c r="AC1156" s="78"/>
      <c r="AD1156" s="78"/>
      <c r="AE1156" s="78"/>
      <c r="AF1156" s="78"/>
      <c r="AG1156" s="78"/>
      <c r="AH1156" s="78"/>
      <c r="AI1156" s="78"/>
      <c r="AJ1156" s="78"/>
      <c r="AK1156" s="78"/>
      <c r="AL1156" s="78"/>
      <c r="AM1156" s="78"/>
      <c r="AN1156" s="78"/>
      <c r="AO1156" s="78"/>
      <c r="AP1156" s="78"/>
      <c r="AQ1156" s="78"/>
      <c r="AR1156" s="78"/>
      <c r="AS1156" s="78"/>
    </row>
    <row r="1157" spans="1:45" s="4" customFormat="1">
      <c r="A1157" s="93"/>
      <c r="B1157" s="83"/>
      <c r="C1157" s="83"/>
      <c r="D1157" s="83"/>
      <c r="E1157" s="83"/>
      <c r="F1157" s="83"/>
      <c r="G1157" s="84"/>
      <c r="H1157" s="84"/>
      <c r="I1157" s="83"/>
      <c r="J1157" s="83"/>
      <c r="K1157" s="83"/>
      <c r="L1157" s="83"/>
      <c r="M1157" s="83"/>
      <c r="N1157" s="78"/>
      <c r="S1157" s="77"/>
      <c r="T1157" s="88"/>
      <c r="U1157" s="78"/>
      <c r="V1157" s="78"/>
      <c r="W1157" s="78"/>
      <c r="X1157" s="78"/>
      <c r="Y1157" s="78"/>
      <c r="Z1157" s="78"/>
      <c r="AA1157" s="78"/>
      <c r="AB1157" s="78"/>
      <c r="AC1157" s="78"/>
      <c r="AD1157" s="78"/>
      <c r="AE1157" s="78"/>
      <c r="AF1157" s="78"/>
      <c r="AG1157" s="78"/>
      <c r="AH1157" s="78"/>
      <c r="AI1157" s="78"/>
      <c r="AJ1157" s="78"/>
      <c r="AK1157" s="78"/>
      <c r="AL1157" s="78"/>
      <c r="AM1157" s="78"/>
      <c r="AN1157" s="78"/>
      <c r="AO1157" s="78"/>
      <c r="AP1157" s="78"/>
      <c r="AQ1157" s="78"/>
      <c r="AR1157" s="78"/>
      <c r="AS1157" s="78"/>
    </row>
    <row r="1158" spans="1:45" s="4" customFormat="1">
      <c r="A1158" s="93"/>
      <c r="B1158" s="83"/>
      <c r="C1158" s="83"/>
      <c r="D1158" s="83"/>
      <c r="E1158" s="83"/>
      <c r="F1158" s="83"/>
      <c r="G1158" s="84"/>
      <c r="H1158" s="84"/>
      <c r="I1158" s="83"/>
      <c r="J1158" s="83"/>
      <c r="K1158" s="83"/>
      <c r="L1158" s="83"/>
      <c r="M1158" s="83"/>
      <c r="N1158" s="78"/>
      <c r="S1158" s="77"/>
      <c r="T1158" s="88"/>
      <c r="U1158" s="78"/>
      <c r="V1158" s="78"/>
      <c r="W1158" s="78"/>
      <c r="X1158" s="78"/>
      <c r="Y1158" s="78"/>
      <c r="Z1158" s="78"/>
      <c r="AA1158" s="78"/>
      <c r="AB1158" s="78"/>
      <c r="AC1158" s="78"/>
      <c r="AD1158" s="78"/>
      <c r="AE1158" s="78"/>
      <c r="AF1158" s="78"/>
      <c r="AG1158" s="78"/>
      <c r="AH1158" s="78"/>
      <c r="AI1158" s="78"/>
      <c r="AJ1158" s="78"/>
      <c r="AK1158" s="78"/>
      <c r="AL1158" s="78"/>
      <c r="AM1158" s="78"/>
      <c r="AN1158" s="78"/>
      <c r="AO1158" s="78"/>
      <c r="AP1158" s="78"/>
      <c r="AQ1158" s="78"/>
      <c r="AR1158" s="78"/>
      <c r="AS1158" s="78"/>
    </row>
    <row r="1159" spans="1:45" s="4" customFormat="1">
      <c r="A1159" s="93"/>
      <c r="B1159" s="83"/>
      <c r="C1159" s="83"/>
      <c r="D1159" s="83"/>
      <c r="E1159" s="83"/>
      <c r="F1159" s="83"/>
      <c r="G1159" s="84"/>
      <c r="H1159" s="84"/>
      <c r="I1159" s="83"/>
      <c r="J1159" s="83"/>
      <c r="K1159" s="83"/>
      <c r="L1159" s="83"/>
      <c r="M1159" s="83"/>
      <c r="N1159" s="78"/>
      <c r="S1159" s="77"/>
      <c r="T1159" s="88"/>
      <c r="U1159" s="78"/>
      <c r="V1159" s="78"/>
      <c r="W1159" s="78"/>
      <c r="X1159" s="78"/>
      <c r="Y1159" s="78"/>
      <c r="Z1159" s="78"/>
      <c r="AA1159" s="78"/>
      <c r="AB1159" s="78"/>
      <c r="AC1159" s="78"/>
      <c r="AD1159" s="78"/>
      <c r="AE1159" s="78"/>
      <c r="AF1159" s="78"/>
      <c r="AG1159" s="78"/>
      <c r="AH1159" s="78"/>
      <c r="AI1159" s="78"/>
      <c r="AJ1159" s="78"/>
      <c r="AK1159" s="78"/>
      <c r="AL1159" s="78"/>
      <c r="AM1159" s="78"/>
      <c r="AN1159" s="78"/>
      <c r="AO1159" s="78"/>
      <c r="AP1159" s="78"/>
      <c r="AQ1159" s="78"/>
      <c r="AR1159" s="78"/>
      <c r="AS1159" s="78"/>
    </row>
    <row r="1160" spans="1:45" s="4" customFormat="1">
      <c r="A1160" s="93"/>
      <c r="B1160" s="83"/>
      <c r="C1160" s="83"/>
      <c r="D1160" s="83"/>
      <c r="E1160" s="83"/>
      <c r="F1160" s="83"/>
      <c r="G1160" s="84"/>
      <c r="H1160" s="84"/>
      <c r="I1160" s="83"/>
      <c r="J1160" s="83"/>
      <c r="K1160" s="83"/>
      <c r="L1160" s="83"/>
      <c r="M1160" s="83"/>
      <c r="N1160" s="78"/>
      <c r="S1160" s="77"/>
      <c r="T1160" s="88"/>
      <c r="U1160" s="78"/>
      <c r="V1160" s="78"/>
      <c r="W1160" s="78"/>
      <c r="X1160" s="78"/>
      <c r="Y1160" s="78"/>
      <c r="Z1160" s="78"/>
      <c r="AA1160" s="78"/>
      <c r="AB1160" s="78"/>
      <c r="AC1160" s="78"/>
      <c r="AD1160" s="78"/>
      <c r="AE1160" s="78"/>
      <c r="AF1160" s="78"/>
      <c r="AG1160" s="78"/>
      <c r="AH1160" s="78"/>
      <c r="AI1160" s="78"/>
      <c r="AJ1160" s="78"/>
      <c r="AK1160" s="78"/>
      <c r="AL1160" s="78"/>
      <c r="AM1160" s="78"/>
      <c r="AN1160" s="78"/>
      <c r="AO1160" s="78"/>
      <c r="AP1160" s="78"/>
      <c r="AQ1160" s="78"/>
      <c r="AR1160" s="78"/>
      <c r="AS1160" s="78"/>
    </row>
    <row r="1161" spans="1:45" s="4" customFormat="1">
      <c r="A1161" s="93"/>
      <c r="B1161" s="83"/>
      <c r="C1161" s="83"/>
      <c r="D1161" s="83"/>
      <c r="E1161" s="83"/>
      <c r="F1161" s="83"/>
      <c r="G1161" s="84"/>
      <c r="H1161" s="84"/>
      <c r="I1161" s="83"/>
      <c r="J1161" s="83"/>
      <c r="K1161" s="83"/>
      <c r="L1161" s="83"/>
      <c r="M1161" s="83"/>
      <c r="N1161" s="78"/>
      <c r="S1161" s="77"/>
      <c r="T1161" s="88"/>
      <c r="U1161" s="78"/>
      <c r="V1161" s="78"/>
      <c r="W1161" s="78"/>
      <c r="X1161" s="78"/>
      <c r="Y1161" s="78"/>
      <c r="Z1161" s="78"/>
      <c r="AA1161" s="78"/>
      <c r="AB1161" s="78"/>
      <c r="AC1161" s="78"/>
      <c r="AD1161" s="78"/>
      <c r="AE1161" s="78"/>
      <c r="AF1161" s="78"/>
      <c r="AG1161" s="78"/>
      <c r="AH1161" s="78"/>
      <c r="AI1161" s="78"/>
      <c r="AJ1161" s="78"/>
      <c r="AK1161" s="78"/>
      <c r="AL1161" s="78"/>
      <c r="AM1161" s="78"/>
      <c r="AN1161" s="78"/>
      <c r="AO1161" s="78"/>
      <c r="AP1161" s="78"/>
      <c r="AQ1161" s="78"/>
      <c r="AR1161" s="78"/>
      <c r="AS1161" s="78"/>
    </row>
    <row r="1162" spans="1:45" s="4" customFormat="1">
      <c r="A1162" s="93"/>
      <c r="B1162" s="83"/>
      <c r="C1162" s="83"/>
      <c r="D1162" s="83"/>
      <c r="E1162" s="83"/>
      <c r="F1162" s="83"/>
      <c r="G1162" s="84"/>
      <c r="H1162" s="84"/>
      <c r="I1162" s="83"/>
      <c r="J1162" s="83"/>
      <c r="K1162" s="83"/>
      <c r="L1162" s="83"/>
      <c r="M1162" s="83"/>
      <c r="N1162" s="78"/>
      <c r="S1162" s="77"/>
      <c r="T1162" s="88"/>
      <c r="U1162" s="78"/>
      <c r="V1162" s="78"/>
      <c r="W1162" s="78"/>
      <c r="X1162" s="78"/>
      <c r="Y1162" s="78"/>
      <c r="Z1162" s="78"/>
      <c r="AA1162" s="78"/>
      <c r="AB1162" s="78"/>
      <c r="AC1162" s="78"/>
      <c r="AD1162" s="78"/>
      <c r="AE1162" s="78"/>
      <c r="AF1162" s="78"/>
      <c r="AG1162" s="78"/>
      <c r="AH1162" s="78"/>
      <c r="AI1162" s="78"/>
      <c r="AJ1162" s="78"/>
      <c r="AK1162" s="78"/>
      <c r="AL1162" s="78"/>
      <c r="AM1162" s="78"/>
      <c r="AN1162" s="78"/>
      <c r="AO1162" s="78"/>
      <c r="AP1162" s="78"/>
      <c r="AQ1162" s="78"/>
      <c r="AR1162" s="78"/>
      <c r="AS1162" s="78"/>
    </row>
    <row r="1163" spans="1:45" s="4" customFormat="1">
      <c r="A1163" s="93"/>
      <c r="B1163" s="83"/>
      <c r="C1163" s="83"/>
      <c r="D1163" s="83"/>
      <c r="E1163" s="83"/>
      <c r="F1163" s="83"/>
      <c r="G1163" s="84"/>
      <c r="H1163" s="84"/>
      <c r="I1163" s="83"/>
      <c r="J1163" s="83"/>
      <c r="K1163" s="83"/>
      <c r="L1163" s="83"/>
      <c r="M1163" s="83"/>
      <c r="N1163" s="78"/>
      <c r="S1163" s="77"/>
      <c r="T1163" s="88"/>
      <c r="U1163" s="78"/>
      <c r="V1163" s="78"/>
      <c r="W1163" s="78"/>
      <c r="X1163" s="78"/>
      <c r="Y1163" s="78"/>
      <c r="Z1163" s="78"/>
      <c r="AA1163" s="78"/>
      <c r="AB1163" s="78"/>
      <c r="AC1163" s="78"/>
      <c r="AD1163" s="78"/>
      <c r="AE1163" s="78"/>
      <c r="AF1163" s="78"/>
      <c r="AG1163" s="78"/>
      <c r="AH1163" s="78"/>
      <c r="AI1163" s="78"/>
      <c r="AJ1163" s="78"/>
      <c r="AK1163" s="78"/>
      <c r="AL1163" s="78"/>
      <c r="AM1163" s="78"/>
      <c r="AN1163" s="78"/>
      <c r="AO1163" s="78"/>
      <c r="AP1163" s="78"/>
      <c r="AQ1163" s="78"/>
      <c r="AR1163" s="78"/>
      <c r="AS1163" s="78"/>
    </row>
    <row r="1164" spans="1:45" s="4" customFormat="1">
      <c r="A1164" s="93"/>
      <c r="B1164" s="83"/>
      <c r="C1164" s="83"/>
      <c r="D1164" s="83"/>
      <c r="E1164" s="83"/>
      <c r="F1164" s="83"/>
      <c r="G1164" s="84"/>
      <c r="H1164" s="84"/>
      <c r="I1164" s="83"/>
      <c r="J1164" s="83"/>
      <c r="K1164" s="83"/>
      <c r="L1164" s="83"/>
      <c r="M1164" s="83"/>
      <c r="N1164" s="78"/>
      <c r="S1164" s="77"/>
      <c r="T1164" s="88"/>
      <c r="U1164" s="78"/>
      <c r="V1164" s="78"/>
      <c r="W1164" s="78"/>
      <c r="X1164" s="78"/>
      <c r="Y1164" s="78"/>
      <c r="Z1164" s="78"/>
      <c r="AA1164" s="78"/>
      <c r="AB1164" s="78"/>
      <c r="AC1164" s="78"/>
      <c r="AD1164" s="78"/>
      <c r="AE1164" s="78"/>
      <c r="AF1164" s="78"/>
      <c r="AG1164" s="78"/>
      <c r="AH1164" s="78"/>
      <c r="AI1164" s="78"/>
      <c r="AJ1164" s="78"/>
      <c r="AK1164" s="78"/>
      <c r="AL1164" s="78"/>
      <c r="AM1164" s="78"/>
      <c r="AN1164" s="78"/>
      <c r="AO1164" s="78"/>
      <c r="AP1164" s="78"/>
      <c r="AQ1164" s="78"/>
      <c r="AR1164" s="78"/>
      <c r="AS1164" s="78"/>
    </row>
    <row r="1165" spans="1:45" s="4" customFormat="1">
      <c r="A1165" s="93"/>
      <c r="B1165" s="83"/>
      <c r="C1165" s="83"/>
      <c r="D1165" s="83"/>
      <c r="E1165" s="83"/>
      <c r="F1165" s="83"/>
      <c r="G1165" s="84"/>
      <c r="H1165" s="84"/>
      <c r="I1165" s="83"/>
      <c r="J1165" s="83"/>
      <c r="K1165" s="83"/>
      <c r="L1165" s="83"/>
      <c r="M1165" s="83"/>
      <c r="N1165" s="78"/>
      <c r="S1165" s="77"/>
      <c r="T1165" s="88"/>
      <c r="U1165" s="78"/>
      <c r="V1165" s="78"/>
      <c r="W1165" s="78"/>
      <c r="X1165" s="78"/>
      <c r="Y1165" s="78"/>
      <c r="Z1165" s="78"/>
      <c r="AA1165" s="78"/>
      <c r="AB1165" s="78"/>
      <c r="AC1165" s="78"/>
      <c r="AD1165" s="78"/>
      <c r="AE1165" s="78"/>
      <c r="AF1165" s="78"/>
      <c r="AG1165" s="78"/>
      <c r="AH1165" s="78"/>
      <c r="AI1165" s="78"/>
      <c r="AJ1165" s="78"/>
      <c r="AK1165" s="78"/>
      <c r="AL1165" s="78"/>
      <c r="AM1165" s="78"/>
      <c r="AN1165" s="78"/>
      <c r="AO1165" s="78"/>
      <c r="AP1165" s="78"/>
      <c r="AQ1165" s="78"/>
      <c r="AR1165" s="78"/>
      <c r="AS1165" s="78"/>
    </row>
    <row r="1166" spans="1:45" s="4" customFormat="1">
      <c r="A1166" s="93"/>
      <c r="B1166" s="83"/>
      <c r="C1166" s="83"/>
      <c r="D1166" s="83"/>
      <c r="E1166" s="83"/>
      <c r="F1166" s="83"/>
      <c r="G1166" s="84"/>
      <c r="H1166" s="84"/>
      <c r="I1166" s="83"/>
      <c r="J1166" s="83"/>
      <c r="K1166" s="83"/>
      <c r="L1166" s="83"/>
      <c r="M1166" s="83"/>
      <c r="N1166" s="78"/>
      <c r="S1166" s="77"/>
      <c r="T1166" s="88"/>
      <c r="U1166" s="78"/>
      <c r="V1166" s="78"/>
      <c r="W1166" s="78"/>
      <c r="X1166" s="78"/>
      <c r="Y1166" s="78"/>
      <c r="Z1166" s="78"/>
      <c r="AA1166" s="78"/>
      <c r="AB1166" s="78"/>
      <c r="AC1166" s="78"/>
      <c r="AD1166" s="78"/>
      <c r="AE1166" s="78"/>
      <c r="AF1166" s="78"/>
      <c r="AG1166" s="78"/>
      <c r="AH1166" s="78"/>
      <c r="AI1166" s="78"/>
      <c r="AJ1166" s="78"/>
      <c r="AK1166" s="78"/>
      <c r="AL1166" s="78"/>
      <c r="AM1166" s="78"/>
      <c r="AN1166" s="78"/>
      <c r="AO1166" s="78"/>
      <c r="AP1166" s="78"/>
      <c r="AQ1166" s="78"/>
      <c r="AR1166" s="78"/>
      <c r="AS1166" s="78"/>
    </row>
    <row r="1167" spans="1:45" s="4" customFormat="1">
      <c r="A1167" s="93"/>
      <c r="B1167" s="83"/>
      <c r="C1167" s="83"/>
      <c r="D1167" s="83"/>
      <c r="E1167" s="83"/>
      <c r="F1167" s="83"/>
      <c r="G1167" s="84"/>
      <c r="H1167" s="84"/>
      <c r="I1167" s="83"/>
      <c r="J1167" s="83"/>
      <c r="K1167" s="83"/>
      <c r="L1167" s="83"/>
      <c r="M1167" s="83"/>
      <c r="N1167" s="78"/>
      <c r="S1167" s="77"/>
      <c r="T1167" s="88"/>
      <c r="U1167" s="78"/>
      <c r="V1167" s="78"/>
      <c r="W1167" s="78"/>
      <c r="X1167" s="78"/>
      <c r="Y1167" s="78"/>
      <c r="Z1167" s="78"/>
      <c r="AA1167" s="78"/>
      <c r="AB1167" s="78"/>
      <c r="AC1167" s="78"/>
      <c r="AD1167" s="78"/>
      <c r="AE1167" s="78"/>
      <c r="AF1167" s="78"/>
      <c r="AG1167" s="78"/>
      <c r="AH1167" s="78"/>
      <c r="AI1167" s="78"/>
      <c r="AJ1167" s="78"/>
      <c r="AK1167" s="78"/>
      <c r="AL1167" s="78"/>
      <c r="AM1167" s="78"/>
      <c r="AN1167" s="78"/>
      <c r="AO1167" s="78"/>
      <c r="AP1167" s="78"/>
      <c r="AQ1167" s="78"/>
      <c r="AR1167" s="78"/>
      <c r="AS1167" s="78"/>
    </row>
    <row r="1168" spans="1:45" s="4" customFormat="1">
      <c r="A1168" s="93"/>
      <c r="B1168" s="83"/>
      <c r="C1168" s="83"/>
      <c r="D1168" s="83"/>
      <c r="E1168" s="83"/>
      <c r="F1168" s="83"/>
      <c r="G1168" s="84"/>
      <c r="H1168" s="84"/>
      <c r="I1168" s="83"/>
      <c r="J1168" s="83"/>
      <c r="K1168" s="83"/>
      <c r="L1168" s="83"/>
      <c r="M1168" s="83"/>
      <c r="N1168" s="78"/>
      <c r="S1168" s="77"/>
      <c r="T1168" s="88"/>
      <c r="U1168" s="78"/>
      <c r="V1168" s="78"/>
      <c r="W1168" s="78"/>
      <c r="X1168" s="78"/>
      <c r="Y1168" s="78"/>
      <c r="Z1168" s="78"/>
      <c r="AA1168" s="78"/>
      <c r="AB1168" s="78"/>
      <c r="AC1168" s="78"/>
      <c r="AD1168" s="78"/>
      <c r="AE1168" s="78"/>
      <c r="AF1168" s="78"/>
      <c r="AG1168" s="78"/>
      <c r="AH1168" s="78"/>
      <c r="AI1168" s="78"/>
      <c r="AJ1168" s="78"/>
      <c r="AK1168" s="78"/>
      <c r="AL1168" s="78"/>
      <c r="AM1168" s="78"/>
      <c r="AN1168" s="78"/>
      <c r="AO1168" s="78"/>
      <c r="AP1168" s="78"/>
      <c r="AQ1168" s="78"/>
      <c r="AR1168" s="78"/>
      <c r="AS1168" s="78"/>
    </row>
    <row r="1169" spans="1:45" s="4" customFormat="1">
      <c r="A1169" s="93"/>
      <c r="B1169" s="83"/>
      <c r="C1169" s="83"/>
      <c r="D1169" s="83"/>
      <c r="E1169" s="83"/>
      <c r="F1169" s="83"/>
      <c r="G1169" s="84"/>
      <c r="H1169" s="84"/>
      <c r="I1169" s="83"/>
      <c r="J1169" s="83"/>
      <c r="K1169" s="83"/>
      <c r="L1169" s="83"/>
      <c r="M1169" s="83"/>
      <c r="N1169" s="78"/>
      <c r="S1169" s="77"/>
      <c r="T1169" s="88"/>
      <c r="U1169" s="78"/>
      <c r="V1169" s="78"/>
      <c r="W1169" s="78"/>
      <c r="X1169" s="78"/>
      <c r="Y1169" s="78"/>
      <c r="Z1169" s="78"/>
      <c r="AA1169" s="78"/>
      <c r="AB1169" s="78"/>
      <c r="AC1169" s="78"/>
      <c r="AD1169" s="78"/>
      <c r="AE1169" s="78"/>
      <c r="AF1169" s="78"/>
      <c r="AG1169" s="78"/>
      <c r="AH1169" s="78"/>
      <c r="AI1169" s="78"/>
      <c r="AJ1169" s="78"/>
      <c r="AK1169" s="78"/>
      <c r="AL1169" s="78"/>
      <c r="AM1169" s="78"/>
      <c r="AN1169" s="78"/>
      <c r="AO1169" s="78"/>
      <c r="AP1169" s="78"/>
      <c r="AQ1169" s="78"/>
      <c r="AR1169" s="78"/>
      <c r="AS1169" s="78"/>
    </row>
    <row r="1170" spans="1:45" s="4" customFormat="1">
      <c r="A1170" s="93"/>
      <c r="B1170" s="83"/>
      <c r="C1170" s="83"/>
      <c r="D1170" s="83"/>
      <c r="E1170" s="83"/>
      <c r="F1170" s="83"/>
      <c r="G1170" s="84"/>
      <c r="H1170" s="84"/>
      <c r="I1170" s="83"/>
      <c r="J1170" s="83"/>
      <c r="K1170" s="83"/>
      <c r="L1170" s="83"/>
      <c r="M1170" s="83"/>
      <c r="N1170" s="78"/>
      <c r="S1170" s="77"/>
      <c r="T1170" s="88"/>
      <c r="U1170" s="78"/>
      <c r="V1170" s="78"/>
      <c r="W1170" s="78"/>
      <c r="X1170" s="78"/>
      <c r="Y1170" s="78"/>
      <c r="Z1170" s="78"/>
      <c r="AA1170" s="78"/>
      <c r="AB1170" s="78"/>
      <c r="AC1170" s="78"/>
      <c r="AD1170" s="78"/>
      <c r="AE1170" s="78"/>
      <c r="AF1170" s="78"/>
      <c r="AG1170" s="78"/>
      <c r="AH1170" s="78"/>
      <c r="AI1170" s="78"/>
      <c r="AJ1170" s="78"/>
      <c r="AK1170" s="78"/>
      <c r="AL1170" s="78"/>
      <c r="AM1170" s="78"/>
      <c r="AN1170" s="78"/>
      <c r="AO1170" s="78"/>
      <c r="AP1170" s="78"/>
      <c r="AQ1170" s="78"/>
      <c r="AR1170" s="78"/>
      <c r="AS1170" s="78"/>
    </row>
    <row r="1171" spans="1:45" s="4" customFormat="1">
      <c r="A1171" s="93"/>
      <c r="B1171" s="83"/>
      <c r="C1171" s="83"/>
      <c r="D1171" s="83"/>
      <c r="E1171" s="83"/>
      <c r="F1171" s="83"/>
      <c r="G1171" s="84"/>
      <c r="H1171" s="84"/>
      <c r="I1171" s="83"/>
      <c r="J1171" s="83"/>
      <c r="K1171" s="83"/>
      <c r="L1171" s="83"/>
      <c r="M1171" s="83"/>
      <c r="N1171" s="78"/>
      <c r="S1171" s="77"/>
      <c r="T1171" s="88"/>
      <c r="U1171" s="78"/>
      <c r="V1171" s="78"/>
      <c r="W1171" s="78"/>
      <c r="X1171" s="78"/>
      <c r="Y1171" s="78"/>
      <c r="Z1171" s="78"/>
      <c r="AA1171" s="78"/>
      <c r="AB1171" s="78"/>
      <c r="AC1171" s="78"/>
      <c r="AD1171" s="78"/>
      <c r="AE1171" s="78"/>
      <c r="AF1171" s="78"/>
      <c r="AG1171" s="78"/>
      <c r="AH1171" s="78"/>
      <c r="AI1171" s="78"/>
      <c r="AJ1171" s="78"/>
      <c r="AK1171" s="78"/>
      <c r="AL1171" s="78"/>
      <c r="AM1171" s="78"/>
      <c r="AN1171" s="78"/>
      <c r="AO1171" s="78"/>
      <c r="AP1171" s="78"/>
      <c r="AQ1171" s="78"/>
      <c r="AR1171" s="78"/>
      <c r="AS1171" s="78"/>
    </row>
    <row r="1172" spans="1:45" s="4" customFormat="1">
      <c r="A1172" s="93"/>
      <c r="B1172" s="83"/>
      <c r="C1172" s="83"/>
      <c r="D1172" s="83"/>
      <c r="E1172" s="83"/>
      <c r="F1172" s="83"/>
      <c r="G1172" s="84"/>
      <c r="H1172" s="84"/>
      <c r="I1172" s="83"/>
      <c r="J1172" s="83"/>
      <c r="K1172" s="83"/>
      <c r="L1172" s="83"/>
      <c r="M1172" s="83"/>
      <c r="N1172" s="78"/>
      <c r="S1172" s="77"/>
      <c r="T1172" s="88"/>
      <c r="U1172" s="78"/>
      <c r="V1172" s="78"/>
      <c r="W1172" s="78"/>
      <c r="X1172" s="78"/>
      <c r="Y1172" s="78"/>
      <c r="Z1172" s="78"/>
      <c r="AA1172" s="78"/>
      <c r="AB1172" s="78"/>
      <c r="AC1172" s="78"/>
      <c r="AD1172" s="78"/>
      <c r="AE1172" s="78"/>
      <c r="AF1172" s="78"/>
      <c r="AG1172" s="78"/>
      <c r="AH1172" s="78"/>
      <c r="AI1172" s="78"/>
      <c r="AJ1172" s="78"/>
      <c r="AK1172" s="78"/>
      <c r="AL1172" s="78"/>
      <c r="AM1172" s="78"/>
      <c r="AN1172" s="78"/>
      <c r="AO1172" s="78"/>
      <c r="AP1172" s="78"/>
      <c r="AQ1172" s="78"/>
      <c r="AR1172" s="78"/>
      <c r="AS1172" s="78"/>
    </row>
    <row r="1173" spans="1:45" s="4" customFormat="1">
      <c r="A1173" s="93"/>
      <c r="B1173" s="83"/>
      <c r="C1173" s="83"/>
      <c r="D1173" s="83"/>
      <c r="E1173" s="83"/>
      <c r="F1173" s="83"/>
      <c r="G1173" s="84"/>
      <c r="H1173" s="84"/>
      <c r="I1173" s="83"/>
      <c r="J1173" s="83"/>
      <c r="K1173" s="83"/>
      <c r="L1173" s="83"/>
      <c r="M1173" s="83"/>
      <c r="N1173" s="78"/>
      <c r="S1173" s="77"/>
      <c r="T1173" s="88"/>
      <c r="U1173" s="78"/>
      <c r="V1173" s="78"/>
      <c r="W1173" s="78"/>
      <c r="X1173" s="78"/>
      <c r="Y1173" s="78"/>
      <c r="Z1173" s="78"/>
      <c r="AA1173" s="78"/>
      <c r="AB1173" s="78"/>
      <c r="AC1173" s="78"/>
      <c r="AD1173" s="78"/>
      <c r="AE1173" s="78"/>
      <c r="AF1173" s="78"/>
      <c r="AG1173" s="78"/>
      <c r="AH1173" s="78"/>
      <c r="AI1173" s="78"/>
      <c r="AJ1173" s="78"/>
      <c r="AK1173" s="78"/>
      <c r="AL1173" s="78"/>
      <c r="AM1173" s="78"/>
      <c r="AN1173" s="78"/>
      <c r="AO1173" s="78"/>
      <c r="AP1173" s="78"/>
      <c r="AQ1173" s="78"/>
      <c r="AR1173" s="78"/>
      <c r="AS1173" s="78"/>
    </row>
    <row r="1174" spans="1:45" s="4" customFormat="1">
      <c r="A1174" s="93"/>
      <c r="B1174" s="83"/>
      <c r="C1174" s="83"/>
      <c r="D1174" s="83"/>
      <c r="E1174" s="83"/>
      <c r="F1174" s="83"/>
      <c r="G1174" s="84"/>
      <c r="H1174" s="84"/>
      <c r="I1174" s="83"/>
      <c r="J1174" s="83"/>
      <c r="K1174" s="83"/>
      <c r="L1174" s="83"/>
      <c r="M1174" s="83"/>
      <c r="N1174" s="78"/>
      <c r="S1174" s="77"/>
      <c r="T1174" s="88"/>
      <c r="U1174" s="78"/>
      <c r="V1174" s="78"/>
      <c r="W1174" s="78"/>
      <c r="X1174" s="78"/>
      <c r="Y1174" s="78"/>
      <c r="Z1174" s="78"/>
      <c r="AA1174" s="78"/>
      <c r="AB1174" s="78"/>
      <c r="AC1174" s="78"/>
      <c r="AD1174" s="78"/>
      <c r="AE1174" s="78"/>
      <c r="AF1174" s="78"/>
      <c r="AG1174" s="78"/>
      <c r="AH1174" s="78"/>
      <c r="AI1174" s="78"/>
      <c r="AJ1174" s="78"/>
      <c r="AK1174" s="78"/>
      <c r="AL1174" s="78"/>
      <c r="AM1174" s="78"/>
      <c r="AN1174" s="78"/>
      <c r="AO1174" s="78"/>
      <c r="AP1174" s="78"/>
      <c r="AQ1174" s="78"/>
      <c r="AR1174" s="78"/>
      <c r="AS1174" s="78"/>
    </row>
    <row r="1175" spans="1:45" s="4" customFormat="1">
      <c r="A1175" s="93"/>
      <c r="B1175" s="83"/>
      <c r="C1175" s="83"/>
      <c r="D1175" s="83"/>
      <c r="E1175" s="83"/>
      <c r="F1175" s="83"/>
      <c r="G1175" s="84"/>
      <c r="H1175" s="84"/>
      <c r="I1175" s="83"/>
      <c r="J1175" s="83"/>
      <c r="K1175" s="83"/>
      <c r="L1175" s="83"/>
      <c r="M1175" s="83"/>
      <c r="N1175" s="78"/>
      <c r="S1175" s="77"/>
      <c r="T1175" s="88"/>
      <c r="U1175" s="78"/>
      <c r="V1175" s="78"/>
      <c r="W1175" s="78"/>
      <c r="X1175" s="78"/>
      <c r="Y1175" s="78"/>
      <c r="Z1175" s="78"/>
      <c r="AA1175" s="78"/>
      <c r="AB1175" s="78"/>
      <c r="AC1175" s="78"/>
      <c r="AD1175" s="78"/>
      <c r="AE1175" s="78"/>
      <c r="AF1175" s="78"/>
      <c r="AG1175" s="78"/>
      <c r="AH1175" s="78"/>
      <c r="AI1175" s="78"/>
      <c r="AJ1175" s="78"/>
      <c r="AK1175" s="78"/>
      <c r="AL1175" s="78"/>
      <c r="AM1175" s="78"/>
      <c r="AN1175" s="78"/>
      <c r="AO1175" s="78"/>
      <c r="AP1175" s="78"/>
      <c r="AQ1175" s="78"/>
      <c r="AR1175" s="78"/>
      <c r="AS1175" s="78"/>
    </row>
    <row r="1176" spans="1:45" s="4" customFormat="1">
      <c r="A1176" s="93"/>
      <c r="B1176" s="83"/>
      <c r="C1176" s="83"/>
      <c r="D1176" s="83"/>
      <c r="E1176" s="83"/>
      <c r="F1176" s="83"/>
      <c r="G1176" s="84"/>
      <c r="H1176" s="84"/>
      <c r="I1176" s="83"/>
      <c r="J1176" s="83"/>
      <c r="K1176" s="83"/>
      <c r="L1176" s="83"/>
      <c r="M1176" s="83"/>
      <c r="N1176" s="78"/>
      <c r="S1176" s="77"/>
      <c r="T1176" s="88"/>
      <c r="U1176" s="78"/>
      <c r="V1176" s="78"/>
      <c r="W1176" s="78"/>
      <c r="X1176" s="78"/>
      <c r="Y1176" s="78"/>
      <c r="Z1176" s="78"/>
      <c r="AA1176" s="78"/>
      <c r="AB1176" s="78"/>
      <c r="AC1176" s="78"/>
      <c r="AD1176" s="78"/>
      <c r="AE1176" s="78"/>
      <c r="AF1176" s="78"/>
      <c r="AG1176" s="78"/>
      <c r="AH1176" s="78"/>
      <c r="AI1176" s="78"/>
      <c r="AJ1176" s="78"/>
      <c r="AK1176" s="78"/>
      <c r="AL1176" s="78"/>
      <c r="AM1176" s="78"/>
      <c r="AN1176" s="78"/>
      <c r="AO1176" s="78"/>
      <c r="AP1176" s="78"/>
      <c r="AQ1176" s="78"/>
      <c r="AR1176" s="78"/>
      <c r="AS1176" s="78"/>
    </row>
    <row r="1177" spans="1:45" s="4" customFormat="1">
      <c r="A1177" s="93"/>
      <c r="B1177" s="83"/>
      <c r="C1177" s="83"/>
      <c r="D1177" s="83"/>
      <c r="E1177" s="83"/>
      <c r="F1177" s="83"/>
      <c r="G1177" s="84"/>
      <c r="H1177" s="84"/>
      <c r="I1177" s="83"/>
      <c r="J1177" s="83"/>
      <c r="K1177" s="83"/>
      <c r="L1177" s="83"/>
      <c r="M1177" s="83"/>
      <c r="N1177" s="78"/>
      <c r="S1177" s="77"/>
      <c r="T1177" s="88"/>
      <c r="U1177" s="78"/>
      <c r="V1177" s="78"/>
      <c r="W1177" s="78"/>
      <c r="X1177" s="78"/>
      <c r="Y1177" s="78"/>
      <c r="Z1177" s="78"/>
      <c r="AA1177" s="78"/>
      <c r="AB1177" s="78"/>
      <c r="AC1177" s="78"/>
      <c r="AD1177" s="78"/>
      <c r="AE1177" s="78"/>
      <c r="AF1177" s="78"/>
      <c r="AG1177" s="78"/>
      <c r="AH1177" s="78"/>
      <c r="AI1177" s="78"/>
      <c r="AJ1177" s="78"/>
      <c r="AK1177" s="78"/>
      <c r="AL1177" s="78"/>
      <c r="AM1177" s="78"/>
      <c r="AN1177" s="78"/>
      <c r="AO1177" s="78"/>
      <c r="AP1177" s="78"/>
      <c r="AQ1177" s="78"/>
      <c r="AR1177" s="78"/>
      <c r="AS1177" s="78"/>
    </row>
    <row r="1178" spans="1:45" s="4" customFormat="1">
      <c r="A1178" s="93"/>
      <c r="B1178" s="83"/>
      <c r="C1178" s="83"/>
      <c r="D1178" s="83"/>
      <c r="E1178" s="83"/>
      <c r="F1178" s="83"/>
      <c r="G1178" s="84"/>
      <c r="H1178" s="84"/>
      <c r="I1178" s="83"/>
      <c r="J1178" s="83"/>
      <c r="K1178" s="83"/>
      <c r="L1178" s="83"/>
      <c r="M1178" s="83"/>
      <c r="N1178" s="78"/>
      <c r="S1178" s="77"/>
      <c r="T1178" s="88"/>
      <c r="U1178" s="78"/>
      <c r="V1178" s="78"/>
      <c r="W1178" s="78"/>
      <c r="X1178" s="78"/>
      <c r="Y1178" s="78"/>
      <c r="Z1178" s="78"/>
      <c r="AA1178" s="78"/>
      <c r="AB1178" s="78"/>
      <c r="AC1178" s="78"/>
      <c r="AD1178" s="78"/>
      <c r="AE1178" s="78"/>
      <c r="AF1178" s="78"/>
      <c r="AG1178" s="78"/>
      <c r="AH1178" s="78"/>
      <c r="AI1178" s="78"/>
      <c r="AJ1178" s="78"/>
      <c r="AK1178" s="78"/>
      <c r="AL1178" s="78"/>
      <c r="AM1178" s="78"/>
      <c r="AN1178" s="78"/>
      <c r="AO1178" s="78"/>
      <c r="AP1178" s="78"/>
      <c r="AQ1178" s="78"/>
      <c r="AR1178" s="78"/>
      <c r="AS1178" s="78"/>
    </row>
    <row r="1179" spans="1:45" s="4" customFormat="1">
      <c r="A1179" s="93"/>
      <c r="B1179" s="83"/>
      <c r="C1179" s="83"/>
      <c r="D1179" s="83"/>
      <c r="E1179" s="83"/>
      <c r="F1179" s="83"/>
      <c r="G1179" s="84"/>
      <c r="H1179" s="84"/>
      <c r="I1179" s="83"/>
      <c r="J1179" s="83"/>
      <c r="K1179" s="83"/>
      <c r="L1179" s="83"/>
      <c r="M1179" s="83"/>
      <c r="N1179" s="78"/>
      <c r="S1179" s="77"/>
      <c r="T1179" s="88"/>
      <c r="U1179" s="78"/>
      <c r="V1179" s="78"/>
      <c r="W1179" s="78"/>
      <c r="X1179" s="78"/>
      <c r="Y1179" s="78"/>
      <c r="Z1179" s="78"/>
      <c r="AA1179" s="78"/>
      <c r="AB1179" s="78"/>
      <c r="AC1179" s="78"/>
      <c r="AD1179" s="78"/>
      <c r="AE1179" s="78"/>
      <c r="AF1179" s="78"/>
      <c r="AG1179" s="78"/>
      <c r="AH1179" s="78"/>
      <c r="AI1179" s="78"/>
      <c r="AJ1179" s="78"/>
      <c r="AK1179" s="78"/>
      <c r="AL1179" s="78"/>
      <c r="AM1179" s="78"/>
      <c r="AN1179" s="78"/>
      <c r="AO1179" s="78"/>
      <c r="AP1179" s="78"/>
      <c r="AQ1179" s="78"/>
      <c r="AR1179" s="78"/>
      <c r="AS1179" s="78"/>
    </row>
    <row r="1180" spans="1:45" s="4" customFormat="1">
      <c r="A1180" s="93"/>
      <c r="B1180" s="83"/>
      <c r="C1180" s="83"/>
      <c r="D1180" s="83"/>
      <c r="E1180" s="83"/>
      <c r="F1180" s="83"/>
      <c r="G1180" s="84"/>
      <c r="H1180" s="84"/>
      <c r="I1180" s="83"/>
      <c r="J1180" s="83"/>
      <c r="K1180" s="83"/>
      <c r="L1180" s="83"/>
      <c r="M1180" s="83"/>
      <c r="N1180" s="78"/>
      <c r="S1180" s="77"/>
      <c r="T1180" s="88"/>
      <c r="U1180" s="78"/>
      <c r="V1180" s="78"/>
      <c r="W1180" s="78"/>
      <c r="X1180" s="78"/>
      <c r="Y1180" s="78"/>
      <c r="Z1180" s="78"/>
      <c r="AA1180" s="78"/>
      <c r="AB1180" s="78"/>
      <c r="AC1180" s="78"/>
      <c r="AD1180" s="78"/>
      <c r="AE1180" s="78"/>
      <c r="AF1180" s="78"/>
      <c r="AG1180" s="78"/>
      <c r="AH1180" s="78"/>
      <c r="AI1180" s="78"/>
      <c r="AJ1180" s="78"/>
      <c r="AK1180" s="78"/>
      <c r="AL1180" s="78"/>
      <c r="AM1180" s="78"/>
      <c r="AN1180" s="78"/>
      <c r="AO1180" s="78"/>
      <c r="AP1180" s="78"/>
      <c r="AQ1180" s="78"/>
      <c r="AR1180" s="78"/>
      <c r="AS1180" s="78"/>
    </row>
    <row r="1181" spans="1:45" s="4" customFormat="1">
      <c r="A1181" s="93"/>
      <c r="B1181" s="83"/>
      <c r="C1181" s="83"/>
      <c r="D1181" s="83"/>
      <c r="E1181" s="83"/>
      <c r="F1181" s="83"/>
      <c r="G1181" s="84"/>
      <c r="H1181" s="84"/>
      <c r="I1181" s="83"/>
      <c r="J1181" s="83"/>
      <c r="K1181" s="83"/>
      <c r="L1181" s="83"/>
      <c r="M1181" s="83"/>
      <c r="N1181" s="78"/>
      <c r="S1181" s="77"/>
      <c r="T1181" s="88"/>
      <c r="U1181" s="78"/>
      <c r="V1181" s="78"/>
      <c r="W1181" s="78"/>
      <c r="X1181" s="78"/>
      <c r="Y1181" s="78"/>
      <c r="Z1181" s="78"/>
      <c r="AA1181" s="78"/>
      <c r="AB1181" s="78"/>
      <c r="AC1181" s="78"/>
      <c r="AD1181" s="78"/>
      <c r="AE1181" s="78"/>
      <c r="AF1181" s="78"/>
      <c r="AG1181" s="78"/>
      <c r="AH1181" s="78"/>
      <c r="AI1181" s="78"/>
      <c r="AJ1181" s="78"/>
      <c r="AK1181" s="78"/>
      <c r="AL1181" s="78"/>
      <c r="AM1181" s="78"/>
      <c r="AN1181" s="78"/>
      <c r="AO1181" s="78"/>
      <c r="AP1181" s="78"/>
      <c r="AQ1181" s="78"/>
      <c r="AR1181" s="78"/>
      <c r="AS1181" s="78"/>
    </row>
    <row r="1182" spans="1:45" s="4" customFormat="1">
      <c r="A1182" s="93"/>
      <c r="B1182" s="83"/>
      <c r="C1182" s="83"/>
      <c r="D1182" s="83"/>
      <c r="E1182" s="83"/>
      <c r="F1182" s="83"/>
      <c r="G1182" s="84"/>
      <c r="H1182" s="84"/>
      <c r="I1182" s="83"/>
      <c r="J1182" s="83"/>
      <c r="K1182" s="83"/>
      <c r="L1182" s="83"/>
      <c r="M1182" s="83"/>
      <c r="N1182" s="78"/>
      <c r="S1182" s="77"/>
      <c r="T1182" s="88"/>
      <c r="U1182" s="78"/>
      <c r="V1182" s="78"/>
      <c r="W1182" s="78"/>
      <c r="X1182" s="78"/>
      <c r="Y1182" s="78"/>
      <c r="Z1182" s="78"/>
      <c r="AA1182" s="78"/>
      <c r="AB1182" s="78"/>
      <c r="AC1182" s="78"/>
      <c r="AD1182" s="78"/>
      <c r="AE1182" s="78"/>
      <c r="AF1182" s="78"/>
      <c r="AG1182" s="78"/>
      <c r="AH1182" s="78"/>
      <c r="AI1182" s="78"/>
      <c r="AJ1182" s="78"/>
      <c r="AK1182" s="78"/>
      <c r="AL1182" s="78"/>
      <c r="AM1182" s="78"/>
      <c r="AN1182" s="78"/>
      <c r="AO1182" s="78"/>
      <c r="AP1182" s="78"/>
      <c r="AQ1182" s="78"/>
      <c r="AR1182" s="78"/>
      <c r="AS1182" s="78"/>
    </row>
    <row r="1183" spans="1:45" s="4" customFormat="1">
      <c r="A1183" s="93"/>
      <c r="B1183" s="83"/>
      <c r="C1183" s="83"/>
      <c r="D1183" s="83"/>
      <c r="E1183" s="83"/>
      <c r="F1183" s="83"/>
      <c r="G1183" s="84"/>
      <c r="H1183" s="84"/>
      <c r="I1183" s="83"/>
      <c r="J1183" s="83"/>
      <c r="K1183" s="83"/>
      <c r="L1183" s="83"/>
      <c r="M1183" s="83"/>
      <c r="N1183" s="78"/>
      <c r="S1183" s="77"/>
      <c r="T1183" s="88"/>
      <c r="U1183" s="78"/>
      <c r="V1183" s="78"/>
      <c r="W1183" s="78"/>
      <c r="X1183" s="78"/>
      <c r="Y1183" s="78"/>
      <c r="Z1183" s="78"/>
      <c r="AA1183" s="78"/>
      <c r="AB1183" s="78"/>
      <c r="AC1183" s="78"/>
      <c r="AD1183" s="78"/>
      <c r="AE1183" s="78"/>
      <c r="AF1183" s="78"/>
      <c r="AG1183" s="78"/>
      <c r="AH1183" s="78"/>
      <c r="AI1183" s="78"/>
      <c r="AJ1183" s="78"/>
      <c r="AK1183" s="78"/>
      <c r="AL1183" s="78"/>
      <c r="AM1183" s="78"/>
      <c r="AN1183" s="78"/>
      <c r="AO1183" s="78"/>
      <c r="AP1183" s="78"/>
      <c r="AQ1183" s="78"/>
      <c r="AR1183" s="78"/>
      <c r="AS1183" s="78"/>
    </row>
    <row r="1184" spans="1:45" s="4" customFormat="1">
      <c r="A1184" s="93"/>
      <c r="B1184" s="83"/>
      <c r="C1184" s="83"/>
      <c r="D1184" s="83"/>
      <c r="E1184" s="83"/>
      <c r="F1184" s="83"/>
      <c r="G1184" s="84"/>
      <c r="H1184" s="84"/>
      <c r="I1184" s="83"/>
      <c r="J1184" s="83"/>
      <c r="K1184" s="83"/>
      <c r="L1184" s="83"/>
      <c r="M1184" s="83"/>
      <c r="N1184" s="78"/>
      <c r="S1184" s="77"/>
      <c r="T1184" s="88"/>
      <c r="U1184" s="78"/>
      <c r="V1184" s="78"/>
      <c r="W1184" s="78"/>
      <c r="X1184" s="78"/>
      <c r="Y1184" s="78"/>
      <c r="Z1184" s="78"/>
      <c r="AA1184" s="78"/>
      <c r="AB1184" s="78"/>
      <c r="AC1184" s="78"/>
      <c r="AD1184" s="78"/>
      <c r="AE1184" s="78"/>
      <c r="AF1184" s="78"/>
      <c r="AG1184" s="78"/>
      <c r="AH1184" s="78"/>
      <c r="AI1184" s="78"/>
      <c r="AJ1184" s="78"/>
      <c r="AK1184" s="78"/>
      <c r="AL1184" s="78"/>
      <c r="AM1184" s="78"/>
      <c r="AN1184" s="78"/>
      <c r="AO1184" s="78"/>
      <c r="AP1184" s="78"/>
      <c r="AQ1184" s="78"/>
      <c r="AR1184" s="78"/>
      <c r="AS1184" s="78"/>
    </row>
    <row r="1185" spans="1:45" s="4" customFormat="1">
      <c r="A1185" s="93"/>
      <c r="B1185" s="83"/>
      <c r="C1185" s="83"/>
      <c r="D1185" s="83"/>
      <c r="E1185" s="83"/>
      <c r="F1185" s="83"/>
      <c r="G1185" s="84"/>
      <c r="H1185" s="84"/>
      <c r="I1185" s="83"/>
      <c r="J1185" s="83"/>
      <c r="K1185" s="83"/>
      <c r="L1185" s="83"/>
      <c r="M1185" s="83"/>
      <c r="N1185" s="78"/>
      <c r="S1185" s="77"/>
      <c r="T1185" s="88"/>
      <c r="U1185" s="78"/>
      <c r="V1185" s="78"/>
      <c r="W1185" s="78"/>
      <c r="X1185" s="78"/>
      <c r="Y1185" s="78"/>
      <c r="Z1185" s="78"/>
      <c r="AA1185" s="78"/>
      <c r="AB1185" s="78"/>
      <c r="AC1185" s="78"/>
      <c r="AD1185" s="78"/>
      <c r="AE1185" s="78"/>
      <c r="AF1185" s="78"/>
      <c r="AG1185" s="78"/>
      <c r="AH1185" s="78"/>
      <c r="AI1185" s="78"/>
      <c r="AJ1185" s="78"/>
      <c r="AK1185" s="78"/>
      <c r="AL1185" s="78"/>
      <c r="AM1185" s="78"/>
      <c r="AN1185" s="78"/>
      <c r="AO1185" s="78"/>
      <c r="AP1185" s="78"/>
      <c r="AQ1185" s="78"/>
      <c r="AR1185" s="78"/>
      <c r="AS1185" s="78"/>
    </row>
    <row r="1186" spans="1:45" s="4" customFormat="1">
      <c r="A1186" s="93"/>
      <c r="B1186" s="83"/>
      <c r="C1186" s="83"/>
      <c r="D1186" s="83"/>
      <c r="E1186" s="83"/>
      <c r="F1186" s="83"/>
      <c r="G1186" s="84"/>
      <c r="H1186" s="84"/>
      <c r="I1186" s="83"/>
      <c r="J1186" s="83"/>
      <c r="K1186" s="83"/>
      <c r="L1186" s="83"/>
      <c r="M1186" s="83"/>
      <c r="N1186" s="78"/>
      <c r="S1186" s="77"/>
      <c r="T1186" s="88"/>
      <c r="U1186" s="78"/>
      <c r="V1186" s="78"/>
      <c r="W1186" s="78"/>
      <c r="X1186" s="78"/>
      <c r="Y1186" s="78"/>
      <c r="Z1186" s="78"/>
      <c r="AA1186" s="78"/>
      <c r="AB1186" s="78"/>
      <c r="AC1186" s="78"/>
      <c r="AD1186" s="78"/>
      <c r="AE1186" s="78"/>
      <c r="AF1186" s="78"/>
      <c r="AG1186" s="78"/>
      <c r="AH1186" s="78"/>
      <c r="AI1186" s="78"/>
      <c r="AJ1186" s="78"/>
      <c r="AK1186" s="78"/>
      <c r="AL1186" s="78"/>
      <c r="AM1186" s="78"/>
      <c r="AN1186" s="78"/>
      <c r="AO1186" s="78"/>
      <c r="AP1186" s="78"/>
      <c r="AQ1186" s="78"/>
      <c r="AR1186" s="78"/>
      <c r="AS1186" s="78"/>
    </row>
    <row r="1187" spans="1:45" s="4" customFormat="1">
      <c r="A1187" s="93"/>
      <c r="B1187" s="83"/>
      <c r="C1187" s="83"/>
      <c r="D1187" s="83"/>
      <c r="E1187" s="83"/>
      <c r="F1187" s="83"/>
      <c r="G1187" s="84"/>
      <c r="H1187" s="84"/>
      <c r="I1187" s="83"/>
      <c r="J1187" s="83"/>
      <c r="K1187" s="83"/>
      <c r="L1187" s="83"/>
      <c r="M1187" s="83"/>
      <c r="N1187" s="78"/>
      <c r="S1187" s="77"/>
      <c r="T1187" s="88"/>
      <c r="U1187" s="78"/>
      <c r="V1187" s="78"/>
      <c r="W1187" s="78"/>
      <c r="X1187" s="78"/>
      <c r="Y1187" s="78"/>
      <c r="Z1187" s="78"/>
      <c r="AA1187" s="78"/>
      <c r="AB1187" s="78"/>
      <c r="AC1187" s="78"/>
      <c r="AD1187" s="78"/>
      <c r="AE1187" s="78"/>
      <c r="AF1187" s="78"/>
      <c r="AG1187" s="78"/>
      <c r="AH1187" s="78"/>
      <c r="AI1187" s="78"/>
      <c r="AJ1187" s="78"/>
      <c r="AK1187" s="78"/>
      <c r="AL1187" s="78"/>
      <c r="AM1187" s="78"/>
      <c r="AN1187" s="78"/>
      <c r="AO1187" s="78"/>
      <c r="AP1187" s="78"/>
      <c r="AQ1187" s="78"/>
      <c r="AR1187" s="78"/>
      <c r="AS1187" s="78"/>
    </row>
    <row r="1188" spans="1:45" s="4" customFormat="1">
      <c r="A1188" s="93"/>
      <c r="B1188" s="83"/>
      <c r="C1188" s="83"/>
      <c r="D1188" s="83"/>
      <c r="E1188" s="83"/>
      <c r="F1188" s="83"/>
      <c r="G1188" s="84"/>
      <c r="H1188" s="84"/>
      <c r="I1188" s="83"/>
      <c r="J1188" s="83"/>
      <c r="K1188" s="83"/>
      <c r="L1188" s="83"/>
      <c r="M1188" s="83"/>
      <c r="N1188" s="78"/>
      <c r="S1188" s="77"/>
      <c r="T1188" s="88"/>
      <c r="U1188" s="78"/>
      <c r="V1188" s="78"/>
      <c r="W1188" s="78"/>
      <c r="X1188" s="78"/>
      <c r="Y1188" s="78"/>
      <c r="Z1188" s="78"/>
      <c r="AA1188" s="78"/>
      <c r="AB1188" s="78"/>
      <c r="AC1188" s="78"/>
      <c r="AD1188" s="78"/>
      <c r="AE1188" s="78"/>
      <c r="AF1188" s="78"/>
      <c r="AG1188" s="78"/>
      <c r="AH1188" s="78"/>
      <c r="AI1188" s="78"/>
      <c r="AJ1188" s="78"/>
      <c r="AK1188" s="78"/>
      <c r="AL1188" s="78"/>
      <c r="AM1188" s="78"/>
      <c r="AN1188" s="78"/>
      <c r="AO1188" s="78"/>
      <c r="AP1188" s="78"/>
      <c r="AQ1188" s="78"/>
      <c r="AR1188" s="78"/>
      <c r="AS1188" s="78"/>
    </row>
    <row r="1189" spans="1:45" s="4" customFormat="1">
      <c r="A1189" s="93"/>
      <c r="B1189" s="83"/>
      <c r="C1189" s="83"/>
      <c r="D1189" s="83"/>
      <c r="E1189" s="83"/>
      <c r="F1189" s="83"/>
      <c r="G1189" s="84"/>
      <c r="H1189" s="84"/>
      <c r="I1189" s="83"/>
      <c r="J1189" s="83"/>
      <c r="K1189" s="83"/>
      <c r="L1189" s="83"/>
      <c r="M1189" s="83"/>
      <c r="N1189" s="78"/>
      <c r="S1189" s="77"/>
      <c r="T1189" s="88"/>
      <c r="U1189" s="78"/>
      <c r="V1189" s="78"/>
      <c r="W1189" s="78"/>
      <c r="X1189" s="78"/>
      <c r="Y1189" s="78"/>
      <c r="Z1189" s="78"/>
      <c r="AA1189" s="78"/>
      <c r="AB1189" s="78"/>
      <c r="AC1189" s="78"/>
      <c r="AD1189" s="78"/>
      <c r="AE1189" s="78"/>
      <c r="AF1189" s="78"/>
      <c r="AG1189" s="78"/>
      <c r="AH1189" s="78"/>
      <c r="AI1189" s="78"/>
      <c r="AJ1189" s="78"/>
      <c r="AK1189" s="78"/>
      <c r="AL1189" s="78"/>
      <c r="AM1189" s="78"/>
      <c r="AN1189" s="78"/>
      <c r="AO1189" s="78"/>
      <c r="AP1189" s="78"/>
      <c r="AQ1189" s="78"/>
      <c r="AR1189" s="78"/>
      <c r="AS1189" s="78"/>
    </row>
    <row r="1190" spans="1:45" s="4" customFormat="1">
      <c r="A1190" s="93"/>
      <c r="B1190" s="83"/>
      <c r="C1190" s="83"/>
      <c r="D1190" s="83"/>
      <c r="E1190" s="83"/>
      <c r="F1190" s="83"/>
      <c r="G1190" s="84"/>
      <c r="H1190" s="84"/>
      <c r="I1190" s="83"/>
      <c r="J1190" s="83"/>
      <c r="K1190" s="83"/>
      <c r="L1190" s="83"/>
      <c r="M1190" s="83"/>
      <c r="N1190" s="78"/>
      <c r="S1190" s="77"/>
      <c r="T1190" s="88"/>
      <c r="U1190" s="78"/>
      <c r="V1190" s="78"/>
      <c r="W1190" s="78"/>
      <c r="X1190" s="78"/>
      <c r="Y1190" s="78"/>
      <c r="Z1190" s="78"/>
      <c r="AA1190" s="78"/>
      <c r="AB1190" s="78"/>
      <c r="AC1190" s="78"/>
      <c r="AD1190" s="78"/>
      <c r="AE1190" s="78"/>
      <c r="AF1190" s="78"/>
      <c r="AG1190" s="78"/>
      <c r="AH1190" s="78"/>
      <c r="AI1190" s="78"/>
      <c r="AJ1190" s="78"/>
      <c r="AK1190" s="78"/>
      <c r="AL1190" s="78"/>
      <c r="AM1190" s="78"/>
      <c r="AN1190" s="78"/>
      <c r="AO1190" s="78"/>
      <c r="AP1190" s="78"/>
      <c r="AQ1190" s="78"/>
      <c r="AR1190" s="78"/>
      <c r="AS1190" s="78"/>
    </row>
    <row r="1191" spans="1:45" s="4" customFormat="1">
      <c r="A1191" s="93"/>
      <c r="B1191" s="83"/>
      <c r="C1191" s="83"/>
      <c r="D1191" s="83"/>
      <c r="E1191" s="83"/>
      <c r="F1191" s="83"/>
      <c r="G1191" s="84"/>
      <c r="H1191" s="84"/>
      <c r="I1191" s="83"/>
      <c r="J1191" s="83"/>
      <c r="K1191" s="83"/>
      <c r="L1191" s="83"/>
      <c r="M1191" s="83"/>
      <c r="N1191" s="78"/>
      <c r="S1191" s="77"/>
      <c r="T1191" s="88"/>
      <c r="U1191" s="78"/>
      <c r="V1191" s="78"/>
      <c r="W1191" s="78"/>
      <c r="X1191" s="78"/>
      <c r="Y1191" s="78"/>
      <c r="Z1191" s="78"/>
      <c r="AA1191" s="78"/>
      <c r="AB1191" s="78"/>
      <c r="AC1191" s="78"/>
      <c r="AD1191" s="78"/>
      <c r="AE1191" s="78"/>
      <c r="AF1191" s="78"/>
      <c r="AG1191" s="78"/>
      <c r="AH1191" s="78"/>
      <c r="AI1191" s="78"/>
      <c r="AJ1191" s="78"/>
      <c r="AK1191" s="78"/>
      <c r="AL1191" s="78"/>
      <c r="AM1191" s="78"/>
      <c r="AN1191" s="78"/>
      <c r="AO1191" s="78"/>
      <c r="AP1191" s="78"/>
      <c r="AQ1191" s="78"/>
      <c r="AR1191" s="78"/>
      <c r="AS1191" s="78"/>
    </row>
    <row r="1192" spans="1:45" s="4" customFormat="1">
      <c r="A1192" s="93"/>
      <c r="B1192" s="83"/>
      <c r="C1192" s="83"/>
      <c r="D1192" s="83"/>
      <c r="E1192" s="83"/>
      <c r="F1192" s="83"/>
      <c r="G1192" s="84"/>
      <c r="H1192" s="84"/>
      <c r="I1192" s="83"/>
      <c r="J1192" s="83"/>
      <c r="K1192" s="83"/>
      <c r="L1192" s="83"/>
      <c r="M1192" s="83"/>
      <c r="N1192" s="78"/>
      <c r="S1192" s="77"/>
      <c r="T1192" s="88"/>
      <c r="U1192" s="78"/>
      <c r="V1192" s="78"/>
      <c r="W1192" s="78"/>
      <c r="X1192" s="78"/>
      <c r="Y1192" s="78"/>
      <c r="Z1192" s="78"/>
      <c r="AA1192" s="78"/>
      <c r="AB1192" s="78"/>
      <c r="AC1192" s="78"/>
      <c r="AD1192" s="78"/>
      <c r="AE1192" s="78"/>
      <c r="AF1192" s="78"/>
      <c r="AG1192" s="78"/>
      <c r="AH1192" s="78"/>
      <c r="AI1192" s="78"/>
      <c r="AJ1192" s="78"/>
      <c r="AK1192" s="78"/>
      <c r="AL1192" s="78"/>
      <c r="AM1192" s="78"/>
      <c r="AN1192" s="78"/>
      <c r="AO1192" s="78"/>
      <c r="AP1192" s="78"/>
      <c r="AQ1192" s="78"/>
      <c r="AR1192" s="78"/>
      <c r="AS1192" s="78"/>
    </row>
    <row r="1193" spans="1:45" s="4" customFormat="1">
      <c r="A1193" s="93"/>
      <c r="B1193" s="83"/>
      <c r="C1193" s="83"/>
      <c r="D1193" s="83"/>
      <c r="E1193" s="83"/>
      <c r="F1193" s="83"/>
      <c r="G1193" s="84"/>
      <c r="H1193" s="84"/>
      <c r="I1193" s="83"/>
      <c r="J1193" s="83"/>
      <c r="K1193" s="83"/>
      <c r="L1193" s="83"/>
      <c r="M1193" s="83"/>
      <c r="N1193" s="78"/>
      <c r="S1193" s="77"/>
      <c r="T1193" s="88"/>
      <c r="U1193" s="78"/>
      <c r="V1193" s="78"/>
      <c r="W1193" s="78"/>
      <c r="X1193" s="78"/>
      <c r="Y1193" s="78"/>
      <c r="Z1193" s="78"/>
      <c r="AA1193" s="78"/>
      <c r="AB1193" s="78"/>
      <c r="AC1193" s="78"/>
      <c r="AD1193" s="78"/>
      <c r="AE1193" s="78"/>
      <c r="AF1193" s="78"/>
      <c r="AG1193" s="78"/>
      <c r="AH1193" s="78"/>
      <c r="AI1193" s="78"/>
      <c r="AJ1193" s="78"/>
      <c r="AK1193" s="78"/>
      <c r="AL1193" s="78"/>
      <c r="AM1193" s="78"/>
      <c r="AN1193" s="78"/>
      <c r="AO1193" s="78"/>
      <c r="AP1193" s="78"/>
      <c r="AQ1193" s="78"/>
      <c r="AR1193" s="78"/>
      <c r="AS1193" s="78"/>
    </row>
    <row r="1194" spans="1:45" s="4" customFormat="1">
      <c r="A1194" s="93"/>
      <c r="B1194" s="83"/>
      <c r="C1194" s="83"/>
      <c r="D1194" s="83"/>
      <c r="E1194" s="83"/>
      <c r="F1194" s="83"/>
      <c r="G1194" s="84"/>
      <c r="H1194" s="84"/>
      <c r="I1194" s="83"/>
      <c r="J1194" s="83"/>
      <c r="K1194" s="83"/>
      <c r="L1194" s="83"/>
      <c r="M1194" s="83"/>
      <c r="N1194" s="78"/>
      <c r="S1194" s="77"/>
      <c r="T1194" s="88"/>
      <c r="U1194" s="78"/>
      <c r="V1194" s="78"/>
      <c r="W1194" s="78"/>
      <c r="X1194" s="78"/>
      <c r="Y1194" s="78"/>
      <c r="Z1194" s="78"/>
      <c r="AA1194" s="78"/>
      <c r="AB1194" s="78"/>
      <c r="AC1194" s="78"/>
      <c r="AD1194" s="78"/>
      <c r="AE1194" s="78"/>
      <c r="AF1194" s="78"/>
      <c r="AG1194" s="78"/>
      <c r="AH1194" s="78"/>
      <c r="AI1194" s="78"/>
      <c r="AJ1194" s="78"/>
      <c r="AK1194" s="78"/>
      <c r="AL1194" s="78"/>
      <c r="AM1194" s="78"/>
      <c r="AN1194" s="78"/>
      <c r="AO1194" s="78"/>
      <c r="AP1194" s="78"/>
      <c r="AQ1194" s="78"/>
      <c r="AR1194" s="78"/>
      <c r="AS1194" s="78"/>
    </row>
    <row r="1195" spans="1:45" s="4" customFormat="1">
      <c r="A1195" s="93"/>
      <c r="B1195" s="83"/>
      <c r="C1195" s="83"/>
      <c r="D1195" s="83"/>
      <c r="E1195" s="83"/>
      <c r="F1195" s="83"/>
      <c r="G1195" s="84"/>
      <c r="H1195" s="84"/>
      <c r="I1195" s="83"/>
      <c r="J1195" s="83"/>
      <c r="K1195" s="83"/>
      <c r="L1195" s="83"/>
      <c r="M1195" s="83"/>
      <c r="N1195" s="78"/>
      <c r="S1195" s="77"/>
      <c r="T1195" s="88"/>
      <c r="U1195" s="78"/>
      <c r="V1195" s="78"/>
      <c r="W1195" s="78"/>
      <c r="X1195" s="78"/>
      <c r="Y1195" s="78"/>
      <c r="Z1195" s="78"/>
      <c r="AA1195" s="78"/>
      <c r="AB1195" s="78"/>
      <c r="AC1195" s="78"/>
      <c r="AD1195" s="78"/>
      <c r="AE1195" s="78"/>
      <c r="AF1195" s="78"/>
      <c r="AG1195" s="78"/>
      <c r="AH1195" s="78"/>
      <c r="AI1195" s="78"/>
      <c r="AJ1195" s="78"/>
      <c r="AK1195" s="78"/>
      <c r="AL1195" s="78"/>
      <c r="AM1195" s="78"/>
      <c r="AN1195" s="78"/>
      <c r="AO1195" s="78"/>
      <c r="AP1195" s="78"/>
      <c r="AQ1195" s="78"/>
      <c r="AR1195" s="78"/>
      <c r="AS1195" s="78"/>
    </row>
    <row r="1196" spans="1:45" s="4" customFormat="1">
      <c r="A1196" s="93"/>
      <c r="B1196" s="83"/>
      <c r="C1196" s="83"/>
      <c r="D1196" s="83"/>
      <c r="E1196" s="83"/>
      <c r="F1196" s="83"/>
      <c r="G1196" s="84"/>
      <c r="H1196" s="84"/>
      <c r="I1196" s="83"/>
      <c r="J1196" s="83"/>
      <c r="K1196" s="83"/>
      <c r="L1196" s="83"/>
      <c r="M1196" s="83"/>
      <c r="N1196" s="78"/>
      <c r="S1196" s="77"/>
      <c r="T1196" s="88"/>
      <c r="U1196" s="78"/>
      <c r="V1196" s="78"/>
      <c r="W1196" s="78"/>
      <c r="X1196" s="78"/>
      <c r="Y1196" s="78"/>
      <c r="Z1196" s="78"/>
      <c r="AA1196" s="78"/>
      <c r="AB1196" s="78"/>
      <c r="AC1196" s="78"/>
      <c r="AD1196" s="78"/>
      <c r="AE1196" s="78"/>
      <c r="AF1196" s="78"/>
      <c r="AG1196" s="78"/>
      <c r="AH1196" s="78"/>
      <c r="AI1196" s="78"/>
      <c r="AJ1196" s="78"/>
      <c r="AK1196" s="78"/>
      <c r="AL1196" s="78"/>
      <c r="AM1196" s="78"/>
      <c r="AN1196" s="78"/>
      <c r="AO1196" s="78"/>
      <c r="AP1196" s="78"/>
      <c r="AQ1196" s="78"/>
      <c r="AR1196" s="78"/>
      <c r="AS1196" s="78"/>
    </row>
    <row r="1197" spans="1:45" s="4" customFormat="1">
      <c r="A1197" s="93"/>
      <c r="B1197" s="83"/>
      <c r="C1197" s="83"/>
      <c r="D1197" s="83"/>
      <c r="E1197" s="83"/>
      <c r="F1197" s="83"/>
      <c r="G1197" s="84"/>
      <c r="H1197" s="84"/>
      <c r="I1197" s="83"/>
      <c r="J1197" s="83"/>
      <c r="K1197" s="83"/>
      <c r="L1197" s="83"/>
      <c r="M1197" s="83"/>
      <c r="N1197" s="78"/>
      <c r="S1197" s="77"/>
      <c r="T1197" s="88"/>
      <c r="U1197" s="78"/>
      <c r="V1197" s="78"/>
      <c r="W1197" s="78"/>
      <c r="X1197" s="78"/>
      <c r="Y1197" s="78"/>
      <c r="Z1197" s="78"/>
      <c r="AA1197" s="78"/>
      <c r="AB1197" s="78"/>
      <c r="AC1197" s="78"/>
      <c r="AD1197" s="78"/>
      <c r="AE1197" s="78"/>
      <c r="AF1197" s="78"/>
      <c r="AG1197" s="78"/>
      <c r="AH1197" s="78"/>
      <c r="AI1197" s="78"/>
      <c r="AJ1197" s="78"/>
      <c r="AK1197" s="78"/>
      <c r="AL1197" s="78"/>
      <c r="AM1197" s="78"/>
      <c r="AN1197" s="78"/>
      <c r="AO1197" s="78"/>
      <c r="AP1197" s="78"/>
      <c r="AQ1197" s="78"/>
      <c r="AR1197" s="78"/>
      <c r="AS1197" s="78"/>
    </row>
    <row r="1198" spans="1:45" s="4" customFormat="1">
      <c r="A1198" s="93"/>
      <c r="B1198" s="83"/>
      <c r="C1198" s="83"/>
      <c r="D1198" s="83"/>
      <c r="E1198" s="83"/>
      <c r="F1198" s="83"/>
      <c r="G1198" s="84"/>
      <c r="H1198" s="84"/>
      <c r="I1198" s="83"/>
      <c r="J1198" s="83"/>
      <c r="K1198" s="83"/>
      <c r="L1198" s="83"/>
      <c r="M1198" s="83"/>
      <c r="N1198" s="78"/>
      <c r="S1198" s="77"/>
      <c r="T1198" s="88"/>
      <c r="U1198" s="78"/>
      <c r="V1198" s="78"/>
      <c r="W1198" s="78"/>
      <c r="X1198" s="78"/>
      <c r="Y1198" s="78"/>
      <c r="Z1198" s="78"/>
      <c r="AA1198" s="78"/>
      <c r="AB1198" s="78"/>
      <c r="AC1198" s="78"/>
      <c r="AD1198" s="78"/>
      <c r="AE1198" s="78"/>
      <c r="AF1198" s="78"/>
      <c r="AG1198" s="78"/>
      <c r="AH1198" s="78"/>
      <c r="AI1198" s="78"/>
      <c r="AJ1198" s="78"/>
      <c r="AK1198" s="78"/>
      <c r="AL1198" s="78"/>
      <c r="AM1198" s="78"/>
      <c r="AN1198" s="78"/>
      <c r="AO1198" s="78"/>
      <c r="AP1198" s="78"/>
      <c r="AQ1198" s="78"/>
      <c r="AR1198" s="78"/>
      <c r="AS1198" s="78"/>
    </row>
    <row r="1199" spans="1:45" s="4" customFormat="1">
      <c r="A1199" s="93"/>
      <c r="B1199" s="83"/>
      <c r="C1199" s="83"/>
      <c r="D1199" s="83"/>
      <c r="E1199" s="83"/>
      <c r="F1199" s="83"/>
      <c r="G1199" s="84"/>
      <c r="H1199" s="84"/>
      <c r="I1199" s="83"/>
      <c r="J1199" s="83"/>
      <c r="K1199" s="83"/>
      <c r="L1199" s="83"/>
      <c r="M1199" s="83"/>
      <c r="N1199" s="78"/>
      <c r="S1199" s="77"/>
      <c r="T1199" s="88"/>
      <c r="U1199" s="78"/>
      <c r="V1199" s="78"/>
      <c r="W1199" s="78"/>
      <c r="X1199" s="78"/>
      <c r="Y1199" s="78"/>
      <c r="Z1199" s="78"/>
      <c r="AA1199" s="78"/>
      <c r="AB1199" s="78"/>
      <c r="AC1199" s="78"/>
      <c r="AD1199" s="78"/>
      <c r="AE1199" s="78"/>
      <c r="AF1199" s="78"/>
      <c r="AG1199" s="78"/>
      <c r="AH1199" s="78"/>
      <c r="AI1199" s="78"/>
      <c r="AJ1199" s="78"/>
      <c r="AK1199" s="78"/>
      <c r="AL1199" s="78"/>
      <c r="AM1199" s="78"/>
      <c r="AN1199" s="78"/>
      <c r="AO1199" s="78"/>
      <c r="AP1199" s="78"/>
      <c r="AQ1199" s="78"/>
      <c r="AR1199" s="78"/>
      <c r="AS1199" s="78"/>
    </row>
    <row r="1200" spans="1:45" s="4" customFormat="1">
      <c r="A1200" s="93"/>
      <c r="B1200" s="83"/>
      <c r="C1200" s="83"/>
      <c r="D1200" s="83"/>
      <c r="E1200" s="83"/>
      <c r="F1200" s="83"/>
      <c r="G1200" s="84"/>
      <c r="H1200" s="84"/>
      <c r="I1200" s="83"/>
      <c r="J1200" s="83"/>
      <c r="K1200" s="83"/>
      <c r="L1200" s="83"/>
      <c r="M1200" s="83"/>
      <c r="N1200" s="78"/>
      <c r="S1200" s="77"/>
      <c r="T1200" s="88"/>
      <c r="U1200" s="78"/>
      <c r="V1200" s="78"/>
      <c r="W1200" s="78"/>
      <c r="X1200" s="78"/>
      <c r="Y1200" s="78"/>
      <c r="Z1200" s="78"/>
      <c r="AA1200" s="78"/>
      <c r="AB1200" s="78"/>
      <c r="AC1200" s="78"/>
      <c r="AD1200" s="78"/>
      <c r="AE1200" s="78"/>
      <c r="AF1200" s="78"/>
      <c r="AG1200" s="78"/>
      <c r="AH1200" s="78"/>
      <c r="AI1200" s="78"/>
      <c r="AJ1200" s="78"/>
      <c r="AK1200" s="78"/>
      <c r="AL1200" s="78"/>
      <c r="AM1200" s="78"/>
      <c r="AN1200" s="78"/>
      <c r="AO1200" s="78"/>
      <c r="AP1200" s="78"/>
      <c r="AQ1200" s="78"/>
      <c r="AR1200" s="78"/>
      <c r="AS1200" s="78"/>
    </row>
    <row r="1201" spans="1:45" s="4" customFormat="1">
      <c r="A1201" s="93"/>
      <c r="B1201" s="83"/>
      <c r="C1201" s="83"/>
      <c r="D1201" s="83"/>
      <c r="E1201" s="83"/>
      <c r="F1201" s="83"/>
      <c r="G1201" s="84"/>
      <c r="H1201" s="84"/>
      <c r="I1201" s="83"/>
      <c r="J1201" s="83"/>
      <c r="K1201" s="83"/>
      <c r="L1201" s="83"/>
      <c r="M1201" s="83"/>
      <c r="N1201" s="78"/>
      <c r="S1201" s="77"/>
      <c r="T1201" s="88"/>
      <c r="U1201" s="78"/>
      <c r="V1201" s="78"/>
      <c r="W1201" s="78"/>
      <c r="X1201" s="78"/>
      <c r="Y1201" s="78"/>
      <c r="Z1201" s="78"/>
      <c r="AA1201" s="78"/>
      <c r="AB1201" s="78"/>
      <c r="AC1201" s="78"/>
      <c r="AD1201" s="78"/>
      <c r="AE1201" s="78"/>
      <c r="AF1201" s="78"/>
      <c r="AG1201" s="78"/>
      <c r="AH1201" s="78"/>
      <c r="AI1201" s="78"/>
      <c r="AJ1201" s="78"/>
      <c r="AK1201" s="78"/>
      <c r="AL1201" s="78"/>
      <c r="AM1201" s="78"/>
      <c r="AN1201" s="78"/>
      <c r="AO1201" s="78"/>
      <c r="AP1201" s="78"/>
      <c r="AQ1201" s="78"/>
      <c r="AR1201" s="78"/>
      <c r="AS1201" s="78"/>
    </row>
    <row r="1202" spans="1:45" s="4" customFormat="1">
      <c r="A1202" s="93"/>
      <c r="B1202" s="83"/>
      <c r="C1202" s="83"/>
      <c r="D1202" s="83"/>
      <c r="E1202" s="83"/>
      <c r="F1202" s="83"/>
      <c r="G1202" s="84"/>
      <c r="H1202" s="84"/>
      <c r="I1202" s="83"/>
      <c r="J1202" s="83"/>
      <c r="K1202" s="83"/>
      <c r="L1202" s="83"/>
      <c r="M1202" s="83"/>
      <c r="N1202" s="78"/>
      <c r="S1202" s="77"/>
      <c r="T1202" s="88"/>
      <c r="U1202" s="78"/>
      <c r="V1202" s="78"/>
      <c r="W1202" s="78"/>
      <c r="X1202" s="78"/>
      <c r="Y1202" s="78"/>
      <c r="Z1202" s="78"/>
      <c r="AA1202" s="78"/>
      <c r="AB1202" s="78"/>
      <c r="AC1202" s="78"/>
      <c r="AD1202" s="78"/>
      <c r="AE1202" s="78"/>
      <c r="AF1202" s="78"/>
      <c r="AG1202" s="78"/>
      <c r="AH1202" s="78"/>
      <c r="AI1202" s="78"/>
      <c r="AJ1202" s="78"/>
      <c r="AK1202" s="78"/>
      <c r="AL1202" s="78"/>
      <c r="AM1202" s="78"/>
      <c r="AN1202" s="78"/>
      <c r="AO1202" s="78"/>
      <c r="AP1202" s="78"/>
      <c r="AQ1202" s="78"/>
      <c r="AR1202" s="78"/>
      <c r="AS1202" s="78"/>
    </row>
    <row r="1203" spans="1:45" s="4" customFormat="1">
      <c r="A1203" s="93"/>
      <c r="B1203" s="83"/>
      <c r="C1203" s="83"/>
      <c r="D1203" s="83"/>
      <c r="E1203" s="83"/>
      <c r="F1203" s="83"/>
      <c r="G1203" s="84"/>
      <c r="H1203" s="84"/>
      <c r="I1203" s="83"/>
      <c r="J1203" s="83"/>
      <c r="K1203" s="83"/>
      <c r="L1203" s="83"/>
      <c r="M1203" s="83"/>
      <c r="N1203" s="78"/>
      <c r="S1203" s="77"/>
      <c r="T1203" s="88"/>
      <c r="U1203" s="78"/>
      <c r="V1203" s="78"/>
      <c r="W1203" s="78"/>
      <c r="X1203" s="78"/>
      <c r="Y1203" s="78"/>
      <c r="Z1203" s="78"/>
      <c r="AA1203" s="78"/>
      <c r="AB1203" s="78"/>
      <c r="AC1203" s="78"/>
      <c r="AD1203" s="78"/>
      <c r="AE1203" s="78"/>
      <c r="AF1203" s="78"/>
      <c r="AG1203" s="78"/>
      <c r="AH1203" s="78"/>
      <c r="AI1203" s="78"/>
      <c r="AJ1203" s="78"/>
      <c r="AK1203" s="78"/>
      <c r="AL1203" s="78"/>
      <c r="AM1203" s="78"/>
      <c r="AN1203" s="78"/>
      <c r="AO1203" s="78"/>
      <c r="AP1203" s="78"/>
      <c r="AQ1203" s="78"/>
      <c r="AR1203" s="78"/>
      <c r="AS1203" s="78"/>
    </row>
    <row r="1204" spans="1:45" s="4" customFormat="1">
      <c r="A1204" s="93"/>
      <c r="B1204" s="83"/>
      <c r="C1204" s="83"/>
      <c r="D1204" s="83"/>
      <c r="E1204" s="83"/>
      <c r="F1204" s="83"/>
      <c r="G1204" s="84"/>
      <c r="H1204" s="84"/>
      <c r="I1204" s="83"/>
      <c r="J1204" s="83"/>
      <c r="K1204" s="83"/>
      <c r="L1204" s="83"/>
      <c r="M1204" s="83"/>
      <c r="N1204" s="78"/>
      <c r="S1204" s="77"/>
      <c r="T1204" s="88"/>
      <c r="U1204" s="78"/>
      <c r="V1204" s="78"/>
      <c r="W1204" s="78"/>
      <c r="X1204" s="78"/>
      <c r="Y1204" s="78"/>
      <c r="Z1204" s="78"/>
      <c r="AA1204" s="78"/>
      <c r="AB1204" s="78"/>
      <c r="AC1204" s="78"/>
      <c r="AD1204" s="78"/>
      <c r="AE1204" s="78"/>
      <c r="AF1204" s="78"/>
      <c r="AG1204" s="78"/>
      <c r="AH1204" s="78"/>
      <c r="AI1204" s="78"/>
      <c r="AJ1204" s="78"/>
      <c r="AK1204" s="78"/>
      <c r="AL1204" s="78"/>
      <c r="AM1204" s="78"/>
      <c r="AN1204" s="78"/>
      <c r="AO1204" s="78"/>
      <c r="AP1204" s="78"/>
      <c r="AQ1204" s="78"/>
      <c r="AR1204" s="78"/>
      <c r="AS1204" s="78"/>
    </row>
    <row r="1205" spans="1:45" s="4" customFormat="1">
      <c r="A1205" s="93"/>
      <c r="B1205" s="83"/>
      <c r="C1205" s="83"/>
      <c r="D1205" s="83"/>
      <c r="E1205" s="83"/>
      <c r="F1205" s="83"/>
      <c r="G1205" s="84"/>
      <c r="H1205" s="84"/>
      <c r="I1205" s="83"/>
      <c r="J1205" s="83"/>
      <c r="K1205" s="83"/>
      <c r="L1205" s="83"/>
      <c r="M1205" s="83"/>
      <c r="N1205" s="78"/>
      <c r="S1205" s="77"/>
      <c r="T1205" s="88"/>
      <c r="U1205" s="78"/>
      <c r="V1205" s="78"/>
      <c r="W1205" s="78"/>
      <c r="X1205" s="78"/>
      <c r="Y1205" s="78"/>
      <c r="Z1205" s="78"/>
      <c r="AA1205" s="78"/>
      <c r="AB1205" s="78"/>
      <c r="AC1205" s="78"/>
      <c r="AD1205" s="78"/>
      <c r="AE1205" s="78"/>
      <c r="AF1205" s="78"/>
      <c r="AG1205" s="78"/>
      <c r="AH1205" s="78"/>
      <c r="AI1205" s="78"/>
      <c r="AJ1205" s="78"/>
      <c r="AK1205" s="78"/>
      <c r="AL1205" s="78"/>
      <c r="AM1205" s="78"/>
      <c r="AN1205" s="78"/>
      <c r="AO1205" s="78"/>
      <c r="AP1205" s="78"/>
      <c r="AQ1205" s="78"/>
      <c r="AR1205" s="78"/>
      <c r="AS1205" s="78"/>
    </row>
    <row r="1206" spans="1:45" s="4" customFormat="1">
      <c r="A1206" s="93"/>
      <c r="B1206" s="83"/>
      <c r="C1206" s="83"/>
      <c r="D1206" s="83"/>
      <c r="E1206" s="83"/>
      <c r="F1206" s="83"/>
      <c r="G1206" s="84"/>
      <c r="H1206" s="84"/>
      <c r="I1206" s="83"/>
      <c r="J1206" s="83"/>
      <c r="K1206" s="83"/>
      <c r="L1206" s="83"/>
      <c r="M1206" s="83"/>
      <c r="N1206" s="78"/>
      <c r="S1206" s="77"/>
      <c r="T1206" s="88"/>
      <c r="U1206" s="78"/>
      <c r="V1206" s="78"/>
      <c r="W1206" s="78"/>
      <c r="X1206" s="78"/>
      <c r="Y1206" s="78"/>
      <c r="Z1206" s="78"/>
      <c r="AA1206" s="78"/>
      <c r="AB1206" s="78"/>
      <c r="AC1206" s="78"/>
      <c r="AD1206" s="78"/>
      <c r="AE1206" s="78"/>
      <c r="AF1206" s="78"/>
      <c r="AG1206" s="78"/>
      <c r="AH1206" s="78"/>
      <c r="AI1206" s="78"/>
      <c r="AJ1206" s="78"/>
      <c r="AK1206" s="78"/>
      <c r="AL1206" s="78"/>
      <c r="AM1206" s="78"/>
      <c r="AN1206" s="78"/>
      <c r="AO1206" s="78"/>
      <c r="AP1206" s="78"/>
      <c r="AQ1206" s="78"/>
      <c r="AR1206" s="78"/>
      <c r="AS1206" s="78"/>
    </row>
    <row r="1207" spans="1:45" s="4" customFormat="1">
      <c r="A1207" s="93"/>
      <c r="B1207" s="83"/>
      <c r="C1207" s="83"/>
      <c r="D1207" s="83"/>
      <c r="E1207" s="83"/>
      <c r="F1207" s="83"/>
      <c r="G1207" s="84"/>
      <c r="H1207" s="84"/>
      <c r="I1207" s="83"/>
      <c r="J1207" s="83"/>
      <c r="K1207" s="83"/>
      <c r="L1207" s="83"/>
      <c r="M1207" s="83"/>
      <c r="N1207" s="78"/>
      <c r="S1207" s="77"/>
      <c r="T1207" s="88"/>
      <c r="U1207" s="78"/>
      <c r="V1207" s="78"/>
      <c r="W1207" s="78"/>
      <c r="X1207" s="78"/>
      <c r="Y1207" s="78"/>
      <c r="Z1207" s="78"/>
      <c r="AA1207" s="78"/>
      <c r="AB1207" s="78"/>
      <c r="AC1207" s="78"/>
      <c r="AD1207" s="78"/>
      <c r="AE1207" s="78"/>
      <c r="AF1207" s="78"/>
      <c r="AG1207" s="78"/>
      <c r="AH1207" s="78"/>
      <c r="AI1207" s="78"/>
      <c r="AJ1207" s="78"/>
      <c r="AK1207" s="78"/>
      <c r="AL1207" s="78"/>
      <c r="AM1207" s="78"/>
      <c r="AN1207" s="78"/>
      <c r="AO1207" s="78"/>
      <c r="AP1207" s="78"/>
      <c r="AQ1207" s="78"/>
      <c r="AR1207" s="78"/>
      <c r="AS1207" s="78"/>
    </row>
    <row r="1208" spans="1:45" s="4" customFormat="1">
      <c r="A1208" s="93"/>
      <c r="B1208" s="83"/>
      <c r="C1208" s="83"/>
      <c r="D1208" s="83"/>
      <c r="E1208" s="83"/>
      <c r="F1208" s="83"/>
      <c r="G1208" s="84"/>
      <c r="H1208" s="84"/>
      <c r="I1208" s="83"/>
      <c r="J1208" s="83"/>
      <c r="K1208" s="83"/>
      <c r="L1208" s="83"/>
      <c r="M1208" s="83"/>
      <c r="N1208" s="78"/>
      <c r="S1208" s="77"/>
      <c r="T1208" s="88"/>
      <c r="U1208" s="78"/>
      <c r="V1208" s="78"/>
      <c r="W1208" s="78"/>
      <c r="X1208" s="78"/>
      <c r="Y1208" s="78"/>
      <c r="Z1208" s="78"/>
      <c r="AA1208" s="78"/>
      <c r="AB1208" s="78"/>
      <c r="AC1208" s="78"/>
      <c r="AD1208" s="78"/>
      <c r="AE1208" s="78"/>
      <c r="AF1208" s="78"/>
      <c r="AG1208" s="78"/>
      <c r="AH1208" s="78"/>
      <c r="AI1208" s="78"/>
      <c r="AJ1208" s="78"/>
      <c r="AK1208" s="78"/>
      <c r="AL1208" s="78"/>
      <c r="AM1208" s="78"/>
      <c r="AN1208" s="78"/>
      <c r="AO1208" s="78"/>
      <c r="AP1208" s="78"/>
      <c r="AQ1208" s="78"/>
      <c r="AR1208" s="78"/>
      <c r="AS1208" s="78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X28" sqref="X28"/>
    </sheetView>
  </sheetViews>
  <sheetFormatPr baseColWidth="10" defaultRowHeight="15"/>
  <cols>
    <col min="1" max="16384" width="11.42578125" style="171"/>
  </cols>
  <sheetData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"/>
  <sheetViews>
    <sheetView topLeftCell="I6" workbookViewId="0">
      <selection activeCell="V10" sqref="V10"/>
    </sheetView>
  </sheetViews>
  <sheetFormatPr baseColWidth="10" defaultRowHeight="12.75"/>
  <cols>
    <col min="1" max="16384" width="11.42578125" style="29"/>
  </cols>
  <sheetData>
    <row r="1" spans="1:10">
      <c r="A1" s="45" t="s">
        <v>156</v>
      </c>
      <c r="B1" s="27"/>
      <c r="C1" s="27"/>
      <c r="D1" s="27"/>
      <c r="E1" s="27"/>
    </row>
    <row r="2" spans="1:10">
      <c r="A2" s="27"/>
      <c r="B2" s="27"/>
      <c r="C2" s="27"/>
      <c r="D2" s="27"/>
      <c r="E2" s="27"/>
    </row>
    <row r="3" spans="1:10">
      <c r="A3" s="27"/>
      <c r="B3" s="27" t="s">
        <v>157</v>
      </c>
      <c r="C3" s="27"/>
      <c r="D3" s="27"/>
      <c r="E3" s="27"/>
    </row>
    <row r="4" spans="1:10" ht="38.25">
      <c r="A4" s="31"/>
      <c r="B4" s="31" t="s">
        <v>158</v>
      </c>
      <c r="C4" s="31" t="s">
        <v>159</v>
      </c>
      <c r="D4" s="31" t="s">
        <v>160</v>
      </c>
      <c r="E4" s="27"/>
    </row>
    <row r="5" spans="1:10">
      <c r="A5" s="37" t="s">
        <v>117</v>
      </c>
      <c r="B5" s="27"/>
      <c r="C5" s="46">
        <v>1.0830324909747446</v>
      </c>
      <c r="D5" s="47">
        <v>0.1210653753026758</v>
      </c>
      <c r="E5" s="27" t="s">
        <v>124</v>
      </c>
    </row>
    <row r="6" spans="1:10" ht="15.75">
      <c r="A6" s="27">
        <v>2</v>
      </c>
      <c r="B6" s="27">
        <v>-3.5</v>
      </c>
      <c r="C6" s="46">
        <v>0.71770334928231705</v>
      </c>
      <c r="D6" s="47">
        <v>-0.12062726176116367</v>
      </c>
      <c r="E6" s="27"/>
      <c r="J6" s="128" t="s">
        <v>512</v>
      </c>
    </row>
    <row r="7" spans="1:10">
      <c r="A7" s="27">
        <v>3</v>
      </c>
      <c r="B7" s="27">
        <v>-3.5</v>
      </c>
      <c r="C7" s="46">
        <v>1.0765550239234534</v>
      </c>
      <c r="D7" s="47">
        <v>0.36144578313253017</v>
      </c>
      <c r="E7" s="27"/>
    </row>
    <row r="8" spans="1:10">
      <c r="A8" s="27">
        <v>4</v>
      </c>
      <c r="B8" s="27">
        <v>-3.5</v>
      </c>
      <c r="C8" s="46">
        <v>1.6786570743405171</v>
      </c>
      <c r="D8" s="47">
        <v>0.8443908323281013</v>
      </c>
      <c r="E8" s="27"/>
    </row>
    <row r="9" spans="1:10">
      <c r="A9" s="27">
        <v>5</v>
      </c>
      <c r="B9" s="27"/>
      <c r="C9" s="46">
        <v>2.1634615384615419</v>
      </c>
      <c r="D9" s="47">
        <v>1.4510278113663899</v>
      </c>
      <c r="E9" s="27"/>
    </row>
    <row r="10" spans="1:10">
      <c r="A10" s="27">
        <v>6</v>
      </c>
      <c r="B10" s="27"/>
      <c r="C10" s="46">
        <v>1.7964071856287456</v>
      </c>
      <c r="D10" s="47">
        <v>1.3301088270858408</v>
      </c>
      <c r="E10" s="27"/>
    </row>
    <row r="11" spans="1:10">
      <c r="A11" s="27">
        <v>7</v>
      </c>
      <c r="B11" s="27"/>
      <c r="C11" s="46">
        <v>1.7942583732057482</v>
      </c>
      <c r="D11" s="47">
        <v>1.9323671497584627</v>
      </c>
      <c r="E11" s="27" t="s">
        <v>125</v>
      </c>
    </row>
    <row r="12" spans="1:10">
      <c r="A12" s="27">
        <v>8</v>
      </c>
      <c r="B12" s="27">
        <v>3.5</v>
      </c>
      <c r="C12" s="46">
        <v>1.9138755980861344</v>
      </c>
      <c r="D12" s="47">
        <v>2.2946859903381744</v>
      </c>
      <c r="E12" s="27"/>
    </row>
    <row r="13" spans="1:10">
      <c r="A13" s="27">
        <v>9</v>
      </c>
      <c r="B13" s="27">
        <v>3.5</v>
      </c>
      <c r="C13" s="46">
        <v>1.674641148325362</v>
      </c>
      <c r="D13" s="47">
        <v>2.1712907117008351</v>
      </c>
      <c r="E13" s="27"/>
    </row>
    <row r="14" spans="1:10">
      <c r="A14" s="27">
        <v>10</v>
      </c>
      <c r="B14" s="27">
        <v>3.5</v>
      </c>
      <c r="C14" s="46">
        <v>1.7942583732057482</v>
      </c>
      <c r="D14" s="47">
        <v>3.2569360675512637</v>
      </c>
      <c r="E14" s="27"/>
    </row>
    <row r="15" spans="1:10">
      <c r="A15" s="27">
        <v>11</v>
      </c>
      <c r="B15" s="27"/>
      <c r="C15" s="46">
        <v>1.9184652278177339</v>
      </c>
      <c r="D15" s="47">
        <v>2.7744270205066313</v>
      </c>
      <c r="E15" s="27"/>
    </row>
    <row r="16" spans="1:10">
      <c r="A16" s="27">
        <v>12</v>
      </c>
      <c r="B16" s="27"/>
      <c r="C16" s="46">
        <v>2.2619047619047761</v>
      </c>
      <c r="D16" s="47">
        <v>2.8950542822677727</v>
      </c>
      <c r="E16" s="27"/>
    </row>
    <row r="17" spans="1:10">
      <c r="A17" s="37" t="s">
        <v>118</v>
      </c>
      <c r="B17" s="27"/>
      <c r="C17" s="46">
        <v>1.5476190476190421</v>
      </c>
      <c r="D17" s="47">
        <v>3.9903264812575445</v>
      </c>
      <c r="E17" s="27" t="s">
        <v>126</v>
      </c>
    </row>
    <row r="18" spans="1:10">
      <c r="A18" s="27">
        <v>2</v>
      </c>
      <c r="B18" s="27">
        <v>3.5</v>
      </c>
      <c r="C18" s="46">
        <v>1.6627078384797933</v>
      </c>
      <c r="D18" s="47">
        <v>4.106280193236711</v>
      </c>
      <c r="E18" s="27"/>
    </row>
    <row r="19" spans="1:10">
      <c r="A19" s="27">
        <v>3</v>
      </c>
      <c r="B19" s="27">
        <v>3.5</v>
      </c>
      <c r="C19" s="46">
        <v>1.7751479289940919</v>
      </c>
      <c r="D19" s="47">
        <v>4.081632653061229</v>
      </c>
      <c r="E19" s="27"/>
    </row>
    <row r="20" spans="1:10">
      <c r="A20" s="27">
        <v>4</v>
      </c>
      <c r="B20" s="27">
        <v>3.5</v>
      </c>
      <c r="C20" s="46">
        <v>1.1792452830188704</v>
      </c>
      <c r="D20" s="47">
        <v>4.3062200956937913</v>
      </c>
      <c r="E20" s="27"/>
    </row>
    <row r="21" spans="1:10">
      <c r="A21" s="27">
        <v>5</v>
      </c>
      <c r="B21" s="27"/>
      <c r="C21" s="46">
        <v>1.0588235294117787</v>
      </c>
      <c r="D21" s="47">
        <v>3.9332538736591038</v>
      </c>
      <c r="E21" s="27"/>
    </row>
    <row r="22" spans="1:10">
      <c r="A22" s="27">
        <v>6</v>
      </c>
      <c r="B22" s="27"/>
      <c r="C22" s="46">
        <v>1.2941176470588234</v>
      </c>
      <c r="D22" s="47">
        <v>4.5346062052505909</v>
      </c>
      <c r="E22" s="27"/>
    </row>
    <row r="23" spans="1:10">
      <c r="A23" s="27">
        <v>7</v>
      </c>
      <c r="B23" s="27"/>
      <c r="C23" s="46">
        <v>1.5276145710928501</v>
      </c>
      <c r="D23" s="47">
        <v>4.502369668246442</v>
      </c>
      <c r="E23" s="27" t="s">
        <v>128</v>
      </c>
    </row>
    <row r="24" spans="1:10">
      <c r="A24" s="27">
        <v>8</v>
      </c>
      <c r="B24" s="27">
        <v>4.5</v>
      </c>
      <c r="C24" s="46">
        <v>1.5258215962441257</v>
      </c>
      <c r="D24" s="47">
        <v>4.3683589138134638</v>
      </c>
      <c r="E24" s="27"/>
      <c r="J24" s="19" t="s">
        <v>467</v>
      </c>
    </row>
    <row r="25" spans="1:10">
      <c r="A25" s="27">
        <v>9</v>
      </c>
      <c r="B25" s="27">
        <v>4.5</v>
      </c>
      <c r="C25" s="46">
        <v>1.8823529411764683</v>
      </c>
      <c r="D25" s="47">
        <v>4.7225501770956413</v>
      </c>
      <c r="E25" s="27"/>
    </row>
    <row r="26" spans="1:10">
      <c r="A26" s="27">
        <v>10</v>
      </c>
      <c r="B26" s="27">
        <v>4.5</v>
      </c>
      <c r="C26" s="46">
        <v>1.8801410105758087</v>
      </c>
      <c r="D26" s="47">
        <v>4.20560747663552</v>
      </c>
      <c r="E26" s="27"/>
    </row>
    <row r="27" spans="1:10">
      <c r="A27" s="27">
        <v>11</v>
      </c>
      <c r="B27" s="27"/>
      <c r="C27" s="46">
        <v>1.6470588235294237</v>
      </c>
      <c r="D27" s="47">
        <v>4.5774647887323772</v>
      </c>
      <c r="E27" s="27"/>
    </row>
    <row r="28" spans="1:10">
      <c r="A28" s="27">
        <v>12</v>
      </c>
      <c r="B28" s="27"/>
      <c r="C28" s="46">
        <v>1.3969732246798428</v>
      </c>
      <c r="D28" s="47">
        <v>4.8065650644783187</v>
      </c>
      <c r="E28" s="27"/>
    </row>
    <row r="29" spans="1:10">
      <c r="A29" s="37" t="s">
        <v>119</v>
      </c>
      <c r="B29" s="27"/>
      <c r="C29" s="46">
        <v>1.7584994138335253</v>
      </c>
      <c r="D29" s="47">
        <v>5.4651162790697816</v>
      </c>
      <c r="E29" s="27" t="s">
        <v>130</v>
      </c>
    </row>
    <row r="30" spans="1:10">
      <c r="A30" s="27">
        <v>2</v>
      </c>
      <c r="B30" s="27">
        <v>9.3000000000000007</v>
      </c>
      <c r="C30" s="46">
        <v>1.8691588785046731</v>
      </c>
      <c r="D30" s="47">
        <v>5.9164733178654227</v>
      </c>
      <c r="E30" s="27"/>
    </row>
    <row r="31" spans="1:10">
      <c r="A31" s="27">
        <v>3</v>
      </c>
      <c r="B31" s="27">
        <v>9.3000000000000007</v>
      </c>
      <c r="C31" s="46">
        <v>1.3953488372093092</v>
      </c>
      <c r="D31" s="47">
        <v>5.7670126874279193</v>
      </c>
      <c r="E31" s="27"/>
    </row>
    <row r="32" spans="1:10">
      <c r="A32" s="27">
        <v>4</v>
      </c>
      <c r="B32" s="27">
        <v>9.3000000000000007</v>
      </c>
      <c r="C32" s="46">
        <v>1.9813519813519864</v>
      </c>
      <c r="D32" s="47">
        <v>6.0779816513761409</v>
      </c>
      <c r="E32" s="27"/>
    </row>
    <row r="33" spans="1:5">
      <c r="A33" s="27">
        <v>5</v>
      </c>
      <c r="B33" s="27"/>
      <c r="C33" s="46">
        <v>1.8626309662397977</v>
      </c>
      <c r="D33" s="47">
        <v>6.3073394495412938</v>
      </c>
      <c r="E33" s="27"/>
    </row>
    <row r="34" spans="1:5">
      <c r="A34" s="27">
        <v>6</v>
      </c>
      <c r="B34" s="27"/>
      <c r="C34" s="46">
        <v>1.8583042973286945</v>
      </c>
      <c r="D34" s="47">
        <v>5.8219178082191902</v>
      </c>
      <c r="E34" s="27"/>
    </row>
    <row r="35" spans="1:5">
      <c r="A35" s="27">
        <v>7</v>
      </c>
      <c r="B35" s="27"/>
      <c r="C35" s="46">
        <v>1.8518518518518379</v>
      </c>
      <c r="D35" s="47">
        <v>5.7823129251700633</v>
      </c>
      <c r="E35" s="27" t="s">
        <v>132</v>
      </c>
    </row>
    <row r="36" spans="1:5">
      <c r="A36" s="27">
        <v>8</v>
      </c>
      <c r="B36" s="27">
        <v>28.5</v>
      </c>
      <c r="C36" s="46">
        <v>1.6184971098265999</v>
      </c>
      <c r="D36" s="47">
        <v>5.8823529411764497</v>
      </c>
      <c r="E36" s="27"/>
    </row>
    <row r="37" spans="1:5">
      <c r="A37" s="27">
        <v>9</v>
      </c>
      <c r="B37" s="27">
        <v>28.5</v>
      </c>
      <c r="C37" s="46">
        <v>1.1547344110854452</v>
      </c>
      <c r="D37" s="47">
        <v>5.0732807215332576</v>
      </c>
      <c r="E37" s="27"/>
    </row>
    <row r="38" spans="1:5">
      <c r="A38" s="27">
        <v>10</v>
      </c>
      <c r="B38" s="27">
        <v>28.5</v>
      </c>
      <c r="C38" s="46">
        <v>1.0380622837370179</v>
      </c>
      <c r="D38" s="47">
        <v>4.4843049327354167</v>
      </c>
      <c r="E38" s="27"/>
    </row>
    <row r="39" spans="1:5">
      <c r="A39" s="27">
        <v>11</v>
      </c>
      <c r="B39" s="27"/>
      <c r="C39" s="46">
        <v>1.388888888888884</v>
      </c>
      <c r="D39" s="47">
        <v>4.4893378226711578</v>
      </c>
      <c r="E39" s="27"/>
    </row>
    <row r="40" spans="1:5">
      <c r="A40" s="27">
        <v>12</v>
      </c>
      <c r="B40" s="27"/>
      <c r="C40" s="46">
        <v>1.3777267508610747</v>
      </c>
      <c r="D40" s="47">
        <v>4.2505592841163287</v>
      </c>
      <c r="E40" s="27"/>
    </row>
    <row r="41" spans="1:5">
      <c r="A41" s="37" t="s">
        <v>120</v>
      </c>
      <c r="B41" s="27"/>
      <c r="C41" s="46">
        <v>1.7281105990783363</v>
      </c>
      <c r="D41" s="47">
        <v>2.7563395810363822</v>
      </c>
      <c r="E41" s="27" t="s">
        <v>134</v>
      </c>
    </row>
    <row r="42" spans="1:5">
      <c r="A42" s="27">
        <v>2</v>
      </c>
      <c r="B42" s="27">
        <v>21.3</v>
      </c>
      <c r="C42" s="46">
        <v>1.7201834862385246</v>
      </c>
      <c r="D42" s="47">
        <v>2.0810514786418377</v>
      </c>
      <c r="E42" s="27"/>
    </row>
    <row r="43" spans="1:5">
      <c r="A43" s="27">
        <v>3</v>
      </c>
      <c r="B43" s="27">
        <v>21.3</v>
      </c>
      <c r="C43" s="46">
        <v>1.9495412844036775</v>
      </c>
      <c r="D43" s="47">
        <v>1.6357688113413316</v>
      </c>
      <c r="E43" s="27"/>
    </row>
    <row r="44" spans="1:5">
      <c r="A44" s="27">
        <v>4</v>
      </c>
      <c r="B44" s="27">
        <v>21.3</v>
      </c>
      <c r="C44" s="46">
        <v>2.0571428571428463</v>
      </c>
      <c r="D44" s="47">
        <v>0.86486486486485603</v>
      </c>
      <c r="E44" s="27"/>
    </row>
    <row r="45" spans="1:5">
      <c r="A45" s="27">
        <v>5</v>
      </c>
      <c r="B45" s="27"/>
      <c r="C45" s="46">
        <v>2.0571428571428463</v>
      </c>
      <c r="D45" s="47">
        <v>1.0787486515641875</v>
      </c>
      <c r="E45" s="27"/>
    </row>
    <row r="46" spans="1:5">
      <c r="A46" s="27">
        <v>6</v>
      </c>
      <c r="B46" s="27"/>
      <c r="C46" s="46">
        <v>1.9384264538198526</v>
      </c>
      <c r="D46" s="47">
        <v>1.1866235167206085</v>
      </c>
      <c r="E46" s="27"/>
    </row>
    <row r="47" spans="1:5">
      <c r="A47" s="27">
        <v>7</v>
      </c>
      <c r="B47" s="27"/>
      <c r="C47" s="46">
        <v>2.0454545454545503</v>
      </c>
      <c r="D47" s="47">
        <v>0.53590568060022381</v>
      </c>
      <c r="E47" s="27" t="s">
        <v>136</v>
      </c>
    </row>
    <row r="48" spans="1:5">
      <c r="A48" s="27">
        <v>8</v>
      </c>
      <c r="B48" s="27">
        <v>24.9</v>
      </c>
      <c r="C48" s="46">
        <v>2.0477815699658564</v>
      </c>
      <c r="D48" s="47">
        <v>0.21367521367521292</v>
      </c>
      <c r="E48" s="27"/>
    </row>
    <row r="49" spans="1:5">
      <c r="A49" s="27">
        <v>9</v>
      </c>
      <c r="B49" s="27">
        <v>24.9</v>
      </c>
      <c r="C49" s="46">
        <v>2.6255707762557146</v>
      </c>
      <c r="D49" s="47">
        <v>0.64377682403433667</v>
      </c>
      <c r="E49" s="27"/>
    </row>
    <row r="50" spans="1:5">
      <c r="A50" s="27">
        <v>10</v>
      </c>
      <c r="B50" s="27">
        <v>24.9</v>
      </c>
      <c r="C50" s="46">
        <v>2.8538812785388057</v>
      </c>
      <c r="D50" s="47">
        <v>1.1802575107296098</v>
      </c>
      <c r="E50" s="27"/>
    </row>
    <row r="51" spans="1:5">
      <c r="A51" s="27">
        <v>11</v>
      </c>
      <c r="B51" s="27"/>
      <c r="C51" s="46">
        <v>3.4246575342465668</v>
      </c>
      <c r="D51" s="47">
        <v>2.0408163265306145</v>
      </c>
      <c r="E51" s="27"/>
    </row>
    <row r="52" spans="1:5">
      <c r="A52" s="27">
        <v>12</v>
      </c>
      <c r="B52" s="27"/>
      <c r="C52" s="46">
        <v>3.1710079275198089</v>
      </c>
      <c r="D52" s="47">
        <v>1.8240343347639465</v>
      </c>
      <c r="E52" s="27"/>
    </row>
    <row r="53" spans="1:5">
      <c r="A53" s="37" t="s">
        <v>121</v>
      </c>
      <c r="B53" s="27"/>
      <c r="C53" s="46">
        <v>2.8312570781426905</v>
      </c>
      <c r="D53" s="47">
        <v>2.682403433476388</v>
      </c>
      <c r="E53" s="27" t="s">
        <v>138</v>
      </c>
    </row>
    <row r="54" spans="1:5">
      <c r="A54" s="27">
        <v>2</v>
      </c>
      <c r="B54" s="27">
        <v>23.1</v>
      </c>
      <c r="C54" s="46">
        <v>2.8184892897406888</v>
      </c>
      <c r="D54" s="47">
        <v>3.2188841201716833</v>
      </c>
      <c r="E54" s="27"/>
    </row>
    <row r="55" spans="1:5">
      <c r="A55" s="27">
        <v>3</v>
      </c>
      <c r="B55" s="27">
        <v>23.1</v>
      </c>
      <c r="C55" s="46">
        <v>3.1496062992125928</v>
      </c>
      <c r="D55" s="47">
        <v>3.7553648068669565</v>
      </c>
      <c r="E55" s="27"/>
    </row>
    <row r="56" spans="1:5">
      <c r="A56" s="27">
        <v>4</v>
      </c>
      <c r="B56" s="27">
        <v>23.1</v>
      </c>
      <c r="C56" s="46">
        <v>2.4636058230683044</v>
      </c>
      <c r="D56" s="47">
        <v>4.7159699892818985</v>
      </c>
      <c r="E56" s="27"/>
    </row>
    <row r="57" spans="1:5">
      <c r="A57" s="27">
        <v>5</v>
      </c>
      <c r="B57" s="27"/>
      <c r="C57" s="46">
        <v>3.0235162374020241</v>
      </c>
      <c r="D57" s="47">
        <v>5.2294557097118277</v>
      </c>
      <c r="E57" s="27"/>
    </row>
    <row r="58" spans="1:5">
      <c r="A58" s="27">
        <v>6</v>
      </c>
      <c r="B58" s="27"/>
      <c r="C58" s="46">
        <v>3.2438478747203403</v>
      </c>
      <c r="D58" s="47">
        <v>6.076759061833692</v>
      </c>
      <c r="E58" s="27"/>
    </row>
    <row r="59" spans="1:5">
      <c r="A59" s="27">
        <v>7</v>
      </c>
      <c r="B59" s="27"/>
      <c r="C59" s="46">
        <v>3.3407572383073569</v>
      </c>
      <c r="D59" s="47">
        <v>8.2089552238806096</v>
      </c>
      <c r="E59" s="27" t="s">
        <v>140</v>
      </c>
    </row>
    <row r="60" spans="1:5">
      <c r="A60" s="27">
        <v>8</v>
      </c>
      <c r="B60" s="27">
        <v>23</v>
      </c>
      <c r="C60" s="46">
        <v>3.1215161649944312</v>
      </c>
      <c r="D60" s="47">
        <v>7.5692963752665321</v>
      </c>
      <c r="E60" s="27"/>
    </row>
    <row r="61" spans="1:5">
      <c r="A61" s="27">
        <v>9</v>
      </c>
      <c r="B61" s="27">
        <v>23</v>
      </c>
      <c r="C61" s="46">
        <v>2.7808676307007785</v>
      </c>
      <c r="D61" s="47">
        <v>7.8891257995735709</v>
      </c>
      <c r="E61" s="27"/>
    </row>
    <row r="62" spans="1:5">
      <c r="A62" s="27">
        <v>10</v>
      </c>
      <c r="B62" s="27">
        <v>23</v>
      </c>
      <c r="C62" s="46">
        <v>2.3307436182020025</v>
      </c>
      <c r="D62" s="47">
        <v>7.3170731707317138</v>
      </c>
      <c r="E62" s="27"/>
    </row>
    <row r="63" spans="1:5">
      <c r="A63" s="27">
        <v>11</v>
      </c>
      <c r="B63" s="27"/>
      <c r="C63" s="46">
        <v>1.3245033112582849</v>
      </c>
      <c r="D63" s="47">
        <v>4.7368421052631504</v>
      </c>
      <c r="E63" s="27"/>
    </row>
    <row r="64" spans="1:5">
      <c r="A64" s="27">
        <v>12</v>
      </c>
      <c r="B64" s="27"/>
      <c r="C64" s="46">
        <v>1.0976948408342402</v>
      </c>
      <c r="D64" s="47">
        <v>4.1095890410958846</v>
      </c>
      <c r="E64" s="27"/>
    </row>
    <row r="65" spans="1:5">
      <c r="A65" s="37" t="s">
        <v>122</v>
      </c>
      <c r="B65" s="27"/>
      <c r="C65" s="46">
        <v>0.99118942731277748</v>
      </c>
      <c r="D65" s="47">
        <v>1.9853709508881767</v>
      </c>
      <c r="E65" s="27" t="s">
        <v>142</v>
      </c>
    </row>
    <row r="66" spans="1:5">
      <c r="A66" s="27">
        <v>2</v>
      </c>
      <c r="B66" s="48">
        <v>-18.8</v>
      </c>
      <c r="C66" s="46">
        <v>1.0964912280701844</v>
      </c>
      <c r="D66" s="46">
        <v>0.83160083160083165</v>
      </c>
      <c r="E66" s="27"/>
    </row>
    <row r="67" spans="1:5">
      <c r="A67" s="27">
        <v>3</v>
      </c>
      <c r="B67" s="48">
        <v>-18.8</v>
      </c>
      <c r="C67" s="46">
        <v>0.32715376226826187</v>
      </c>
      <c r="D67" s="46">
        <v>-0.31023784901758056</v>
      </c>
      <c r="E67" s="27"/>
    </row>
    <row r="68" spans="1:5">
      <c r="A68" s="27">
        <v>4</v>
      </c>
      <c r="B68" s="48">
        <v>-18.8</v>
      </c>
      <c r="C68" s="46">
        <v>0.65573770491802463</v>
      </c>
      <c r="D68" s="46">
        <v>-2.7635619242579401</v>
      </c>
      <c r="E68" s="27"/>
    </row>
    <row r="69" spans="1:5">
      <c r="A69" s="27">
        <v>5</v>
      </c>
      <c r="B69" s="27"/>
      <c r="C69" s="46">
        <v>0</v>
      </c>
      <c r="D69" s="46">
        <v>-3.6511156186612492</v>
      </c>
      <c r="E69" s="27"/>
    </row>
    <row r="70" spans="1:5">
      <c r="A70" s="27">
        <v>6</v>
      </c>
      <c r="B70" s="27"/>
      <c r="C70" s="46">
        <v>0</v>
      </c>
      <c r="D70" s="46">
        <v>-4.6231155778894362</v>
      </c>
      <c r="E70" s="27"/>
    </row>
    <row r="71" spans="1:5">
      <c r="A71" s="27">
        <v>7</v>
      </c>
      <c r="B71" s="27"/>
      <c r="C71" s="46">
        <v>-0.53879310344827624</v>
      </c>
      <c r="D71" s="46">
        <v>-7.7832512315270996</v>
      </c>
      <c r="E71" s="27" t="s">
        <v>144</v>
      </c>
    </row>
    <row r="72" spans="1:5">
      <c r="A72" s="27">
        <v>8</v>
      </c>
      <c r="B72" s="48">
        <v>-7.8</v>
      </c>
      <c r="C72" s="46">
        <v>0</v>
      </c>
      <c r="D72" s="46">
        <v>-6.9375619425173447</v>
      </c>
      <c r="E72" s="27"/>
    </row>
    <row r="73" spans="1:5">
      <c r="A73" s="27">
        <v>9</v>
      </c>
      <c r="B73" s="48">
        <v>-7.8</v>
      </c>
      <c r="C73" s="46">
        <v>-0.21645021645021467</v>
      </c>
      <c r="D73" s="46">
        <v>-7.5098814229249129</v>
      </c>
      <c r="E73" s="27"/>
    </row>
    <row r="74" spans="1:5">
      <c r="A74" s="27">
        <v>10</v>
      </c>
      <c r="B74" s="48">
        <v>-7.8</v>
      </c>
      <c r="C74" s="46">
        <v>0.10845986984815426</v>
      </c>
      <c r="D74" s="46">
        <v>-7.5098814229249129</v>
      </c>
      <c r="E74" s="27"/>
    </row>
    <row r="75" spans="1:5">
      <c r="A75" s="27">
        <v>11</v>
      </c>
      <c r="B75" s="27"/>
      <c r="C75" s="46">
        <v>0.32679738562091387</v>
      </c>
      <c r="D75" s="46">
        <v>-5.8291457286432147</v>
      </c>
      <c r="E75" s="27"/>
    </row>
    <row r="76" spans="1:5">
      <c r="A76" s="27">
        <v>12</v>
      </c>
      <c r="B76" s="27"/>
      <c r="C76" s="46">
        <v>0.86862106406082606</v>
      </c>
      <c r="D76" s="46">
        <v>-5.2631578947368478</v>
      </c>
      <c r="E76" s="27"/>
    </row>
    <row r="77" spans="1:5">
      <c r="A77" s="37" t="s">
        <v>123</v>
      </c>
      <c r="B77" s="27"/>
      <c r="C77" s="46">
        <v>0.65430752453652374</v>
      </c>
      <c r="D77" s="46">
        <v>-3.4836065573770392</v>
      </c>
      <c r="E77" s="27" t="s">
        <v>142</v>
      </c>
    </row>
    <row r="78" spans="1:5">
      <c r="A78" s="27">
        <v>2</v>
      </c>
      <c r="B78" s="48">
        <v>2.6</v>
      </c>
      <c r="C78" s="46">
        <v>0.54229934924077128</v>
      </c>
      <c r="D78" s="46">
        <v>-2.989690721649485</v>
      </c>
      <c r="E78" s="27"/>
    </row>
    <row r="79" spans="1:5">
      <c r="A79" s="27">
        <v>3</v>
      </c>
      <c r="B79" s="48">
        <v>2.6</v>
      </c>
      <c r="C79" s="46">
        <v>1.304347826086949</v>
      </c>
      <c r="D79" s="46">
        <v>-1.8672199170124637</v>
      </c>
      <c r="E79" s="27"/>
    </row>
    <row r="80" spans="1:5">
      <c r="A80" s="27">
        <v>4</v>
      </c>
      <c r="B80" s="48">
        <v>2.6</v>
      </c>
      <c r="C80" s="46">
        <v>1.1943539630836053</v>
      </c>
      <c r="D80" s="46">
        <v>0.52631578947368585</v>
      </c>
      <c r="E80" s="27"/>
    </row>
    <row r="81" spans="1:5">
      <c r="A81" s="27">
        <v>5</v>
      </c>
      <c r="B81" s="27"/>
      <c r="C81" s="46">
        <v>1.304347826086949</v>
      </c>
      <c r="D81" s="46">
        <v>1.0526315789473717</v>
      </c>
      <c r="E81" s="27"/>
    </row>
    <row r="82" spans="1:5">
      <c r="A82" s="27">
        <v>6</v>
      </c>
      <c r="B82" s="27"/>
      <c r="C82" s="46">
        <v>0.9750812567713929</v>
      </c>
      <c r="D82" s="46">
        <v>1.6859852476290849</v>
      </c>
      <c r="E82" s="27"/>
    </row>
    <row r="83" spans="1:5">
      <c r="A83" s="27">
        <v>7</v>
      </c>
      <c r="B83" s="27"/>
      <c r="C83" s="46">
        <v>1.0834236186348933</v>
      </c>
      <c r="D83" s="46">
        <v>3.5256410256410353</v>
      </c>
      <c r="E83" s="27" t="s">
        <v>147</v>
      </c>
    </row>
    <row r="84" spans="1:5">
      <c r="A84" s="27">
        <v>8</v>
      </c>
      <c r="B84" s="27">
        <v>22.6</v>
      </c>
      <c r="C84" s="46">
        <v>0.97297297297298524</v>
      </c>
      <c r="D84" s="46">
        <v>3.0883919062832721</v>
      </c>
      <c r="E84" s="27"/>
    </row>
    <row r="85" spans="1:5">
      <c r="A85" s="27">
        <v>9</v>
      </c>
      <c r="B85" s="27">
        <v>22.6</v>
      </c>
      <c r="C85" s="46">
        <v>1.193058568329719</v>
      </c>
      <c r="D85" s="46">
        <v>3.7393162393162482</v>
      </c>
      <c r="E85" s="27"/>
    </row>
    <row r="86" spans="1:5">
      <c r="A86" s="27">
        <v>10</v>
      </c>
      <c r="B86" s="27">
        <v>22.6</v>
      </c>
      <c r="C86" s="46">
        <v>1.1917659804983938</v>
      </c>
      <c r="D86" s="46">
        <v>4.0598290598290676</v>
      </c>
      <c r="E86" s="27"/>
    </row>
    <row r="87" spans="1:5">
      <c r="A87" s="27">
        <v>11</v>
      </c>
      <c r="B87" s="27"/>
      <c r="C87" s="46">
        <v>1.6286644951140072</v>
      </c>
      <c r="D87" s="46">
        <v>4.162219850586979</v>
      </c>
      <c r="E87" s="27"/>
    </row>
    <row r="88" spans="1:5">
      <c r="A88" s="27">
        <v>12</v>
      </c>
      <c r="B88" s="27"/>
      <c r="C88" s="46">
        <v>1.2917115177610183</v>
      </c>
      <c r="D88" s="46">
        <v>4.9145299145299193</v>
      </c>
      <c r="E88" s="27"/>
    </row>
    <row r="89" spans="1:5">
      <c r="A89" s="33">
        <v>11</v>
      </c>
      <c r="B89" s="27"/>
      <c r="C89" s="46">
        <v>1.7334777898158293</v>
      </c>
      <c r="D89" s="46">
        <v>5.3078556263269627</v>
      </c>
      <c r="E89" s="27" t="s">
        <v>149</v>
      </c>
    </row>
    <row r="90" spans="1:5">
      <c r="A90" s="27">
        <v>2</v>
      </c>
      <c r="B90" s="27">
        <v>34.1</v>
      </c>
      <c r="C90" s="46">
        <v>1.9417475728155331</v>
      </c>
      <c r="D90" s="46">
        <v>6.1636556854410385</v>
      </c>
      <c r="E90" s="27"/>
    </row>
    <row r="91" spans="1:5">
      <c r="A91" s="27">
        <v>3</v>
      </c>
      <c r="B91" s="27">
        <v>34.1</v>
      </c>
      <c r="C91" s="46">
        <v>1.93133047210301</v>
      </c>
      <c r="D91" s="46">
        <v>6.236786469344624</v>
      </c>
      <c r="E91" s="27"/>
    </row>
    <row r="92" spans="1:5">
      <c r="A92" s="27">
        <v>4</v>
      </c>
      <c r="B92" s="27">
        <v>34.1</v>
      </c>
      <c r="C92" s="46">
        <v>2.0386266094420513</v>
      </c>
      <c r="D92" s="46">
        <v>6.1780104712041872</v>
      </c>
      <c r="E92" s="27"/>
    </row>
    <row r="93" spans="1:5">
      <c r="A93" s="27">
        <v>5</v>
      </c>
      <c r="B93" s="27"/>
      <c r="C93" s="46">
        <v>1.93133047210301</v>
      </c>
      <c r="D93" s="46">
        <v>5.6250000000000133</v>
      </c>
      <c r="E93" s="27"/>
    </row>
    <row r="94" spans="1:5">
      <c r="A94" s="27">
        <v>6</v>
      </c>
      <c r="B94" s="27"/>
      <c r="C94" s="46">
        <v>2.0386266094420513</v>
      </c>
      <c r="D94" s="46">
        <v>5.1813471502590636</v>
      </c>
      <c r="E94" s="27"/>
    </row>
    <row r="95" spans="1:5">
      <c r="A95" s="27">
        <v>7</v>
      </c>
      <c r="B95" s="27"/>
      <c r="C95" s="46">
        <v>2.1436227224008508</v>
      </c>
      <c r="D95" s="46">
        <v>5.2631578947368363</v>
      </c>
      <c r="E95" s="27" t="s">
        <v>43</v>
      </c>
    </row>
    <row r="96" spans="1:5">
      <c r="A96" s="27">
        <v>8</v>
      </c>
      <c r="B96" s="27">
        <v>20.8</v>
      </c>
      <c r="C96" s="46">
        <v>2.1413276231263323</v>
      </c>
      <c r="D96" s="46">
        <v>5.1652892561983466</v>
      </c>
      <c r="E96" s="27"/>
    </row>
    <row r="97" spans="1:5">
      <c r="A97" s="27">
        <v>9</v>
      </c>
      <c r="B97" s="27">
        <v>20.8</v>
      </c>
      <c r="C97" s="46">
        <v>2.4651661307609762</v>
      </c>
      <c r="D97" s="46">
        <v>5.0463439752832295</v>
      </c>
      <c r="E97" s="27"/>
    </row>
    <row r="98" spans="1:5">
      <c r="A98" s="27">
        <v>10</v>
      </c>
      <c r="B98" s="27">
        <v>20.8</v>
      </c>
      <c r="C98" s="46">
        <v>2.3554603854389677</v>
      </c>
      <c r="D98" s="46">
        <v>4.9281314168377888</v>
      </c>
      <c r="E98" s="27"/>
    </row>
    <row r="99" spans="1:5">
      <c r="A99" s="27">
        <v>11</v>
      </c>
      <c r="B99" s="27"/>
      <c r="C99" s="46">
        <v>2.2435897435897578</v>
      </c>
      <c r="D99" s="46">
        <v>4.6106557377049162</v>
      </c>
      <c r="E99" s="27"/>
    </row>
    <row r="100" spans="1:5">
      <c r="A100" s="27">
        <v>12</v>
      </c>
      <c r="B100" s="27"/>
      <c r="C100" s="46">
        <v>2.0191285866099973</v>
      </c>
      <c r="D100" s="46">
        <v>3.4623217922606919</v>
      </c>
      <c r="E100" s="27"/>
    </row>
    <row r="101" spans="1:5">
      <c r="A101" s="33">
        <v>12</v>
      </c>
      <c r="B101" s="27"/>
      <c r="C101" s="46">
        <v>2.0234291799786863</v>
      </c>
      <c r="D101" s="46">
        <v>2.9233870967741771</v>
      </c>
      <c r="E101" s="27" t="s">
        <v>45</v>
      </c>
    </row>
    <row r="102" spans="1:5">
      <c r="A102" s="27">
        <v>2</v>
      </c>
      <c r="B102" s="27">
        <v>24.2</v>
      </c>
      <c r="C102" s="46">
        <v>2.1164021164021163</v>
      </c>
      <c r="D102" s="46">
        <v>2.6026026026025884</v>
      </c>
      <c r="E102" s="27"/>
    </row>
    <row r="103" spans="1:5">
      <c r="A103" s="27">
        <v>3</v>
      </c>
      <c r="B103" s="27">
        <v>24.2</v>
      </c>
      <c r="C103" s="46">
        <v>2.2105263157894628</v>
      </c>
      <c r="D103" s="46">
        <v>2.5870646766169125</v>
      </c>
      <c r="E103" s="27"/>
    </row>
    <row r="104" spans="1:5">
      <c r="A104" s="27">
        <v>4</v>
      </c>
      <c r="B104" s="27">
        <v>24.2</v>
      </c>
      <c r="C104" s="46">
        <v>1.8927444794952786</v>
      </c>
      <c r="D104" s="46">
        <v>1.8737672583826415</v>
      </c>
      <c r="E104" s="27"/>
    </row>
    <row r="105" spans="1:5">
      <c r="A105" s="27">
        <v>5</v>
      </c>
      <c r="B105" s="27"/>
      <c r="C105" s="46">
        <v>1.8947368421052602</v>
      </c>
      <c r="D105" s="46">
        <v>1.5779092702169484</v>
      </c>
      <c r="E105" s="27"/>
    </row>
    <row r="106" spans="1:5">
      <c r="A106" s="27">
        <v>6</v>
      </c>
      <c r="B106" s="27"/>
      <c r="C106" s="46">
        <v>1.682439537329139</v>
      </c>
      <c r="D106" s="46">
        <v>1.0837438423645374</v>
      </c>
      <c r="E106" s="27"/>
    </row>
    <row r="107" spans="1:5">
      <c r="A107" s="27">
        <v>7</v>
      </c>
      <c r="B107" s="27"/>
      <c r="C107" s="46">
        <v>1.8887722980063026</v>
      </c>
      <c r="D107" s="46">
        <v>0.58823529411764497</v>
      </c>
      <c r="E107" s="27" t="s">
        <v>57</v>
      </c>
    </row>
    <row r="108" spans="1:5">
      <c r="A108" s="27">
        <v>8</v>
      </c>
      <c r="B108" s="27">
        <v>16.5</v>
      </c>
      <c r="C108" s="46">
        <v>2.0964360587002018</v>
      </c>
      <c r="D108" s="46">
        <v>1.1787819253438192</v>
      </c>
      <c r="E108" s="27"/>
    </row>
    <row r="109" spans="1:5">
      <c r="A109" s="27">
        <v>9</v>
      </c>
      <c r="B109" s="27">
        <v>16.5</v>
      </c>
      <c r="C109" s="46">
        <v>1.9874476987447709</v>
      </c>
      <c r="D109" s="46">
        <v>1.2745098039215641</v>
      </c>
      <c r="E109" s="27"/>
    </row>
    <row r="110" spans="1:5">
      <c r="A110" s="27">
        <v>10</v>
      </c>
      <c r="B110" s="27">
        <v>16.5</v>
      </c>
      <c r="C110" s="46">
        <v>1.9874476987447709</v>
      </c>
      <c r="D110" s="46">
        <v>1.1741682974559797</v>
      </c>
      <c r="E110" s="27"/>
    </row>
    <row r="111" spans="1:5">
      <c r="A111" s="27">
        <v>11</v>
      </c>
      <c r="B111" s="27"/>
      <c r="C111" s="46">
        <v>1.9853709508881767</v>
      </c>
      <c r="D111" s="46">
        <v>1.2732615083251853</v>
      </c>
      <c r="E111" s="27"/>
    </row>
    <row r="112" spans="1:5">
      <c r="A112" s="27">
        <v>12</v>
      </c>
      <c r="B112" s="27"/>
      <c r="C112" s="46">
        <v>1.9791666666666652</v>
      </c>
      <c r="D112" s="46">
        <v>1.4763779527559029</v>
      </c>
      <c r="E112" s="27"/>
    </row>
    <row r="113" spans="1:5">
      <c r="A113" s="33">
        <v>13</v>
      </c>
      <c r="B113" s="27"/>
      <c r="C113" s="46">
        <v>1.6701461377870652</v>
      </c>
      <c r="D113" s="46">
        <v>1.5670910871694588</v>
      </c>
      <c r="E113" s="27" t="s">
        <v>59</v>
      </c>
    </row>
    <row r="114" spans="1:5">
      <c r="A114" s="27">
        <v>2</v>
      </c>
      <c r="B114" s="27">
        <v>13.500000000000002</v>
      </c>
      <c r="C114" s="46">
        <v>1.5544041450777257</v>
      </c>
      <c r="D114" s="46">
        <v>0.97560975609756184</v>
      </c>
      <c r="E114" s="27"/>
    </row>
    <row r="115" spans="1:5">
      <c r="A115" s="27">
        <v>3</v>
      </c>
      <c r="B115" s="27">
        <v>13.500000000000002</v>
      </c>
      <c r="C115" s="46">
        <v>1.338825952626177</v>
      </c>
      <c r="D115" s="46">
        <v>9.6993210475271319E-2</v>
      </c>
      <c r="E115" s="27"/>
    </row>
    <row r="116" spans="1:5">
      <c r="A116" s="27">
        <v>4</v>
      </c>
      <c r="B116" s="27">
        <v>13.500000000000002</v>
      </c>
      <c r="C116" s="46">
        <v>1.1351909184726505</v>
      </c>
      <c r="D116" s="46">
        <v>-0.19361084220717029</v>
      </c>
      <c r="E116" s="27"/>
    </row>
    <row r="117" spans="1:5">
      <c r="A117" s="27">
        <v>5</v>
      </c>
      <c r="B117" s="27"/>
      <c r="C117" s="46">
        <v>1.6528925619834878</v>
      </c>
      <c r="D117" s="46">
        <v>-0.19417475728155109</v>
      </c>
      <c r="E117" s="27"/>
    </row>
    <row r="118" spans="1:5">
      <c r="A118" s="27">
        <v>6</v>
      </c>
      <c r="B118" s="27"/>
      <c r="C118" s="46">
        <v>1.8614270941054833</v>
      </c>
      <c r="D118" s="46">
        <v>9.746588693957392E-2</v>
      </c>
      <c r="E118" s="27"/>
    </row>
    <row r="119" spans="1:5">
      <c r="A119" s="27">
        <v>7</v>
      </c>
      <c r="B119" s="27"/>
      <c r="C119" s="46">
        <v>1.8537590113285374</v>
      </c>
      <c r="D119" s="46">
        <v>0</v>
      </c>
      <c r="E119" s="27" t="s">
        <v>67</v>
      </c>
    </row>
    <row r="120" spans="1:5">
      <c r="A120" s="27">
        <v>8</v>
      </c>
      <c r="B120" s="27">
        <v>16.600000000000001</v>
      </c>
      <c r="C120" s="46">
        <v>1.5400410677617993</v>
      </c>
      <c r="D120" s="46">
        <v>-0.48543689320388328</v>
      </c>
      <c r="E120" s="27"/>
    </row>
    <row r="121" spans="1:5">
      <c r="A121" s="27">
        <v>9</v>
      </c>
      <c r="B121" s="27">
        <v>16.600000000000001</v>
      </c>
      <c r="C121" s="46">
        <v>1.4358974358974486</v>
      </c>
      <c r="D121" s="46">
        <v>-0.48402710551790351</v>
      </c>
      <c r="E121" s="27"/>
    </row>
    <row r="122" spans="1:5">
      <c r="A122" s="27">
        <v>10</v>
      </c>
      <c r="B122" s="27">
        <v>16.600000000000001</v>
      </c>
      <c r="C122" s="46">
        <v>1.2307692307692353</v>
      </c>
      <c r="D122" s="46">
        <v>-0.77369439071567347</v>
      </c>
      <c r="E122" s="27"/>
    </row>
    <row r="123" spans="1:5">
      <c r="A123" s="27">
        <v>11</v>
      </c>
      <c r="B123" s="27"/>
      <c r="C123" s="46">
        <v>1.3319672131147708</v>
      </c>
      <c r="D123" s="46">
        <v>-0.8704061895551285</v>
      </c>
      <c r="E123" s="27"/>
    </row>
    <row r="124" spans="1:5">
      <c r="A124" s="27">
        <v>12</v>
      </c>
      <c r="B124" s="27"/>
      <c r="C124" s="46">
        <v>1.4300306435137911</v>
      </c>
      <c r="D124" s="46">
        <v>-0.48496605237633439</v>
      </c>
      <c r="E124" s="27"/>
    </row>
    <row r="125" spans="1:5">
      <c r="A125" s="33">
        <v>14</v>
      </c>
      <c r="B125" s="27"/>
      <c r="C125" s="46">
        <v>1.4373716632443356</v>
      </c>
      <c r="D125" s="46">
        <v>-1.1571841851494735</v>
      </c>
      <c r="E125" s="48" t="s">
        <v>328</v>
      </c>
    </row>
    <row r="126" spans="1:5">
      <c r="A126" s="27">
        <v>2</v>
      </c>
      <c r="B126" s="27">
        <v>10.9</v>
      </c>
      <c r="C126" s="46">
        <v>1.2244897959183598</v>
      </c>
      <c r="D126" s="46">
        <v>-0.96618357487923134</v>
      </c>
      <c r="E126" s="27"/>
    </row>
    <row r="127" spans="1:5">
      <c r="A127" s="27">
        <v>3</v>
      </c>
      <c r="B127" s="29">
        <v>10.9</v>
      </c>
      <c r="C127" s="46">
        <v>1.1178861788617933</v>
      </c>
      <c r="D127" s="46">
        <v>-0.96899224806201723</v>
      </c>
      <c r="E127" s="27"/>
    </row>
    <row r="128" spans="1:5">
      <c r="A128" s="27">
        <v>4</v>
      </c>
      <c r="B128" s="29">
        <v>10.9</v>
      </c>
      <c r="C128" s="46">
        <v>1.4285714285714235</v>
      </c>
      <c r="D128" s="46">
        <v>-0.96993210475266878</v>
      </c>
      <c r="E128" s="27"/>
    </row>
    <row r="129" spans="1:5">
      <c r="A129" s="27">
        <v>5</v>
      </c>
      <c r="C129" s="46">
        <v>0.81300813008129413</v>
      </c>
      <c r="D129" s="46">
        <v>-0.87548638132295409</v>
      </c>
      <c r="E129" s="27"/>
    </row>
    <row r="130" spans="1:5">
      <c r="A130" s="27">
        <v>6</v>
      </c>
      <c r="C130" s="46">
        <v>1.0152284263959421</v>
      </c>
      <c r="D130" s="46">
        <v>-0.7789678675754641</v>
      </c>
      <c r="E130" s="27"/>
    </row>
    <row r="131" spans="1:5">
      <c r="A131" s="27">
        <v>7</v>
      </c>
      <c r="C131" s="46">
        <v>0.80889787664306656</v>
      </c>
      <c r="D131" s="46">
        <v>-0.77972709551656916</v>
      </c>
      <c r="E131" s="48" t="s">
        <v>330</v>
      </c>
    </row>
    <row r="132" spans="1:5">
      <c r="A132" s="27">
        <v>8</v>
      </c>
      <c r="B132" s="29">
        <v>10.7</v>
      </c>
      <c r="C132" s="46">
        <v>0.9100101112234471</v>
      </c>
      <c r="D132" s="46">
        <v>-0.78048780487804947</v>
      </c>
    </row>
    <row r="133" spans="1:5">
      <c r="A133" s="27">
        <v>9</v>
      </c>
      <c r="B133" s="29">
        <v>10.7</v>
      </c>
      <c r="C133" s="46">
        <v>0.9100101112234471</v>
      </c>
      <c r="D133" s="46">
        <v>-1.0700389105058328</v>
      </c>
    </row>
    <row r="134" spans="1:5">
      <c r="A134" s="27">
        <v>10</v>
      </c>
      <c r="B134" s="29">
        <v>10.7</v>
      </c>
      <c r="C134" s="46">
        <v>0.81053698074975422</v>
      </c>
      <c r="D134" s="46">
        <v>-0.974658869395717</v>
      </c>
    </row>
    <row r="135" spans="1:5">
      <c r="A135" s="27">
        <v>11</v>
      </c>
      <c r="B135" s="27"/>
      <c r="C135" s="46">
        <v>0.60667340748230547</v>
      </c>
      <c r="D135" s="46">
        <v>-0.87804878048780566</v>
      </c>
    </row>
    <row r="136" spans="1:5">
      <c r="A136" s="27">
        <v>12</v>
      </c>
      <c r="B136" s="27"/>
      <c r="C136" s="46">
        <v>0.20140986908359082</v>
      </c>
      <c r="D136" s="46">
        <v>-1.6569200779727011</v>
      </c>
    </row>
    <row r="137" spans="1:5">
      <c r="A137" s="33">
        <v>15</v>
      </c>
      <c r="C137" s="46">
        <v>-0.30364372469635637</v>
      </c>
      <c r="D137" s="46">
        <v>-2.1463414634146361</v>
      </c>
      <c r="E137" s="48" t="s">
        <v>348</v>
      </c>
    </row>
    <row r="138" spans="1:5">
      <c r="A138" s="29">
        <v>2</v>
      </c>
      <c r="B138" s="29">
        <v>11.7</v>
      </c>
      <c r="C138" s="46">
        <v>0</v>
      </c>
      <c r="D138" s="46">
        <v>-2.0487804878048688</v>
      </c>
    </row>
    <row r="139" spans="1:5">
      <c r="A139" s="29">
        <v>3</v>
      </c>
      <c r="B139" s="29">
        <v>11.7</v>
      </c>
      <c r="C139" s="46">
        <v>0.20100502512563345</v>
      </c>
      <c r="D139" s="46">
        <v>-1.6634050880626305</v>
      </c>
    </row>
    <row r="140" spans="1:5">
      <c r="A140" s="29">
        <v>4</v>
      </c>
      <c r="B140" s="29">
        <v>11.7</v>
      </c>
      <c r="C140" s="46">
        <v>0.80482897384306362</v>
      </c>
      <c r="D140" s="46">
        <v>-1.4691478942213565</v>
      </c>
    </row>
    <row r="141" spans="1:5">
      <c r="A141" s="29">
        <v>5</v>
      </c>
      <c r="C141" s="46">
        <v>1.2096774193548487</v>
      </c>
      <c r="D141" s="46">
        <v>-1.2757605495584023</v>
      </c>
    </row>
    <row r="142" spans="1:5">
      <c r="A142" s="29">
        <v>6</v>
      </c>
      <c r="C142" s="46">
        <v>0.90452261306532833</v>
      </c>
      <c r="D142" s="46">
        <v>-1.3738959764475034</v>
      </c>
    </row>
    <row r="143" spans="1:5">
      <c r="A143" s="29">
        <v>7</v>
      </c>
      <c r="C143" s="46">
        <v>0.90270812437311942</v>
      </c>
      <c r="D143" s="46">
        <v>-1.2770137524557912</v>
      </c>
      <c r="E143" s="29" t="s">
        <v>386</v>
      </c>
    </row>
    <row r="144" spans="1:5">
      <c r="A144" s="29">
        <v>8</v>
      </c>
      <c r="B144" s="29">
        <v>11.299999999999999</v>
      </c>
      <c r="C144" s="46">
        <v>0.80160320641282645</v>
      </c>
      <c r="D144" s="46">
        <v>-1.6715830875122961</v>
      </c>
    </row>
    <row r="145" spans="1:5">
      <c r="A145" s="29">
        <v>9</v>
      </c>
      <c r="B145" s="29">
        <v>11.299999999999999</v>
      </c>
      <c r="C145" s="46">
        <v>0.60120240480963094</v>
      </c>
      <c r="D145" s="46">
        <v>-1.9665683382497523</v>
      </c>
    </row>
    <row r="146" spans="1:5">
      <c r="A146" s="29">
        <v>10</v>
      </c>
      <c r="B146" s="29">
        <v>11.299999999999999</v>
      </c>
      <c r="C146" s="46">
        <v>0.90452261306532833</v>
      </c>
      <c r="D146" s="46">
        <v>-2.2637795275590511</v>
      </c>
    </row>
    <row r="147" spans="1:5">
      <c r="A147" s="29">
        <v>11</v>
      </c>
      <c r="C147" s="46">
        <v>0.20100502512563345</v>
      </c>
      <c r="D147" s="46">
        <v>-2.5590551181102317</v>
      </c>
    </row>
    <row r="148" spans="1:5">
      <c r="A148" s="29">
        <v>12</v>
      </c>
      <c r="C148" s="46">
        <v>0.20100502512563345</v>
      </c>
      <c r="D148" s="46">
        <v>-2.2794846382557132</v>
      </c>
    </row>
    <row r="149" spans="1:5">
      <c r="A149" s="33">
        <v>16</v>
      </c>
      <c r="C149" s="46">
        <v>0.50761421319795996</v>
      </c>
      <c r="D149" s="46">
        <v>-2.2931206380857438</v>
      </c>
      <c r="E149" s="48" t="s">
        <v>396</v>
      </c>
    </row>
    <row r="150" spans="1:5">
      <c r="A150" s="29">
        <v>2</v>
      </c>
      <c r="B150" s="29">
        <v>6.7999999999999989</v>
      </c>
      <c r="C150" s="46">
        <v>0.10080645161290036</v>
      </c>
      <c r="D150" s="46">
        <v>-2.7888446215139528</v>
      </c>
    </row>
    <row r="151" spans="1:5">
      <c r="A151" s="29">
        <v>3</v>
      </c>
      <c r="B151" s="29">
        <v>6.7999999999999989</v>
      </c>
      <c r="C151" s="46">
        <v>0.30090270812437314</v>
      </c>
      <c r="D151" s="46">
        <v>-2.9850746268656692</v>
      </c>
    </row>
    <row r="152" spans="1:5">
      <c r="A152" s="29">
        <v>4</v>
      </c>
      <c r="B152" s="29">
        <v>6.7999999999999989</v>
      </c>
      <c r="C152" s="46">
        <v>-9.9800399201610546E-2</v>
      </c>
      <c r="D152" s="46">
        <v>-2.8827037773359709</v>
      </c>
    </row>
    <row r="153" spans="1:5">
      <c r="A153" s="29">
        <v>5</v>
      </c>
      <c r="C153" s="46">
        <v>0.19920318725097363</v>
      </c>
      <c r="D153" s="46">
        <v>-2.4850894632206799</v>
      </c>
    </row>
    <row r="154" spans="1:5">
      <c r="A154" s="29">
        <v>6</v>
      </c>
      <c r="C154" s="46">
        <v>0.29880478087649376</v>
      </c>
      <c r="D154" s="46">
        <v>-2.0895522388059695</v>
      </c>
    </row>
    <row r="155" spans="1:5">
      <c r="A155" s="29">
        <v>7</v>
      </c>
      <c r="C155" s="46">
        <v>0.49701789264413598</v>
      </c>
      <c r="D155" s="46">
        <v>-1.8905472636815968</v>
      </c>
      <c r="E155" s="29" t="s">
        <v>400</v>
      </c>
    </row>
    <row r="156" spans="1:5">
      <c r="A156" s="29">
        <v>8</v>
      </c>
      <c r="B156" s="29">
        <v>18.100000000000001</v>
      </c>
      <c r="C156" s="46">
        <v>0.39761431411531323</v>
      </c>
      <c r="D156" s="46">
        <v>-1.5000000000000013</v>
      </c>
    </row>
    <row r="157" spans="1:5">
      <c r="A157" s="29">
        <v>9</v>
      </c>
      <c r="B157" s="29">
        <v>18.100000000000001</v>
      </c>
      <c r="C157" s="46">
        <v>0.59760956175298752</v>
      </c>
      <c r="D157" s="46">
        <v>-1.3039117352056095</v>
      </c>
    </row>
    <row r="158" spans="1:5">
      <c r="A158" s="29">
        <v>10</v>
      </c>
      <c r="B158" s="29">
        <v>18.100000000000001</v>
      </c>
      <c r="C158" s="46">
        <v>0.79681274900398336</v>
      </c>
      <c r="D158" s="46">
        <v>-0.50352467270896595</v>
      </c>
    </row>
    <row r="159" spans="1:5">
      <c r="A159" s="29">
        <v>11</v>
      </c>
      <c r="C159" s="46">
        <v>0.80240722166500245</v>
      </c>
      <c r="D159" s="46">
        <v>0.10101010101009056</v>
      </c>
    </row>
    <row r="160" spans="1:5">
      <c r="A160" s="29">
        <v>12</v>
      </c>
      <c r="C160" s="46">
        <v>1.5045135406218657</v>
      </c>
      <c r="D160" s="46">
        <v>1.0141987829614507</v>
      </c>
    </row>
    <row r="161" spans="1:5">
      <c r="A161" s="60">
        <v>17</v>
      </c>
      <c r="C161" s="46">
        <v>1.6161616161616044</v>
      </c>
      <c r="D161" s="46">
        <v>2.3469387755101989</v>
      </c>
      <c r="E161" s="48" t="s">
        <v>455</v>
      </c>
    </row>
    <row r="162" spans="1:5">
      <c r="A162" s="29">
        <v>2</v>
      </c>
      <c r="B162" s="29">
        <v>20.3</v>
      </c>
      <c r="C162" s="46">
        <v>1.9133937562940684</v>
      </c>
      <c r="D162" s="46">
        <v>2.9713114754098324</v>
      </c>
    </row>
    <row r="163" spans="1:5">
      <c r="A163" s="29">
        <v>3</v>
      </c>
      <c r="B163" s="29">
        <v>20.3</v>
      </c>
      <c r="C163" s="46">
        <v>1.4000000000000012</v>
      </c>
      <c r="D163" s="46">
        <v>3.1794871794871726</v>
      </c>
    </row>
    <row r="164" spans="1:5">
      <c r="A164" s="29">
        <v>4</v>
      </c>
      <c r="B164" s="29">
        <v>20.3</v>
      </c>
      <c r="C164" s="46">
        <v>1.6983016983016963</v>
      </c>
      <c r="D164" s="46">
        <v>3.2753326509723735</v>
      </c>
    </row>
    <row r="165" spans="1:5">
      <c r="A165" s="29">
        <v>5</v>
      </c>
      <c r="C165" s="47">
        <v>1.1928429423459175</v>
      </c>
      <c r="D165" s="47">
        <v>2.7522935779816571</v>
      </c>
    </row>
    <row r="166" spans="1:5">
      <c r="A166" s="29">
        <v>6</v>
      </c>
      <c r="C166" s="47">
        <v>1.3902681231380276</v>
      </c>
      <c r="D166" s="47">
        <v>2.4390243902439046</v>
      </c>
    </row>
    <row r="167" spans="1:5">
      <c r="A167" s="29">
        <v>7</v>
      </c>
      <c r="C167" s="47">
        <v>1.3847675568743778</v>
      </c>
      <c r="D167" s="47">
        <v>2.4340770791075217</v>
      </c>
      <c r="E167" s="29" t="s">
        <v>456</v>
      </c>
    </row>
    <row r="168" spans="1:5">
      <c r="A168" s="29">
        <v>8</v>
      </c>
      <c r="B168" s="29">
        <v>23.9</v>
      </c>
      <c r="C168" s="47">
        <v>1.5841584158415856</v>
      </c>
      <c r="D168" s="47">
        <v>2.6395939086294451</v>
      </c>
    </row>
    <row r="169" spans="1:5">
      <c r="A169" s="29">
        <v>9</v>
      </c>
      <c r="B169" s="29">
        <v>23.9</v>
      </c>
      <c r="C169" s="47">
        <v>1.6831683168316847</v>
      </c>
      <c r="D169" s="47">
        <v>3.1504065040650397</v>
      </c>
    </row>
    <row r="170" spans="1:5">
      <c r="A170" s="29">
        <v>10</v>
      </c>
      <c r="B170" s="29">
        <v>23.9</v>
      </c>
      <c r="C170" s="47">
        <v>1.2845849802371578</v>
      </c>
      <c r="D170" s="47">
        <v>2.8340080971659853</v>
      </c>
    </row>
    <row r="171" spans="1:5">
      <c r="A171" s="29">
        <v>11</v>
      </c>
      <c r="C171" s="47">
        <v>1.5920398009950265</v>
      </c>
      <c r="D171" s="47">
        <v>2.6236125126135379</v>
      </c>
    </row>
    <row r="172" spans="1:5">
      <c r="A172" s="29">
        <v>12</v>
      </c>
      <c r="C172" s="47">
        <v>1.383399209486158</v>
      </c>
      <c r="D172" s="47">
        <v>2.3092369477911712</v>
      </c>
    </row>
    <row r="173" spans="1:5">
      <c r="A173" s="60">
        <v>18</v>
      </c>
      <c r="C173" s="47">
        <v>1.3916500994035852</v>
      </c>
      <c r="D173" s="47">
        <v>2.0937188434696052</v>
      </c>
      <c r="E173" s="48" t="s">
        <v>492</v>
      </c>
    </row>
    <row r="174" spans="1:5">
      <c r="A174" s="29">
        <v>2</v>
      </c>
      <c r="B174" s="29">
        <v>22.200000000000003</v>
      </c>
      <c r="C174" s="47">
        <v>1.0869565217391353</v>
      </c>
      <c r="D174" s="47">
        <v>1.7910447761193993</v>
      </c>
    </row>
    <row r="175" spans="1:5">
      <c r="A175" s="29">
        <v>3</v>
      </c>
      <c r="B175" s="29">
        <v>22.200000000000003</v>
      </c>
      <c r="C175" s="47">
        <v>1.4792899408283988</v>
      </c>
      <c r="D175" s="47">
        <v>1.7892644135188984</v>
      </c>
    </row>
    <row r="176" spans="1:5">
      <c r="A176" s="29">
        <v>4</v>
      </c>
      <c r="B176" s="29">
        <v>22.200000000000003</v>
      </c>
      <c r="C176" s="47">
        <v>1.2770137524557912</v>
      </c>
      <c r="D176" s="47">
        <v>1.8830525272546916</v>
      </c>
    </row>
    <row r="177" spans="1:5">
      <c r="A177" s="29">
        <v>5</v>
      </c>
      <c r="C177" s="47">
        <v>2.0628683693516781</v>
      </c>
      <c r="D177" s="47">
        <v>2.4801587301587213</v>
      </c>
    </row>
    <row r="178" spans="1:5">
      <c r="A178" s="29">
        <v>6</v>
      </c>
      <c r="C178" s="47">
        <v>1.8609206660137101</v>
      </c>
      <c r="D178" s="47">
        <v>2.876984126984139</v>
      </c>
    </row>
    <row r="179" spans="1:5">
      <c r="A179" s="29">
        <v>7</v>
      </c>
      <c r="C179" s="47">
        <v>1.8536585365853675</v>
      </c>
      <c r="D179" s="47">
        <v>2.8712871287128738</v>
      </c>
      <c r="E179" s="29" t="s">
        <v>499</v>
      </c>
    </row>
    <row r="180" spans="1:5">
      <c r="A180" s="29">
        <v>8</v>
      </c>
      <c r="B180" s="29">
        <v>28.6</v>
      </c>
      <c r="C180" s="47">
        <v>1.8518518518518601</v>
      </c>
      <c r="D180" s="47">
        <v>3.0662710187932873</v>
      </c>
    </row>
    <row r="181" spans="1:5">
      <c r="A181" s="29">
        <v>9</v>
      </c>
      <c r="B181" s="29">
        <v>28.6</v>
      </c>
      <c r="C181" s="47">
        <v>1.9474196689386547</v>
      </c>
      <c r="D181" s="47">
        <v>3.1527093596059208</v>
      </c>
    </row>
    <row r="182" spans="1:5">
      <c r="A182" s="29">
        <v>10</v>
      </c>
      <c r="B182" s="29">
        <v>28.6</v>
      </c>
      <c r="C182" s="47">
        <v>2.3414634146341484</v>
      </c>
      <c r="D182" s="47">
        <v>3.3464566929134021</v>
      </c>
    </row>
    <row r="183" spans="1:5">
      <c r="A183" s="29">
        <v>11</v>
      </c>
      <c r="C183" s="47">
        <v>2.0568070519098924</v>
      </c>
      <c r="D183" s="47">
        <v>3.34316617502457</v>
      </c>
    </row>
    <row r="184" spans="1:5">
      <c r="A184" s="29">
        <v>12</v>
      </c>
      <c r="C184" s="47">
        <v>1.5594541910331383</v>
      </c>
      <c r="D184" s="47">
        <v>2.7477919528949846</v>
      </c>
    </row>
    <row r="185" spans="1:5">
      <c r="A185" s="60">
        <v>19</v>
      </c>
      <c r="C185" s="47">
        <v>1.3725490196078383</v>
      </c>
      <c r="D185" s="47">
        <v>2.6367187499999778</v>
      </c>
      <c r="E185" s="48" t="s">
        <v>519</v>
      </c>
    </row>
    <row r="186" spans="1:5">
      <c r="A186" s="29">
        <v>2</v>
      </c>
      <c r="B186" s="29">
        <v>18</v>
      </c>
      <c r="C186" s="47">
        <v>1.4662756598240456</v>
      </c>
      <c r="D186" s="47">
        <v>2.6392961876832821</v>
      </c>
    </row>
    <row r="187" spans="1:5">
      <c r="A187" s="29">
        <v>3</v>
      </c>
      <c r="B187" s="29">
        <v>18</v>
      </c>
      <c r="C187" s="47">
        <v>1.263362487852282</v>
      </c>
      <c r="D187" s="47">
        <v>2.44140625</v>
      </c>
    </row>
    <row r="188" spans="1:5">
      <c r="A188" s="29">
        <v>4</v>
      </c>
      <c r="B188" s="29">
        <v>18</v>
      </c>
      <c r="C188" s="47">
        <v>2.0368574199806089</v>
      </c>
      <c r="D188" s="47">
        <v>2.5291828793774451</v>
      </c>
    </row>
    <row r="189" spans="1:5">
      <c r="A189" s="29">
        <v>5</v>
      </c>
      <c r="C189" s="47">
        <v>1.4436958614052031</v>
      </c>
      <c r="D189" s="47">
        <v>1.9361084220716362</v>
      </c>
    </row>
    <row r="190" spans="1:5">
      <c r="A190" s="29">
        <v>6</v>
      </c>
      <c r="C190" s="47">
        <v>1.6346153846153788</v>
      </c>
      <c r="D190" s="47">
        <v>1.1571841851494735</v>
      </c>
    </row>
    <row r="191" spans="1:5">
      <c r="A191" s="29">
        <v>7</v>
      </c>
      <c r="C191" s="47">
        <v>1.7241379310344751</v>
      </c>
      <c r="D191" s="47">
        <v>1.0587102983637964</v>
      </c>
      <c r="E191" s="29" t="s">
        <v>560</v>
      </c>
    </row>
    <row r="192" spans="1:5">
      <c r="A192" s="29">
        <v>8</v>
      </c>
      <c r="B192" s="29">
        <v>14</v>
      </c>
      <c r="C192" s="47">
        <v>1.4354066985645897</v>
      </c>
      <c r="D192" s="47">
        <v>0.28790786948176272</v>
      </c>
    </row>
    <row r="193" spans="1:4">
      <c r="A193" s="29">
        <v>9</v>
      </c>
      <c r="B193" s="29">
        <v>14</v>
      </c>
      <c r="C193" s="47">
        <v>1.241642788920716</v>
      </c>
      <c r="D193" s="47">
        <v>-9.551098376313627E-2</v>
      </c>
    </row>
    <row r="194" spans="1:4">
      <c r="A194" s="29">
        <v>10</v>
      </c>
      <c r="B194" s="29">
        <v>14</v>
      </c>
      <c r="C194" s="47">
        <v>1.1439466158245759</v>
      </c>
      <c r="D194" s="47">
        <v>-0.57142857142856718</v>
      </c>
    </row>
    <row r="195" spans="1:4">
      <c r="A195" s="29">
        <v>11</v>
      </c>
      <c r="C195" s="47">
        <v>1.1036468330134275</v>
      </c>
    </row>
    <row r="196" spans="1:4">
      <c r="A196" s="29">
        <v>12</v>
      </c>
    </row>
  </sheetData>
  <pageMargins left="0.78740157499999996" right="0.78740157499999996" top="0.984251969" bottom="0.984251969" header="0.4921259845" footer="0.4921259845"/>
  <pageSetup paperSize="9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13" workbookViewId="0">
      <selection activeCell="M51" sqref="M51"/>
    </sheetView>
  </sheetViews>
  <sheetFormatPr baseColWidth="10" defaultRowHeight="12.75"/>
  <cols>
    <col min="1" max="1" width="14.42578125" style="29" customWidth="1"/>
    <col min="2" max="16384" width="11.42578125" style="29"/>
  </cols>
  <sheetData>
    <row r="1" spans="1:16">
      <c r="A1" s="41"/>
      <c r="B1" s="41"/>
      <c r="C1" s="41"/>
      <c r="D1" s="41"/>
      <c r="E1" s="41"/>
      <c r="F1" s="41"/>
      <c r="G1" s="41"/>
      <c r="H1" s="41"/>
    </row>
    <row r="2" spans="1:16">
      <c r="A2" s="41"/>
      <c r="B2" s="41"/>
      <c r="C2" s="41"/>
      <c r="D2" s="41"/>
      <c r="E2" s="41"/>
      <c r="F2" s="41"/>
      <c r="G2" s="41"/>
      <c r="H2" s="41"/>
    </row>
    <row r="3" spans="1:16">
      <c r="A3" s="41"/>
      <c r="B3" s="41"/>
      <c r="C3" s="41"/>
      <c r="D3" s="41"/>
      <c r="E3" s="41"/>
      <c r="F3" s="41"/>
      <c r="G3" s="41"/>
      <c r="H3" s="41"/>
    </row>
    <row r="4" spans="1:16">
      <c r="A4" s="41"/>
      <c r="B4" s="41"/>
      <c r="C4" s="41"/>
      <c r="D4" s="41"/>
      <c r="E4" s="41"/>
      <c r="F4" s="41"/>
      <c r="G4" s="41"/>
      <c r="H4" s="41"/>
    </row>
    <row r="5" spans="1:16">
      <c r="A5" s="41"/>
      <c r="B5" s="41"/>
      <c r="C5" s="41"/>
      <c r="D5" s="41"/>
      <c r="E5" s="41"/>
      <c r="F5" s="41"/>
      <c r="G5" s="41"/>
      <c r="H5" s="41"/>
    </row>
    <row r="6" spans="1:16">
      <c r="A6" s="41" t="s">
        <v>101</v>
      </c>
      <c r="E6" s="42"/>
    </row>
    <row r="7" spans="1:16">
      <c r="B7" s="29" t="s">
        <v>95</v>
      </c>
      <c r="C7" s="29" t="s">
        <v>22</v>
      </c>
      <c r="D7" s="29" t="s">
        <v>23</v>
      </c>
      <c r="E7" s="29" t="s">
        <v>37</v>
      </c>
      <c r="F7" s="29" t="s">
        <v>40</v>
      </c>
      <c r="G7" s="29" t="s">
        <v>41</v>
      </c>
      <c r="H7" s="29" t="s">
        <v>42</v>
      </c>
      <c r="I7" s="29" t="s">
        <v>30</v>
      </c>
      <c r="J7" s="29" t="s">
        <v>96</v>
      </c>
      <c r="K7" s="29" t="s">
        <v>29</v>
      </c>
      <c r="L7" s="29" t="s">
        <v>0</v>
      </c>
      <c r="M7" s="29" t="s">
        <v>25</v>
      </c>
      <c r="N7" s="29" t="s">
        <v>17</v>
      </c>
      <c r="O7" s="29" t="s">
        <v>31</v>
      </c>
      <c r="P7" s="29" t="s">
        <v>398</v>
      </c>
    </row>
    <row r="8" spans="1:16" s="39" customFormat="1">
      <c r="A8" s="39" t="s">
        <v>346</v>
      </c>
      <c r="B8" s="39">
        <v>14</v>
      </c>
      <c r="C8" s="39">
        <v>12.499999999999998</v>
      </c>
      <c r="D8" s="39">
        <v>18</v>
      </c>
      <c r="E8" s="39">
        <v>-4.5999999999999996</v>
      </c>
      <c r="F8" s="39">
        <v>15.066964285714283</v>
      </c>
      <c r="G8" s="39">
        <v>11.5</v>
      </c>
      <c r="H8" s="39">
        <v>15.900000000000002</v>
      </c>
      <c r="I8" s="39">
        <v>28.7</v>
      </c>
      <c r="J8" s="39">
        <v>24.599999999999998</v>
      </c>
      <c r="K8" s="39">
        <v>19.100000000000001</v>
      </c>
      <c r="L8" s="39">
        <v>13.8</v>
      </c>
      <c r="M8" s="39">
        <v>10</v>
      </c>
      <c r="N8" s="39">
        <v>9.1999999999999993</v>
      </c>
      <c r="O8" s="39">
        <v>5.6000000000000014</v>
      </c>
      <c r="P8" s="39">
        <v>1.2000000000000028</v>
      </c>
    </row>
    <row r="9" spans="1:16">
      <c r="A9" s="39" t="s">
        <v>529</v>
      </c>
      <c r="B9" s="39">
        <v>18</v>
      </c>
      <c r="C9" s="39">
        <v>18.200000000000003</v>
      </c>
      <c r="D9" s="39">
        <v>17.5</v>
      </c>
      <c r="E9" s="39">
        <v>-16.7</v>
      </c>
      <c r="F9" s="39">
        <v>18.81413911060433</v>
      </c>
      <c r="G9" s="39">
        <v>18.599999999999998</v>
      </c>
      <c r="H9" s="39">
        <v>17.899999999999999</v>
      </c>
      <c r="I9" s="39">
        <v>28.6</v>
      </c>
      <c r="J9" s="39">
        <v>20.200000000000003</v>
      </c>
      <c r="K9" s="39">
        <v>28.900000000000002</v>
      </c>
      <c r="L9" s="39">
        <v>21.5</v>
      </c>
      <c r="M9" s="39">
        <v>9.6999999999999993</v>
      </c>
      <c r="N9" s="39">
        <v>22.7</v>
      </c>
      <c r="O9" s="39">
        <v>1.8999999999999986</v>
      </c>
      <c r="P9" s="39">
        <v>10.8</v>
      </c>
    </row>
    <row r="10" spans="1:16">
      <c r="A10" s="39" t="s">
        <v>513</v>
      </c>
      <c r="B10" s="39">
        <v>28.6</v>
      </c>
      <c r="C10" s="39">
        <v>28.299999999999997</v>
      </c>
      <c r="D10" s="39">
        <v>29.599999999999998</v>
      </c>
      <c r="E10" s="39">
        <v>-7.7</v>
      </c>
      <c r="F10" s="39">
        <v>28.587699316628701</v>
      </c>
      <c r="G10" s="39">
        <v>29.5</v>
      </c>
      <c r="H10" s="39">
        <v>31.6</v>
      </c>
      <c r="I10" s="39">
        <v>21.7</v>
      </c>
      <c r="J10" s="39">
        <v>35.1</v>
      </c>
      <c r="K10" s="39">
        <v>26.999999999999996</v>
      </c>
      <c r="L10" s="39">
        <v>32</v>
      </c>
      <c r="M10" s="39">
        <v>18.899999999999999</v>
      </c>
      <c r="N10" s="39">
        <v>38.200000000000003</v>
      </c>
      <c r="O10" s="39">
        <v>9.6000000000000014</v>
      </c>
      <c r="P10" s="39">
        <v>26.7</v>
      </c>
    </row>
    <row r="13" spans="1:16" ht="15.75">
      <c r="B13" s="161" t="s">
        <v>326</v>
      </c>
    </row>
    <row r="36" spans="2:2">
      <c r="B36" s="19" t="s">
        <v>466</v>
      </c>
    </row>
  </sheetData>
  <pageMargins left="0.78740157499999996" right="0.78740157499999996" top="0.984251969" bottom="0.984251969" header="0.4921259845" footer="0.4921259845"/>
  <pageSetup paperSize="9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3"/>
  <sheetViews>
    <sheetView topLeftCell="I2" workbookViewId="0">
      <selection activeCell="M51" sqref="M51"/>
    </sheetView>
  </sheetViews>
  <sheetFormatPr baseColWidth="10" defaultRowHeight="12.75"/>
  <cols>
    <col min="1" max="1" width="11.42578125" style="27"/>
    <col min="2" max="2" width="18" style="27" customWidth="1"/>
    <col min="3" max="3" width="18.42578125" style="28" customWidth="1"/>
    <col min="4" max="4" width="10.85546875" style="27" customWidth="1"/>
    <col min="5" max="16384" width="11.42578125" style="29"/>
  </cols>
  <sheetData>
    <row r="1" spans="1:10">
      <c r="A1" s="27" t="s">
        <v>103</v>
      </c>
    </row>
    <row r="2" spans="1:10" ht="15.75">
      <c r="J2" s="128" t="s">
        <v>511</v>
      </c>
    </row>
    <row r="3" spans="1:10" ht="38.25">
      <c r="B3" s="31" t="s">
        <v>104</v>
      </c>
      <c r="C3" s="32" t="s">
        <v>105</v>
      </c>
      <c r="D3" s="31"/>
    </row>
    <row r="4" spans="1:10" ht="38.25">
      <c r="B4" s="31" t="s">
        <v>106</v>
      </c>
      <c r="C4" s="32" t="s">
        <v>107</v>
      </c>
      <c r="D4" s="31"/>
    </row>
    <row r="5" spans="1:10">
      <c r="A5" s="33" t="s">
        <v>108</v>
      </c>
      <c r="D5" s="34"/>
    </row>
    <row r="6" spans="1:10">
      <c r="A6" s="35"/>
      <c r="D6" s="34"/>
    </row>
    <row r="7" spans="1:10">
      <c r="A7" s="33"/>
      <c r="B7" s="27">
        <v>-6</v>
      </c>
      <c r="D7" s="34"/>
    </row>
    <row r="8" spans="1:10">
      <c r="A8" s="35"/>
      <c r="D8" s="34"/>
    </row>
    <row r="9" spans="1:10">
      <c r="A9" s="33" t="s">
        <v>109</v>
      </c>
      <c r="B9" s="29">
        <v>-5.7</v>
      </c>
      <c r="C9" s="36">
        <v>0.1054546413223818</v>
      </c>
      <c r="D9" s="34"/>
    </row>
    <row r="10" spans="1:10">
      <c r="A10" s="35"/>
      <c r="B10" s="29"/>
      <c r="C10" s="36">
        <v>0.17651553073214643</v>
      </c>
      <c r="D10" s="34"/>
    </row>
    <row r="11" spans="1:10">
      <c r="A11" s="33"/>
      <c r="B11" s="29">
        <v>-10</v>
      </c>
      <c r="C11" s="36">
        <v>4.7417085956638516E-2</v>
      </c>
      <c r="D11" s="34"/>
    </row>
    <row r="12" spans="1:10">
      <c r="A12" s="35"/>
      <c r="B12" s="29"/>
      <c r="C12" s="36">
        <v>-0.22096540839143586</v>
      </c>
      <c r="D12" s="34"/>
    </row>
    <row r="13" spans="1:10">
      <c r="A13" s="33" t="s">
        <v>110</v>
      </c>
      <c r="B13" s="29">
        <v>-0.2</v>
      </c>
      <c r="C13" s="36">
        <v>-0.25282452397881627</v>
      </c>
      <c r="D13" s="34"/>
    </row>
    <row r="14" spans="1:10">
      <c r="A14" s="35"/>
      <c r="B14" s="29"/>
      <c r="C14" s="36">
        <v>-0.22880286135072936</v>
      </c>
      <c r="D14" s="34"/>
    </row>
    <row r="15" spans="1:10">
      <c r="A15" s="33"/>
      <c r="B15" s="29">
        <v>-2</v>
      </c>
      <c r="C15" s="36">
        <v>4.7394612812340142E-2</v>
      </c>
      <c r="D15" s="34"/>
    </row>
    <row r="16" spans="1:10">
      <c r="A16" s="35"/>
      <c r="B16" s="29"/>
      <c r="C16" s="36">
        <v>0.18454562231420368</v>
      </c>
      <c r="D16" s="34"/>
    </row>
    <row r="17" spans="1:10">
      <c r="A17" s="33" t="s">
        <v>111</v>
      </c>
      <c r="B17" s="29">
        <v>8</v>
      </c>
      <c r="C17" s="36">
        <v>0.56237623762376643</v>
      </c>
      <c r="D17" s="34"/>
    </row>
    <row r="18" spans="1:10">
      <c r="A18" s="35"/>
      <c r="B18" s="29"/>
      <c r="C18" s="36">
        <v>0.94366976830009719</v>
      </c>
      <c r="D18" s="34"/>
      <c r="J18" s="19" t="s">
        <v>467</v>
      </c>
    </row>
    <row r="19" spans="1:10">
      <c r="A19" s="33"/>
      <c r="B19" s="29">
        <v>-1</v>
      </c>
      <c r="C19" s="36">
        <v>1.4080058952022512</v>
      </c>
      <c r="D19" s="34"/>
    </row>
    <row r="20" spans="1:10">
      <c r="A20" s="35"/>
      <c r="B20" s="29"/>
      <c r="C20" s="36">
        <v>1.828899239493694</v>
      </c>
      <c r="D20" s="34"/>
    </row>
    <row r="21" spans="1:10">
      <c r="A21" s="33" t="s">
        <v>112</v>
      </c>
      <c r="B21" s="29">
        <v>4</v>
      </c>
      <c r="C21" s="36">
        <v>1.7932157109850948</v>
      </c>
      <c r="D21" s="34"/>
    </row>
    <row r="22" spans="1:10">
      <c r="A22" s="35"/>
      <c r="B22" s="29"/>
      <c r="C22" s="36">
        <v>1.3265439352395703</v>
      </c>
      <c r="D22" s="34"/>
    </row>
    <row r="23" spans="1:10">
      <c r="A23" s="33"/>
      <c r="B23" s="29">
        <v>4.2</v>
      </c>
      <c r="C23" s="36">
        <v>1.5675282881760779</v>
      </c>
      <c r="D23" s="34"/>
    </row>
    <row r="24" spans="1:10">
      <c r="A24" s="35"/>
      <c r="B24" s="29"/>
      <c r="C24" s="36">
        <v>1.6952656605333942</v>
      </c>
      <c r="D24" s="34"/>
    </row>
    <row r="25" spans="1:10">
      <c r="A25" s="33" t="s">
        <v>113</v>
      </c>
      <c r="B25" s="29">
        <v>15</v>
      </c>
      <c r="C25" s="36">
        <v>2.432230275205697</v>
      </c>
      <c r="D25" s="34"/>
    </row>
    <row r="26" spans="1:10">
      <c r="A26" s="33"/>
      <c r="B26" s="29"/>
      <c r="C26" s="36">
        <v>2.7033992217096596</v>
      </c>
      <c r="D26" s="34"/>
    </row>
    <row r="27" spans="1:10">
      <c r="A27" s="33"/>
      <c r="B27" s="29">
        <v>7.5</v>
      </c>
      <c r="C27" s="36">
        <v>1.9470564186426742</v>
      </c>
      <c r="D27" s="34"/>
    </row>
    <row r="28" spans="1:10">
      <c r="A28" s="35"/>
      <c r="B28" s="29"/>
      <c r="C28" s="36">
        <v>1.4408416344785451</v>
      </c>
      <c r="D28" s="34"/>
    </row>
    <row r="29" spans="1:10">
      <c r="A29" s="33" t="s">
        <v>114</v>
      </c>
      <c r="B29" s="29">
        <v>16.100000000000001</v>
      </c>
      <c r="C29" s="36">
        <v>0.10827416024574177</v>
      </c>
      <c r="D29" s="34"/>
    </row>
    <row r="30" spans="1:10">
      <c r="A30" s="33"/>
      <c r="B30" s="29"/>
      <c r="C30" s="36">
        <v>-0.26598414132288895</v>
      </c>
      <c r="D30" s="34"/>
    </row>
    <row r="31" spans="1:10">
      <c r="A31" s="33"/>
      <c r="B31" s="29">
        <v>-4.0999999999999996</v>
      </c>
      <c r="C31" s="36">
        <v>-0.55641886811369545</v>
      </c>
      <c r="D31" s="34"/>
    </row>
    <row r="32" spans="1:10">
      <c r="A32" s="35"/>
      <c r="B32" s="29"/>
      <c r="C32" s="36">
        <v>-0.57115659209898695</v>
      </c>
      <c r="D32" s="34"/>
    </row>
    <row r="33" spans="1:4">
      <c r="A33" s="33" t="s">
        <v>115</v>
      </c>
      <c r="B33" s="29">
        <v>0.3</v>
      </c>
      <c r="C33" s="36">
        <v>-0.13834041803958996</v>
      </c>
      <c r="D33" s="34"/>
    </row>
    <row r="34" spans="1:4">
      <c r="A34" s="33"/>
      <c r="B34" s="29"/>
      <c r="C34" s="36">
        <v>-0.36230060886632032</v>
      </c>
      <c r="D34" s="34"/>
    </row>
    <row r="35" spans="1:4">
      <c r="A35" s="33"/>
      <c r="B35" s="29">
        <v>-8.6999999999999993</v>
      </c>
      <c r="C35" s="36">
        <v>-0.49652182679706414</v>
      </c>
      <c r="D35" s="34"/>
    </row>
    <row r="36" spans="1:4">
      <c r="A36" s="35"/>
      <c r="B36" s="29"/>
      <c r="C36" s="36">
        <v>-0.84653951777482916</v>
      </c>
      <c r="D36" s="34"/>
    </row>
    <row r="37" spans="1:4">
      <c r="A37" s="33" t="s">
        <v>116</v>
      </c>
      <c r="B37" s="29">
        <v>-11.2</v>
      </c>
      <c r="C37" s="36">
        <v>-1.2014508085235036</v>
      </c>
      <c r="D37" s="34"/>
    </row>
    <row r="38" spans="1:4">
      <c r="A38" s="33"/>
      <c r="B38" s="29"/>
      <c r="C38" s="36">
        <v>-1.4090197464774405</v>
      </c>
      <c r="D38" s="34"/>
    </row>
    <row r="39" spans="1:4">
      <c r="A39" s="33"/>
      <c r="B39" s="29">
        <v>-8.4</v>
      </c>
      <c r="C39" s="36">
        <v>-1.0030649205906883</v>
      </c>
      <c r="D39" s="34"/>
    </row>
    <row r="40" spans="1:4">
      <c r="A40" s="35"/>
      <c r="B40" s="29"/>
      <c r="C40" s="36">
        <v>-0.67589886926691634</v>
      </c>
      <c r="D40" s="34"/>
    </row>
    <row r="41" spans="1:4">
      <c r="A41" s="33" t="s">
        <v>117</v>
      </c>
      <c r="B41" s="29">
        <v>1.9</v>
      </c>
      <c r="C41" s="36">
        <v>-5.863607393244763E-2</v>
      </c>
      <c r="D41" s="34"/>
    </row>
    <row r="42" spans="1:4">
      <c r="A42" s="33"/>
      <c r="B42" s="29"/>
      <c r="C42" s="36">
        <v>0.59676262678006253</v>
      </c>
    </row>
    <row r="43" spans="1:4">
      <c r="A43" s="33"/>
      <c r="B43" s="29">
        <v>-3.8</v>
      </c>
      <c r="C43" s="36">
        <v>0.44520635570452782</v>
      </c>
    </row>
    <row r="44" spans="1:4">
      <c r="A44" s="35"/>
      <c r="B44" s="29"/>
      <c r="C44" s="36">
        <v>0.37350661311366196</v>
      </c>
    </row>
    <row r="45" spans="1:4">
      <c r="A45" s="33" t="s">
        <v>118</v>
      </c>
      <c r="B45" s="29">
        <v>-5.7</v>
      </c>
      <c r="C45" s="36">
        <v>-0.15305341564204866</v>
      </c>
      <c r="D45" s="34"/>
    </row>
    <row r="46" spans="1:4">
      <c r="B46" s="29"/>
      <c r="C46" s="36">
        <v>-0.39717901061689531</v>
      </c>
    </row>
    <row r="47" spans="1:4">
      <c r="A47" s="37"/>
      <c r="B47" s="29">
        <v>-8.6</v>
      </c>
      <c r="C47" s="36">
        <v>-0.11208192169547715</v>
      </c>
    </row>
    <row r="48" spans="1:4">
      <c r="B48" s="29"/>
      <c r="C48" s="36">
        <v>0.28036192175353847</v>
      </c>
    </row>
    <row r="49" spans="1:4">
      <c r="A49" s="37" t="s">
        <v>119</v>
      </c>
      <c r="B49" s="29">
        <v>5.4</v>
      </c>
      <c r="C49" s="36">
        <v>0.13540442491439819</v>
      </c>
    </row>
    <row r="50" spans="1:4">
      <c r="B50" s="29"/>
      <c r="C50" s="36">
        <v>0.78730093811508084</v>
      </c>
    </row>
    <row r="51" spans="1:4">
      <c r="A51" s="37"/>
      <c r="B51" s="29">
        <v>5.6</v>
      </c>
      <c r="C51" s="36">
        <v>1.127177211638994</v>
      </c>
    </row>
    <row r="52" spans="1:4">
      <c r="B52" s="29"/>
      <c r="C52" s="36">
        <v>1.1386453170669739</v>
      </c>
    </row>
    <row r="53" spans="1:4">
      <c r="A53" s="37" t="s">
        <v>120</v>
      </c>
      <c r="B53" s="29">
        <v>19.7</v>
      </c>
      <c r="C53" s="36">
        <v>2.0308712846026253</v>
      </c>
    </row>
    <row r="54" spans="1:4">
      <c r="B54" s="29"/>
      <c r="C54" s="36">
        <v>1.838748129549316</v>
      </c>
    </row>
    <row r="55" spans="1:4">
      <c r="A55" s="37"/>
      <c r="B55" s="29">
        <v>17.100000000000001</v>
      </c>
      <c r="C55" s="36">
        <v>1.5357458075904873</v>
      </c>
    </row>
    <row r="56" spans="1:4">
      <c r="B56" s="29"/>
      <c r="C56" s="36">
        <v>1.5731410046993233</v>
      </c>
    </row>
    <row r="57" spans="1:4">
      <c r="A57" s="37" t="s">
        <v>121</v>
      </c>
      <c r="B57" s="29">
        <v>20.6</v>
      </c>
      <c r="C57" s="36">
        <v>1.6603735840564156</v>
      </c>
    </row>
    <row r="58" spans="1:4">
      <c r="B58" s="29"/>
      <c r="C58" s="36">
        <v>1.4519101459381289</v>
      </c>
    </row>
    <row r="59" spans="1:4">
      <c r="B59" s="29">
        <v>3.9</v>
      </c>
      <c r="C59" s="36">
        <v>1.4603616133518642</v>
      </c>
    </row>
    <row r="60" spans="1:4">
      <c r="B60" s="29"/>
      <c r="C60" s="36">
        <v>1.3013681684356442</v>
      </c>
    </row>
    <row r="61" spans="1:4">
      <c r="A61" s="37" t="s">
        <v>122</v>
      </c>
      <c r="B61" s="29">
        <v>-21.1</v>
      </c>
      <c r="C61" s="36">
        <v>0.76005411388513267</v>
      </c>
    </row>
    <row r="62" spans="1:4">
      <c r="B62" s="29"/>
      <c r="C62" s="36">
        <v>0.2994820433512615</v>
      </c>
    </row>
    <row r="63" spans="1:4">
      <c r="A63" s="38"/>
      <c r="B63" s="39">
        <v>-10.199999999999999</v>
      </c>
      <c r="C63" s="36">
        <v>-0.12484088906295199</v>
      </c>
      <c r="D63" s="38"/>
    </row>
    <row r="64" spans="1:4">
      <c r="A64" s="38"/>
      <c r="B64" s="40"/>
      <c r="C64" s="36">
        <v>-0.31505678349003574</v>
      </c>
      <c r="D64" s="38"/>
    </row>
    <row r="65" spans="1:3">
      <c r="A65" s="37" t="s">
        <v>123</v>
      </c>
      <c r="B65" s="39">
        <v>6.3</v>
      </c>
      <c r="C65" s="36">
        <v>-0.36373401035055508</v>
      </c>
    </row>
    <row r="66" spans="1:3">
      <c r="B66" s="29"/>
      <c r="C66" s="36">
        <v>0.25208644362319887</v>
      </c>
    </row>
    <row r="67" spans="1:3">
      <c r="B67" s="29">
        <v>13.9</v>
      </c>
      <c r="C67" s="36">
        <v>0.659297566236134</v>
      </c>
    </row>
    <row r="68" spans="1:3">
      <c r="B68" s="29"/>
      <c r="C68" s="36">
        <v>0.92855742845942757</v>
      </c>
    </row>
    <row r="69" spans="1:3">
      <c r="A69" s="33">
        <v>11</v>
      </c>
      <c r="B69" s="29">
        <v>26</v>
      </c>
      <c r="C69" s="36">
        <v>1.2176895749111765</v>
      </c>
    </row>
    <row r="70" spans="1:3">
      <c r="B70" s="29"/>
      <c r="C70" s="36">
        <v>1.1840242175674973</v>
      </c>
    </row>
    <row r="71" spans="1:3">
      <c r="B71" s="29">
        <v>15.2</v>
      </c>
      <c r="C71" s="36">
        <v>1.2076941806671471</v>
      </c>
    </row>
    <row r="72" spans="1:3">
      <c r="B72" s="29"/>
      <c r="C72" s="36">
        <v>1.1724723874256568</v>
      </c>
    </row>
    <row r="73" spans="1:3">
      <c r="A73" s="33">
        <v>12</v>
      </c>
      <c r="B73" s="29">
        <v>18.5</v>
      </c>
      <c r="C73" s="36">
        <v>1.2103020914019993</v>
      </c>
    </row>
    <row r="74" spans="1:3">
      <c r="B74" s="29"/>
      <c r="C74" s="36">
        <v>1.1170892947619677</v>
      </c>
    </row>
    <row r="75" spans="1:3">
      <c r="B75" s="29">
        <v>3.2</v>
      </c>
      <c r="C75" s="36">
        <v>1.0729923495164257</v>
      </c>
    </row>
    <row r="76" spans="1:3">
      <c r="B76" s="29"/>
      <c r="C76" s="36">
        <v>1.0773069725034929</v>
      </c>
    </row>
    <row r="77" spans="1:3">
      <c r="A77" s="33">
        <v>13</v>
      </c>
      <c r="B77" s="29">
        <v>12</v>
      </c>
      <c r="C77" s="36">
        <v>0.88730507988137219</v>
      </c>
    </row>
    <row r="78" spans="1:3">
      <c r="B78" s="29"/>
      <c r="C78" s="36">
        <v>0.75638272488667724</v>
      </c>
    </row>
    <row r="79" spans="1:3">
      <c r="B79" s="29">
        <v>21.5</v>
      </c>
      <c r="C79" s="36">
        <v>0.74502523088642647</v>
      </c>
    </row>
    <row r="80" spans="1:3">
      <c r="B80" s="29"/>
      <c r="C80" s="36">
        <v>0.683647067201548</v>
      </c>
    </row>
    <row r="81" spans="1:3">
      <c r="A81" s="35">
        <v>14</v>
      </c>
      <c r="B81" s="29">
        <v>21.1</v>
      </c>
      <c r="C81" s="36">
        <v>0.86527748144989403</v>
      </c>
    </row>
    <row r="82" spans="1:3">
      <c r="B82" s="29"/>
      <c r="C82" s="36">
        <v>0.96147014943046827</v>
      </c>
    </row>
    <row r="83" spans="1:3">
      <c r="B83" s="29">
        <v>20.799999999999997</v>
      </c>
      <c r="C83" s="36">
        <v>0.86946249261663411</v>
      </c>
    </row>
    <row r="84" spans="1:3">
      <c r="C84" s="36">
        <v>0.76152304609217936</v>
      </c>
    </row>
    <row r="85" spans="1:3">
      <c r="A85" s="35">
        <v>15</v>
      </c>
      <c r="B85" s="29">
        <v>19.899999999999999</v>
      </c>
      <c r="C85" s="36">
        <v>0.65337971232490588</v>
      </c>
    </row>
    <row r="86" spans="1:3">
      <c r="B86" s="29"/>
      <c r="C86" s="36">
        <v>0.80688668402409292</v>
      </c>
    </row>
    <row r="87" spans="1:3">
      <c r="B87" s="29">
        <v>10.1</v>
      </c>
      <c r="C87" s="36">
        <v>0.98142552643292902</v>
      </c>
    </row>
    <row r="88" spans="1:3">
      <c r="C88" s="36">
        <v>1.176938555851919</v>
      </c>
    </row>
    <row r="89" spans="1:3">
      <c r="A89" s="35">
        <v>16</v>
      </c>
      <c r="B89" s="29">
        <v>16.3</v>
      </c>
      <c r="C89" s="36">
        <v>1.2142156633820491</v>
      </c>
    </row>
    <row r="90" spans="1:3">
      <c r="B90" s="29"/>
      <c r="C90" s="36">
        <v>1.1797007701794087</v>
      </c>
    </row>
    <row r="91" spans="1:3">
      <c r="B91" s="29">
        <v>16.100000000000001</v>
      </c>
      <c r="C91" s="36">
        <v>1.1574503618482055</v>
      </c>
    </row>
    <row r="92" spans="1:3">
      <c r="C92" s="36">
        <v>1.2441895423325207</v>
      </c>
    </row>
    <row r="93" spans="1:3">
      <c r="A93" s="35">
        <v>17</v>
      </c>
      <c r="B93" s="29">
        <v>20.2</v>
      </c>
      <c r="C93" s="36">
        <v>1.3011581230101967</v>
      </c>
    </row>
    <row r="94" spans="1:3">
      <c r="B94" s="29"/>
      <c r="C94" s="36">
        <v>1.2901297028792271</v>
      </c>
    </row>
    <row r="95" spans="1:3">
      <c r="B95" s="29">
        <v>20.8</v>
      </c>
      <c r="C95" s="36">
        <v>1.3620416867304215</v>
      </c>
    </row>
    <row r="96" spans="1:3">
      <c r="C96" s="36">
        <v>1.3111309075127338</v>
      </c>
    </row>
    <row r="97" spans="1:3">
      <c r="A97" s="35">
        <v>18</v>
      </c>
      <c r="B97" s="29">
        <v>26.200000000000003</v>
      </c>
      <c r="C97" s="36">
        <v>1.4279207469824797</v>
      </c>
    </row>
    <row r="98" spans="1:3">
      <c r="B98" s="29"/>
      <c r="C98" s="36">
        <v>1.3622431604041481</v>
      </c>
    </row>
    <row r="99" spans="1:3">
      <c r="B99" s="29">
        <v>17.700000000000003</v>
      </c>
      <c r="C99" s="36">
        <v>1.2645628322588038</v>
      </c>
    </row>
    <row r="100" spans="1:3">
      <c r="C100" s="36">
        <v>1.2242689333303218</v>
      </c>
    </row>
    <row r="101" spans="1:3">
      <c r="A101" s="35">
        <v>19</v>
      </c>
      <c r="B101" s="27">
        <v>18.3</v>
      </c>
      <c r="C101" s="36">
        <v>1.0032968012117971</v>
      </c>
    </row>
    <row r="102" spans="1:3">
      <c r="C102" s="36">
        <v>0.96763355358942249</v>
      </c>
    </row>
    <row r="103" spans="1:3">
      <c r="B103" s="27">
        <v>7.2999999999999989</v>
      </c>
      <c r="C103" s="36">
        <v>0.77294254311499344</v>
      </c>
    </row>
  </sheetData>
  <pageMargins left="0.78740157499999996" right="0.78740157499999996" top="0.984251969" bottom="0.984251969" header="0.4921259845" footer="0.4921259845"/>
  <pageSetup paperSize="9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showGridLines="0" topLeftCell="I1" zoomScaleNormal="100" workbookViewId="0">
      <selection activeCell="M51" sqref="M51"/>
    </sheetView>
  </sheetViews>
  <sheetFormatPr baseColWidth="10" defaultRowHeight="12.75"/>
  <cols>
    <col min="1" max="1" width="23.28515625" style="109" customWidth="1"/>
    <col min="2" max="4" width="14.42578125" style="106" customWidth="1"/>
    <col min="5" max="9" width="14.42578125" style="107" customWidth="1"/>
    <col min="10" max="10" width="16.28515625" style="107" customWidth="1"/>
    <col min="11" max="11" width="12.85546875" style="110" customWidth="1"/>
    <col min="12" max="12" width="13.7109375" style="108" customWidth="1"/>
    <col min="13" max="14" width="11.42578125" style="108"/>
    <col min="15" max="15" width="11.42578125" style="108" customWidth="1"/>
    <col min="16" max="16" width="11" style="108" bestFit="1" customWidth="1"/>
    <col min="17" max="17" width="12.28515625" style="108" bestFit="1" customWidth="1"/>
    <col min="18" max="18" width="11" style="108" bestFit="1" customWidth="1"/>
    <col min="19" max="19" width="12.28515625" style="108" bestFit="1" customWidth="1"/>
    <col min="20" max="21" width="11" style="108" bestFit="1" customWidth="1"/>
    <col min="22" max="16384" width="11.42578125" style="108"/>
  </cols>
  <sheetData>
    <row r="1" spans="1:13" s="103" customFormat="1" ht="18.75" customHeight="1">
      <c r="A1" s="15"/>
      <c r="B1" s="18"/>
      <c r="C1" s="18"/>
      <c r="D1" s="18"/>
      <c r="E1" s="18"/>
      <c r="F1" s="18"/>
      <c r="G1" s="18"/>
      <c r="H1" s="18"/>
      <c r="I1" s="18"/>
      <c r="J1" s="181" t="s">
        <v>414</v>
      </c>
      <c r="K1" s="102"/>
      <c r="M1" s="66"/>
    </row>
    <row r="2" spans="1:13" s="103" customFormat="1">
      <c r="A2" s="18"/>
      <c r="B2" s="18"/>
      <c r="C2" s="18"/>
      <c r="D2" s="18"/>
      <c r="E2" s="18"/>
      <c r="F2" s="18"/>
      <c r="G2" s="18"/>
      <c r="H2" s="18"/>
      <c r="I2" s="18"/>
      <c r="J2" s="104"/>
      <c r="K2" s="102"/>
    </row>
    <row r="3" spans="1:13">
      <c r="B3" s="1"/>
      <c r="C3" s="1"/>
    </row>
    <row r="4" spans="1:13">
      <c r="B4" s="1"/>
      <c r="C4" s="1"/>
    </row>
    <row r="5" spans="1:13">
      <c r="B5" s="1"/>
      <c r="C5" s="1"/>
    </row>
    <row r="6" spans="1:13">
      <c r="B6" s="1"/>
      <c r="C6" s="1"/>
    </row>
    <row r="7" spans="1:13">
      <c r="B7" s="1"/>
      <c r="C7" s="1"/>
    </row>
    <row r="8" spans="1:13">
      <c r="A8" s="105"/>
      <c r="B8" s="1"/>
      <c r="C8" s="1"/>
    </row>
    <row r="9" spans="1:13">
      <c r="A9" s="105"/>
      <c r="B9" s="1"/>
      <c r="C9" s="1"/>
    </row>
    <row r="10" spans="1:13">
      <c r="A10" s="105"/>
      <c r="B10" s="1"/>
      <c r="C10" s="1"/>
    </row>
    <row r="11" spans="1:13">
      <c r="B11" s="1"/>
      <c r="C11" s="1"/>
    </row>
    <row r="12" spans="1:13">
      <c r="B12" s="1"/>
      <c r="C12" s="1"/>
    </row>
    <row r="13" spans="1:13">
      <c r="B13" s="1"/>
      <c r="C13" s="1"/>
    </row>
    <row r="14" spans="1:13">
      <c r="B14" s="10"/>
      <c r="C14" s="3"/>
      <c r="D14" s="11"/>
    </row>
    <row r="15" spans="1:13">
      <c r="B15" s="10"/>
      <c r="C15" s="3"/>
      <c r="D15" s="11"/>
    </row>
    <row r="16" spans="1:13" ht="15">
      <c r="B16" s="10"/>
      <c r="C16" s="3"/>
      <c r="D16" s="93"/>
    </row>
    <row r="17" spans="1:11">
      <c r="A17" s="109" t="s">
        <v>69</v>
      </c>
      <c r="B17" s="1" t="s">
        <v>561</v>
      </c>
      <c r="C17" s="1" t="s">
        <v>562</v>
      </c>
      <c r="D17" s="106" t="s">
        <v>563</v>
      </c>
      <c r="E17" s="106"/>
      <c r="G17" s="107" t="s">
        <v>562</v>
      </c>
      <c r="K17" s="107"/>
    </row>
    <row r="18" spans="1:11">
      <c r="A18" s="111">
        <v>34790</v>
      </c>
      <c r="B18" s="26"/>
      <c r="C18" s="26"/>
      <c r="D18" s="112"/>
      <c r="E18" s="112"/>
      <c r="F18" s="113">
        <v>34790</v>
      </c>
      <c r="G18" s="113"/>
      <c r="H18" s="113"/>
      <c r="I18" s="113"/>
      <c r="J18" s="2"/>
      <c r="K18" s="2"/>
    </row>
    <row r="19" spans="1:11">
      <c r="A19" s="111">
        <v>34973</v>
      </c>
      <c r="B19" s="26">
        <v>15</v>
      </c>
      <c r="C19" s="26">
        <v>21</v>
      </c>
      <c r="D19" s="112">
        <v>-6</v>
      </c>
      <c r="E19" s="112">
        <v>65</v>
      </c>
      <c r="F19" s="113">
        <v>34973</v>
      </c>
      <c r="G19" s="193">
        <v>-21</v>
      </c>
      <c r="H19" s="193"/>
      <c r="I19" s="193"/>
      <c r="J19" s="19" t="s">
        <v>466</v>
      </c>
      <c r="K19" s="2"/>
    </row>
    <row r="20" spans="1:11">
      <c r="A20" s="111">
        <v>35156</v>
      </c>
      <c r="B20" s="26">
        <v>14.7</v>
      </c>
      <c r="C20" s="26">
        <v>20.399999999999999</v>
      </c>
      <c r="D20" s="112">
        <v>-5.6999999999999993</v>
      </c>
      <c r="E20" s="112">
        <v>57.7</v>
      </c>
      <c r="F20" s="113">
        <v>35156</v>
      </c>
      <c r="G20" s="193">
        <v>-20.399999999999999</v>
      </c>
      <c r="H20" s="193"/>
      <c r="I20" s="193"/>
      <c r="J20" s="2"/>
      <c r="K20" s="2"/>
    </row>
    <row r="21" spans="1:11">
      <c r="A21" s="111">
        <v>35339</v>
      </c>
      <c r="B21" s="26">
        <v>14</v>
      </c>
      <c r="C21" s="26">
        <v>24</v>
      </c>
      <c r="D21" s="112">
        <v>-10</v>
      </c>
      <c r="E21" s="112">
        <v>60</v>
      </c>
      <c r="F21" s="113">
        <v>35339</v>
      </c>
      <c r="G21" s="193">
        <v>-24</v>
      </c>
      <c r="H21" s="193"/>
      <c r="I21" s="193"/>
      <c r="J21" s="2"/>
      <c r="K21" s="2"/>
    </row>
    <row r="22" spans="1:11">
      <c r="A22" s="111">
        <v>35521</v>
      </c>
      <c r="B22" s="26">
        <v>16</v>
      </c>
      <c r="C22" s="26">
        <v>16</v>
      </c>
      <c r="D22" s="112">
        <v>0</v>
      </c>
      <c r="E22" s="112">
        <v>63</v>
      </c>
      <c r="F22" s="113">
        <v>35521</v>
      </c>
      <c r="G22" s="193">
        <v>-16</v>
      </c>
      <c r="H22" s="193"/>
      <c r="I22" s="193"/>
      <c r="K22" s="2"/>
    </row>
    <row r="23" spans="1:11">
      <c r="A23" s="111">
        <v>35704</v>
      </c>
      <c r="B23" s="26">
        <v>18</v>
      </c>
      <c r="C23" s="26">
        <v>20</v>
      </c>
      <c r="D23" s="112">
        <v>-2</v>
      </c>
      <c r="E23" s="112">
        <v>71</v>
      </c>
      <c r="F23" s="113">
        <v>35704</v>
      </c>
      <c r="G23" s="193">
        <v>-20</v>
      </c>
      <c r="H23" s="193"/>
      <c r="I23" s="193"/>
      <c r="J23" s="2"/>
      <c r="K23" s="2"/>
    </row>
    <row r="24" spans="1:11">
      <c r="A24" s="111">
        <v>35886</v>
      </c>
      <c r="B24" s="26">
        <v>24</v>
      </c>
      <c r="C24" s="26">
        <v>16</v>
      </c>
      <c r="D24" s="112">
        <v>8</v>
      </c>
      <c r="E24" s="112">
        <v>75</v>
      </c>
      <c r="F24" s="113">
        <v>35886</v>
      </c>
      <c r="G24" s="193">
        <v>-16</v>
      </c>
      <c r="H24" s="193"/>
      <c r="I24" s="193"/>
      <c r="J24" s="2"/>
      <c r="K24" s="2"/>
    </row>
    <row r="25" spans="1:11">
      <c r="A25" s="111">
        <v>36069</v>
      </c>
      <c r="B25" s="26">
        <v>20</v>
      </c>
      <c r="C25" s="26">
        <v>21</v>
      </c>
      <c r="D25" s="112">
        <v>-1</v>
      </c>
      <c r="E25" s="112">
        <v>78</v>
      </c>
      <c r="F25" s="113">
        <v>36069</v>
      </c>
      <c r="G25" s="193">
        <v>-21</v>
      </c>
      <c r="H25" s="193"/>
      <c r="I25" s="193"/>
      <c r="J25" s="2"/>
      <c r="K25" s="2"/>
    </row>
    <row r="26" spans="1:11">
      <c r="A26" s="111">
        <v>36251</v>
      </c>
      <c r="B26" s="26">
        <v>22</v>
      </c>
      <c r="C26" s="26">
        <v>18</v>
      </c>
      <c r="D26" s="112">
        <v>4</v>
      </c>
      <c r="E26" s="112">
        <v>74</v>
      </c>
      <c r="F26" s="113">
        <v>36251</v>
      </c>
      <c r="G26" s="193">
        <v>-18</v>
      </c>
      <c r="H26" s="193"/>
      <c r="I26" s="193"/>
      <c r="J26" s="2"/>
      <c r="K26" s="2"/>
    </row>
    <row r="27" spans="1:11">
      <c r="A27" s="111">
        <v>36434</v>
      </c>
      <c r="B27" s="26">
        <v>21.8</v>
      </c>
      <c r="C27" s="26">
        <v>17.600000000000001</v>
      </c>
      <c r="D27" s="112">
        <v>4.1999999999999993</v>
      </c>
      <c r="E27" s="112">
        <v>72</v>
      </c>
      <c r="F27" s="113">
        <v>36434</v>
      </c>
      <c r="G27" s="193">
        <v>-17.600000000000001</v>
      </c>
      <c r="H27" s="193"/>
      <c r="I27" s="193"/>
      <c r="J27" s="2"/>
      <c r="K27" s="2"/>
    </row>
    <row r="28" spans="1:11">
      <c r="A28" s="111">
        <v>36617</v>
      </c>
      <c r="B28" s="26">
        <v>28.6</v>
      </c>
      <c r="C28" s="26">
        <v>13.6</v>
      </c>
      <c r="D28" s="112">
        <v>15.000000000000002</v>
      </c>
      <c r="E28" s="112">
        <v>79.900000000000006</v>
      </c>
      <c r="F28" s="113">
        <v>36617</v>
      </c>
      <c r="G28" s="193">
        <v>-13.6</v>
      </c>
      <c r="H28" s="193"/>
      <c r="I28" s="193"/>
      <c r="J28" s="2"/>
      <c r="K28" s="2"/>
    </row>
    <row r="29" spans="1:11">
      <c r="A29" s="111">
        <v>36800</v>
      </c>
      <c r="B29" s="26">
        <v>24.9</v>
      </c>
      <c r="C29" s="26">
        <v>17.399999999999999</v>
      </c>
      <c r="D29" s="112">
        <v>7.5</v>
      </c>
      <c r="E29" s="112">
        <v>74.599999999999994</v>
      </c>
      <c r="F29" s="113">
        <v>36800</v>
      </c>
      <c r="G29" s="193">
        <v>-17.399999999999999</v>
      </c>
      <c r="H29" s="193"/>
      <c r="I29" s="193"/>
      <c r="J29" s="2"/>
      <c r="K29" s="2"/>
    </row>
    <row r="30" spans="1:11">
      <c r="A30" s="111">
        <v>36982</v>
      </c>
      <c r="B30" s="26">
        <v>29.4</v>
      </c>
      <c r="C30" s="26">
        <v>13.3</v>
      </c>
      <c r="D30" s="112">
        <v>16.099999999999998</v>
      </c>
      <c r="E30" s="112">
        <v>72.8</v>
      </c>
      <c r="F30" s="113">
        <v>36982</v>
      </c>
      <c r="G30" s="193">
        <v>-13.3</v>
      </c>
      <c r="H30" s="193"/>
      <c r="I30" s="193"/>
      <c r="J30" s="2"/>
      <c r="K30" s="2"/>
    </row>
    <row r="31" spans="1:11">
      <c r="A31" s="111">
        <v>37165</v>
      </c>
      <c r="B31" s="26">
        <v>18.100000000000001</v>
      </c>
      <c r="C31" s="26">
        <v>22.2</v>
      </c>
      <c r="D31" s="112">
        <v>-4.0999999999999979</v>
      </c>
      <c r="E31" s="112">
        <v>70.2</v>
      </c>
      <c r="F31" s="113">
        <v>37165</v>
      </c>
      <c r="G31" s="193">
        <v>-22.2</v>
      </c>
      <c r="H31" s="193"/>
      <c r="I31" s="193"/>
      <c r="J31" s="2"/>
      <c r="K31" s="2"/>
    </row>
    <row r="32" spans="1:11">
      <c r="A32" s="111">
        <v>37347</v>
      </c>
      <c r="B32" s="26">
        <v>20</v>
      </c>
      <c r="C32" s="26">
        <v>19.7</v>
      </c>
      <c r="D32" s="112">
        <v>0.30000000000000071</v>
      </c>
      <c r="E32" s="112">
        <v>68.2</v>
      </c>
      <c r="F32" s="113">
        <v>37347</v>
      </c>
      <c r="G32" s="193">
        <v>-19.7</v>
      </c>
      <c r="H32" s="193"/>
      <c r="I32" s="193"/>
      <c r="J32" s="2"/>
      <c r="K32" s="2"/>
    </row>
    <row r="33" spans="1:11">
      <c r="A33" s="111">
        <v>37530</v>
      </c>
      <c r="B33" s="26">
        <v>16.5</v>
      </c>
      <c r="C33" s="26">
        <v>25.2</v>
      </c>
      <c r="D33" s="112">
        <v>-8.6999999999999993</v>
      </c>
      <c r="E33" s="112">
        <v>64.900000000000006</v>
      </c>
      <c r="F33" s="113">
        <v>37530</v>
      </c>
      <c r="G33" s="193">
        <v>-25.2</v>
      </c>
      <c r="H33" s="193"/>
      <c r="I33" s="193"/>
      <c r="J33" s="2"/>
      <c r="K33" s="2"/>
    </row>
    <row r="34" spans="1:11">
      <c r="A34" s="111">
        <v>37712</v>
      </c>
      <c r="B34" s="26">
        <v>15.6</v>
      </c>
      <c r="C34" s="26">
        <v>26.8</v>
      </c>
      <c r="D34" s="112">
        <v>-11.200000000000001</v>
      </c>
      <c r="E34" s="112">
        <v>62.4</v>
      </c>
      <c r="F34" s="113">
        <v>37712</v>
      </c>
      <c r="G34" s="193">
        <v>-26.8</v>
      </c>
      <c r="H34" s="193"/>
      <c r="I34" s="193"/>
      <c r="J34" s="2"/>
      <c r="K34" s="2"/>
    </row>
    <row r="35" spans="1:11">
      <c r="A35" s="111">
        <v>37895</v>
      </c>
      <c r="B35" s="26">
        <v>15</v>
      </c>
      <c r="C35" s="26">
        <v>23.4</v>
      </c>
      <c r="D35" s="112">
        <v>-8.3999999999999986</v>
      </c>
      <c r="E35" s="112">
        <v>67.400000000000006</v>
      </c>
      <c r="F35" s="113">
        <v>37895</v>
      </c>
      <c r="G35" s="193">
        <v>-23.4</v>
      </c>
      <c r="H35" s="193"/>
      <c r="I35" s="193"/>
      <c r="J35" s="2"/>
      <c r="K35" s="2"/>
    </row>
    <row r="36" spans="1:11">
      <c r="A36" s="111">
        <v>38078</v>
      </c>
      <c r="B36" s="26">
        <v>19.2</v>
      </c>
      <c r="C36" s="26">
        <v>17.3</v>
      </c>
      <c r="D36" s="112">
        <v>1.8999999999999986</v>
      </c>
      <c r="E36" s="112">
        <v>71</v>
      </c>
      <c r="F36" s="113">
        <v>38078</v>
      </c>
      <c r="G36" s="193">
        <v>-17.3</v>
      </c>
      <c r="H36" s="193"/>
      <c r="I36" s="193"/>
      <c r="J36" s="2"/>
      <c r="K36" s="2"/>
    </row>
    <row r="37" spans="1:11">
      <c r="A37" s="111">
        <v>38261</v>
      </c>
      <c r="B37" s="26">
        <v>16.2</v>
      </c>
      <c r="C37" s="26">
        <v>20</v>
      </c>
      <c r="D37" s="112">
        <v>-3.8000000000000007</v>
      </c>
      <c r="E37" s="112">
        <v>71.8</v>
      </c>
      <c r="F37" s="113">
        <v>38261</v>
      </c>
      <c r="G37" s="193">
        <v>-20</v>
      </c>
      <c r="H37" s="193"/>
      <c r="I37" s="193"/>
      <c r="J37" s="2"/>
      <c r="K37" s="2"/>
    </row>
    <row r="38" spans="1:11">
      <c r="A38" s="111">
        <v>38443</v>
      </c>
      <c r="B38" s="26">
        <v>14.1</v>
      </c>
      <c r="C38" s="26">
        <v>19.8</v>
      </c>
      <c r="D38" s="112">
        <v>-5.7000000000000011</v>
      </c>
      <c r="E38" s="112">
        <v>68.3</v>
      </c>
      <c r="F38" s="113">
        <v>38443</v>
      </c>
      <c r="G38" s="193">
        <v>-19.8</v>
      </c>
      <c r="H38" s="193"/>
      <c r="I38" s="193"/>
      <c r="J38" s="2"/>
      <c r="K38" s="2"/>
    </row>
    <row r="39" spans="1:11">
      <c r="A39" s="111">
        <v>38626</v>
      </c>
      <c r="B39" s="26">
        <v>12.3</v>
      </c>
      <c r="C39" s="26">
        <v>20.9</v>
      </c>
      <c r="D39" s="112">
        <v>-8.5999999999999979</v>
      </c>
      <c r="E39" s="112">
        <v>65.8</v>
      </c>
      <c r="F39" s="113">
        <v>38626</v>
      </c>
      <c r="G39" s="193">
        <v>-20.9</v>
      </c>
      <c r="H39" s="193"/>
      <c r="I39" s="193"/>
      <c r="J39" s="2"/>
      <c r="K39" s="2"/>
    </row>
    <row r="40" spans="1:11">
      <c r="A40" s="111">
        <v>38808</v>
      </c>
      <c r="B40" s="26">
        <v>18.8</v>
      </c>
      <c r="C40" s="26">
        <v>13.4</v>
      </c>
      <c r="D40" s="112">
        <v>5.4</v>
      </c>
      <c r="E40" s="112">
        <v>71.5</v>
      </c>
      <c r="F40" s="113">
        <v>38808</v>
      </c>
      <c r="G40" s="193">
        <v>-13.4</v>
      </c>
      <c r="H40" s="193"/>
      <c r="I40" s="193"/>
      <c r="J40" s="2"/>
      <c r="K40" s="2"/>
    </row>
    <row r="41" spans="1:11">
      <c r="A41" s="111">
        <v>38991</v>
      </c>
      <c r="B41" s="26">
        <v>20.100000000000001</v>
      </c>
      <c r="C41" s="26">
        <v>14.5</v>
      </c>
      <c r="D41" s="112">
        <v>5.6000000000000014</v>
      </c>
      <c r="E41" s="112">
        <v>70.400000000000006</v>
      </c>
      <c r="F41" s="113">
        <v>38991</v>
      </c>
      <c r="G41" s="193">
        <v>-14.5</v>
      </c>
      <c r="H41" s="193"/>
      <c r="I41" s="193"/>
      <c r="J41" s="2"/>
      <c r="K41" s="2"/>
    </row>
    <row r="42" spans="1:11">
      <c r="A42" s="111">
        <v>39173</v>
      </c>
      <c r="B42" s="26">
        <v>28.2</v>
      </c>
      <c r="C42" s="26">
        <v>8.5</v>
      </c>
      <c r="D42" s="112">
        <v>19.7</v>
      </c>
      <c r="E42" s="112">
        <v>76.5</v>
      </c>
      <c r="F42" s="113">
        <v>39173</v>
      </c>
      <c r="G42" s="193">
        <v>-8.5</v>
      </c>
      <c r="H42" s="193"/>
      <c r="I42" s="193"/>
      <c r="J42" s="2"/>
      <c r="K42" s="2"/>
    </row>
    <row r="43" spans="1:11">
      <c r="A43" s="111">
        <v>39356</v>
      </c>
      <c r="B43" s="26">
        <v>27</v>
      </c>
      <c r="C43" s="26">
        <v>9.9</v>
      </c>
      <c r="D43" s="112">
        <v>17.100000000000001</v>
      </c>
      <c r="E43" s="112">
        <v>72.5</v>
      </c>
      <c r="F43" s="113">
        <v>39356</v>
      </c>
      <c r="G43" s="193">
        <v>-9.9</v>
      </c>
      <c r="H43" s="193"/>
      <c r="I43" s="193"/>
      <c r="J43" s="2"/>
      <c r="K43" s="2"/>
    </row>
    <row r="44" spans="1:11">
      <c r="A44" s="111">
        <v>39539</v>
      </c>
      <c r="B44" s="26">
        <v>29.4</v>
      </c>
      <c r="C44" s="26">
        <v>8.8000000000000007</v>
      </c>
      <c r="D44" s="112">
        <v>20.599999999999998</v>
      </c>
      <c r="E44" s="112">
        <v>75</v>
      </c>
      <c r="F44" s="113">
        <v>39539</v>
      </c>
      <c r="G44" s="193">
        <v>-8.8000000000000007</v>
      </c>
      <c r="H44" s="193"/>
      <c r="I44" s="193"/>
      <c r="J44" s="2"/>
      <c r="K44" s="2"/>
    </row>
    <row r="45" spans="1:11">
      <c r="A45" s="111">
        <v>39722</v>
      </c>
      <c r="B45" s="26">
        <v>19.399999999999999</v>
      </c>
      <c r="C45" s="26">
        <v>15.5</v>
      </c>
      <c r="D45" s="112">
        <v>3.8999999999999986</v>
      </c>
      <c r="E45" s="112">
        <v>72.3</v>
      </c>
      <c r="F45" s="113">
        <v>39722</v>
      </c>
      <c r="G45" s="193">
        <v>-15.5</v>
      </c>
      <c r="H45" s="193"/>
      <c r="I45" s="193"/>
      <c r="J45" s="2"/>
      <c r="K45" s="2"/>
    </row>
    <row r="46" spans="1:11">
      <c r="A46" s="111">
        <v>39904</v>
      </c>
      <c r="B46" s="26">
        <v>6.7</v>
      </c>
      <c r="C46" s="26">
        <v>27.8</v>
      </c>
      <c r="D46" s="112">
        <v>-21.1</v>
      </c>
      <c r="E46" s="112">
        <v>61.7</v>
      </c>
      <c r="F46" s="113">
        <v>39904</v>
      </c>
      <c r="G46" s="193">
        <v>-27.8</v>
      </c>
      <c r="H46" s="193"/>
      <c r="I46" s="193"/>
      <c r="J46" s="2"/>
      <c r="K46" s="2"/>
    </row>
    <row r="47" spans="1:11">
      <c r="A47" s="111">
        <v>40087</v>
      </c>
      <c r="B47" s="26">
        <v>8.9</v>
      </c>
      <c r="C47" s="26">
        <v>19.100000000000001</v>
      </c>
      <c r="D47" s="112">
        <v>-10.200000000000001</v>
      </c>
      <c r="E47" s="112">
        <v>59</v>
      </c>
      <c r="F47" s="113">
        <v>40087</v>
      </c>
      <c r="G47" s="193">
        <v>-19.100000000000001</v>
      </c>
      <c r="H47" s="193"/>
      <c r="I47" s="193"/>
      <c r="J47" s="2"/>
      <c r="K47" s="2"/>
    </row>
    <row r="48" spans="1:11">
      <c r="A48" s="111">
        <v>40269</v>
      </c>
      <c r="B48" s="26">
        <v>18</v>
      </c>
      <c r="C48" s="26">
        <v>11.7</v>
      </c>
      <c r="D48" s="112">
        <v>6.3000000000000007</v>
      </c>
      <c r="E48" s="112">
        <v>67.8</v>
      </c>
      <c r="F48" s="113">
        <v>40269</v>
      </c>
      <c r="G48" s="193">
        <v>-11.7</v>
      </c>
      <c r="H48" s="193"/>
      <c r="I48" s="193"/>
      <c r="J48" s="2"/>
      <c r="K48" s="2"/>
    </row>
    <row r="49" spans="1:21">
      <c r="A49" s="111">
        <v>40452</v>
      </c>
      <c r="B49" s="26">
        <v>22.8</v>
      </c>
      <c r="C49" s="26">
        <v>8.9</v>
      </c>
      <c r="D49" s="112">
        <v>13.9</v>
      </c>
      <c r="E49" s="112">
        <v>72.099999999999994</v>
      </c>
      <c r="F49" s="113">
        <v>40452</v>
      </c>
      <c r="G49" s="193">
        <v>-8.9</v>
      </c>
      <c r="H49" s="193"/>
      <c r="I49" s="193"/>
    </row>
    <row r="50" spans="1:21" s="107" customFormat="1">
      <c r="A50" s="111">
        <v>40634</v>
      </c>
      <c r="B50" s="26">
        <v>30.3</v>
      </c>
      <c r="C50" s="26">
        <v>4.3</v>
      </c>
      <c r="D50" s="112">
        <v>26</v>
      </c>
      <c r="E50" s="112">
        <v>76.7</v>
      </c>
      <c r="F50" s="113">
        <v>40634</v>
      </c>
      <c r="G50" s="193">
        <v>-4.3</v>
      </c>
      <c r="H50" s="193"/>
      <c r="I50" s="193"/>
      <c r="K50" s="110"/>
      <c r="L50" s="108"/>
      <c r="M50" s="108"/>
      <c r="N50" s="108"/>
      <c r="O50" s="108"/>
      <c r="P50" s="108"/>
      <c r="Q50" s="108"/>
      <c r="R50" s="108"/>
      <c r="S50" s="108"/>
      <c r="T50" s="108"/>
      <c r="U50" s="108"/>
    </row>
    <row r="51" spans="1:21" s="107" customFormat="1">
      <c r="A51" s="111">
        <v>40817</v>
      </c>
      <c r="B51" s="26">
        <v>23.1</v>
      </c>
      <c r="C51" s="26">
        <v>7.9</v>
      </c>
      <c r="D51" s="112">
        <v>15.200000000000001</v>
      </c>
      <c r="E51" s="112">
        <v>75.7</v>
      </c>
      <c r="F51" s="113">
        <v>40817</v>
      </c>
      <c r="G51" s="193">
        <v>-7.9</v>
      </c>
      <c r="H51" s="193"/>
      <c r="I51" s="193"/>
      <c r="K51" s="110"/>
      <c r="L51" s="108"/>
      <c r="M51" s="108"/>
      <c r="N51" s="108"/>
      <c r="O51" s="108"/>
      <c r="P51" s="108"/>
      <c r="Q51" s="108"/>
      <c r="R51" s="108"/>
      <c r="S51" s="108"/>
      <c r="T51" s="108"/>
      <c r="U51" s="108"/>
    </row>
    <row r="52" spans="1:21" s="107" customFormat="1">
      <c r="A52" s="111">
        <v>41000</v>
      </c>
      <c r="B52" s="26">
        <v>25.5</v>
      </c>
      <c r="C52" s="26">
        <v>7</v>
      </c>
      <c r="D52" s="112">
        <v>18.5</v>
      </c>
      <c r="E52" s="112">
        <v>73.099999999999994</v>
      </c>
      <c r="F52" s="113">
        <v>41000</v>
      </c>
      <c r="G52" s="193">
        <v>-7</v>
      </c>
      <c r="H52" s="193"/>
      <c r="I52" s="193"/>
      <c r="K52" s="110"/>
      <c r="L52" s="108"/>
      <c r="M52" s="108"/>
      <c r="N52" s="108"/>
      <c r="O52" s="108"/>
      <c r="P52" s="108"/>
      <c r="Q52" s="108"/>
      <c r="R52" s="108"/>
      <c r="S52" s="108"/>
      <c r="T52" s="108"/>
      <c r="U52" s="108"/>
    </row>
    <row r="53" spans="1:21" s="107" customFormat="1">
      <c r="A53" s="111">
        <v>41183</v>
      </c>
      <c r="B53" s="26">
        <v>16.5</v>
      </c>
      <c r="C53" s="26">
        <v>13.3</v>
      </c>
      <c r="D53" s="112">
        <v>3.1999999999999993</v>
      </c>
      <c r="E53" s="112">
        <v>71.099999999999994</v>
      </c>
      <c r="F53" s="113">
        <v>41183</v>
      </c>
      <c r="G53" s="193">
        <v>-13.3</v>
      </c>
      <c r="H53" s="193"/>
      <c r="I53" s="193"/>
      <c r="K53" s="110"/>
      <c r="L53" s="108"/>
      <c r="M53" s="108"/>
      <c r="N53" s="108"/>
      <c r="O53" s="108"/>
      <c r="P53" s="108"/>
      <c r="Q53" s="108"/>
      <c r="R53" s="108"/>
      <c r="S53" s="108"/>
      <c r="T53" s="108"/>
      <c r="U53" s="108"/>
    </row>
    <row r="54" spans="1:21" s="107" customFormat="1">
      <c r="A54" s="111">
        <v>41365</v>
      </c>
      <c r="B54" s="26">
        <v>20.3</v>
      </c>
      <c r="C54" s="26">
        <v>8.3000000000000007</v>
      </c>
      <c r="D54" s="112">
        <v>12</v>
      </c>
      <c r="E54" s="112">
        <v>76.3</v>
      </c>
      <c r="F54" s="113">
        <v>41365</v>
      </c>
      <c r="G54" s="193">
        <v>-8.3000000000000007</v>
      </c>
      <c r="H54" s="193"/>
      <c r="I54" s="193"/>
      <c r="K54" s="110"/>
      <c r="L54" s="108"/>
      <c r="M54" s="108"/>
      <c r="N54" s="108"/>
      <c r="O54" s="108"/>
      <c r="P54" s="108"/>
      <c r="Q54" s="108"/>
      <c r="R54" s="108"/>
      <c r="S54" s="108"/>
      <c r="T54" s="108"/>
      <c r="U54" s="108"/>
    </row>
    <row r="55" spans="1:21" s="107" customFormat="1">
      <c r="A55" s="111">
        <v>41548</v>
      </c>
      <c r="B55" s="26">
        <v>33.9</v>
      </c>
      <c r="C55" s="26">
        <v>12.4</v>
      </c>
      <c r="D55" s="112">
        <v>21.5</v>
      </c>
      <c r="E55" s="112">
        <v>78.900000000000006</v>
      </c>
      <c r="F55" s="113">
        <v>41548</v>
      </c>
      <c r="G55" s="193">
        <v>-12.4</v>
      </c>
      <c r="H55" s="193"/>
      <c r="I55" s="193"/>
      <c r="K55" s="110"/>
      <c r="L55" s="108"/>
      <c r="M55" s="108"/>
      <c r="N55" s="108"/>
      <c r="O55" s="108"/>
      <c r="P55" s="108"/>
      <c r="Q55" s="108"/>
      <c r="R55" s="108"/>
      <c r="S55" s="108"/>
      <c r="T55" s="108"/>
      <c r="U55" s="108"/>
    </row>
    <row r="56" spans="1:21" s="107" customFormat="1">
      <c r="A56" s="111">
        <v>41730</v>
      </c>
      <c r="B56" s="26">
        <v>33.700000000000003</v>
      </c>
      <c r="C56" s="26">
        <v>12.6</v>
      </c>
      <c r="D56" s="112">
        <v>21.1</v>
      </c>
      <c r="E56" s="112">
        <v>77.099999999999994</v>
      </c>
      <c r="F56" s="113">
        <v>41730</v>
      </c>
      <c r="G56" s="193">
        <v>-12.6</v>
      </c>
      <c r="H56" s="193"/>
      <c r="I56" s="193"/>
      <c r="K56" s="110"/>
      <c r="L56" s="108"/>
      <c r="M56" s="108"/>
      <c r="N56" s="108"/>
      <c r="O56" s="108"/>
      <c r="P56" s="108"/>
      <c r="Q56" s="108"/>
      <c r="R56" s="108"/>
      <c r="S56" s="108"/>
      <c r="T56" s="108"/>
      <c r="U56" s="108"/>
    </row>
    <row r="57" spans="1:21" s="107" customFormat="1">
      <c r="A57" s="111">
        <v>41913</v>
      </c>
      <c r="B57" s="26">
        <v>32.9</v>
      </c>
      <c r="C57" s="26">
        <v>12.1</v>
      </c>
      <c r="D57" s="112">
        <v>20.799999999999997</v>
      </c>
      <c r="E57" s="112">
        <v>74.7</v>
      </c>
      <c r="F57" s="113">
        <v>41913</v>
      </c>
      <c r="G57" s="193">
        <v>-12.1</v>
      </c>
      <c r="H57" s="193"/>
      <c r="I57" s="193"/>
      <c r="K57" s="110"/>
      <c r="L57" s="108"/>
      <c r="M57" s="108"/>
      <c r="N57" s="108"/>
      <c r="O57" s="108"/>
      <c r="P57" s="108"/>
      <c r="Q57" s="108"/>
      <c r="R57" s="108"/>
      <c r="S57" s="108"/>
      <c r="T57" s="108"/>
      <c r="U57" s="108"/>
    </row>
    <row r="58" spans="1:21" s="107" customFormat="1">
      <c r="A58" s="111">
        <v>42095</v>
      </c>
      <c r="B58" s="26">
        <v>34</v>
      </c>
      <c r="C58" s="26">
        <v>14.1</v>
      </c>
      <c r="D58" s="112">
        <v>19.899999999999999</v>
      </c>
      <c r="E58" s="112">
        <v>79.8</v>
      </c>
      <c r="F58" s="113">
        <v>42095</v>
      </c>
      <c r="G58" s="193">
        <v>-14.1</v>
      </c>
      <c r="H58" s="193"/>
      <c r="I58" s="193"/>
      <c r="K58" s="110"/>
      <c r="L58" s="108"/>
      <c r="M58" s="108"/>
      <c r="N58" s="108"/>
      <c r="O58" s="108"/>
      <c r="P58" s="108"/>
      <c r="Q58" s="108"/>
      <c r="R58" s="108"/>
      <c r="S58" s="108"/>
      <c r="T58" s="108"/>
      <c r="U58" s="108"/>
    </row>
    <row r="59" spans="1:21" s="107" customFormat="1">
      <c r="A59" s="111">
        <v>42278</v>
      </c>
      <c r="B59" s="26">
        <v>21</v>
      </c>
      <c r="C59" s="26">
        <v>10.9</v>
      </c>
      <c r="D59" s="112">
        <v>10.1</v>
      </c>
      <c r="E59" s="112">
        <v>77.599999999999994</v>
      </c>
      <c r="F59" s="113">
        <v>42278</v>
      </c>
      <c r="G59" s="193">
        <v>-10.9</v>
      </c>
      <c r="H59" s="193"/>
      <c r="I59" s="193"/>
      <c r="K59" s="110"/>
      <c r="L59" s="108"/>
      <c r="M59" s="108"/>
      <c r="N59" s="108"/>
      <c r="O59" s="108"/>
      <c r="P59" s="108"/>
      <c r="Q59" s="108"/>
      <c r="R59" s="108"/>
      <c r="S59" s="108"/>
      <c r="T59" s="108"/>
      <c r="U59" s="108"/>
    </row>
    <row r="60" spans="1:21" s="107" customFormat="1">
      <c r="A60" s="111">
        <v>42461</v>
      </c>
      <c r="B60" s="26">
        <v>25.1</v>
      </c>
      <c r="C60" s="26">
        <v>8.8000000000000007</v>
      </c>
      <c r="D60" s="112">
        <v>16.3</v>
      </c>
      <c r="E60" s="112">
        <v>81.3</v>
      </c>
      <c r="F60" s="113">
        <v>42461</v>
      </c>
      <c r="G60" s="193">
        <v>-8.8000000000000007</v>
      </c>
      <c r="H60" s="193"/>
      <c r="I60" s="193"/>
      <c r="K60" s="110"/>
      <c r="L60" s="108"/>
      <c r="M60" s="108"/>
      <c r="N60" s="108"/>
      <c r="O60" s="108"/>
      <c r="P60" s="108"/>
      <c r="Q60" s="108"/>
      <c r="R60" s="108"/>
      <c r="S60" s="108"/>
      <c r="T60" s="108"/>
      <c r="U60" s="108"/>
    </row>
    <row r="61" spans="1:21">
      <c r="A61" s="111">
        <v>42644</v>
      </c>
      <c r="B61" s="26">
        <v>24</v>
      </c>
      <c r="C61" s="26">
        <v>7.9</v>
      </c>
      <c r="D61" s="112">
        <v>16.100000000000001</v>
      </c>
      <c r="E61" s="112">
        <v>80.7</v>
      </c>
      <c r="F61" s="113">
        <v>42644</v>
      </c>
      <c r="G61" s="193">
        <v>-7.9</v>
      </c>
      <c r="H61" s="193"/>
      <c r="I61" s="193"/>
    </row>
    <row r="62" spans="1:21">
      <c r="A62" s="111">
        <v>42826</v>
      </c>
      <c r="B62" s="26">
        <v>26.7</v>
      </c>
      <c r="C62" s="26">
        <v>6.5</v>
      </c>
      <c r="D62" s="112">
        <v>20.2</v>
      </c>
      <c r="E62" s="112">
        <v>81.099999999999994</v>
      </c>
      <c r="F62" s="113">
        <v>42826</v>
      </c>
      <c r="G62" s="193">
        <v>-6.5</v>
      </c>
      <c r="H62" s="193"/>
      <c r="I62" s="193"/>
    </row>
    <row r="63" spans="1:21">
      <c r="A63" s="156">
        <v>43009</v>
      </c>
      <c r="B63" s="26">
        <v>27.8</v>
      </c>
      <c r="C63" s="26">
        <v>7</v>
      </c>
      <c r="D63" s="112">
        <v>20.8</v>
      </c>
      <c r="E63" s="112">
        <v>81.8</v>
      </c>
      <c r="F63" s="157">
        <v>43009</v>
      </c>
      <c r="G63" s="194">
        <v>-7</v>
      </c>
      <c r="H63" s="194"/>
      <c r="I63" s="194"/>
    </row>
    <row r="64" spans="1:21">
      <c r="A64" s="156">
        <v>43191</v>
      </c>
      <c r="B64" s="26">
        <v>30.3</v>
      </c>
      <c r="C64" s="26">
        <v>4.0999999999999996</v>
      </c>
      <c r="D64" s="112">
        <v>26.200000000000003</v>
      </c>
      <c r="E64" s="112">
        <v>78.3</v>
      </c>
      <c r="F64" s="157">
        <v>43191</v>
      </c>
      <c r="G64" s="194">
        <v>-4.0999999999999996</v>
      </c>
      <c r="H64" s="194"/>
      <c r="I64" s="194"/>
    </row>
    <row r="65" spans="1:9">
      <c r="A65" s="111">
        <v>43374</v>
      </c>
      <c r="B65" s="26">
        <v>26.6</v>
      </c>
      <c r="C65" s="26">
        <v>8.9</v>
      </c>
      <c r="D65" s="112">
        <v>17.700000000000003</v>
      </c>
      <c r="E65" s="112">
        <v>78.2</v>
      </c>
      <c r="F65" s="113">
        <v>43374</v>
      </c>
      <c r="G65" s="193">
        <v>-8.9</v>
      </c>
      <c r="H65" s="193"/>
      <c r="I65" s="193"/>
    </row>
    <row r="66" spans="1:9">
      <c r="A66" s="111">
        <v>43556</v>
      </c>
      <c r="B66" s="26">
        <v>26.6</v>
      </c>
      <c r="C66" s="26">
        <v>8.3000000000000007</v>
      </c>
      <c r="D66" s="112">
        <v>18.3</v>
      </c>
      <c r="E66" s="112">
        <v>77.8</v>
      </c>
      <c r="F66" s="113">
        <v>43556</v>
      </c>
      <c r="G66" s="193">
        <v>-8.3000000000000007</v>
      </c>
      <c r="H66" s="193"/>
      <c r="I66" s="193"/>
    </row>
    <row r="67" spans="1:9">
      <c r="A67" s="111">
        <v>43739</v>
      </c>
      <c r="B67" s="26">
        <v>19.899999999999999</v>
      </c>
      <c r="C67" s="26">
        <v>12.6</v>
      </c>
      <c r="D67" s="112">
        <v>7.2999999999999989</v>
      </c>
      <c r="E67" s="112">
        <v>75.900000000000006</v>
      </c>
      <c r="F67" s="113">
        <v>43739</v>
      </c>
      <c r="G67" s="193">
        <v>-12.6</v>
      </c>
      <c r="H67" s="193"/>
      <c r="I67" s="193"/>
    </row>
    <row r="68" spans="1:9">
      <c r="A68" s="111"/>
      <c r="B68" s="26"/>
      <c r="C68" s="26"/>
      <c r="D68" s="112"/>
      <c r="E68" s="112"/>
      <c r="F68" s="113"/>
      <c r="G68" s="113"/>
      <c r="H68" s="113"/>
      <c r="I68" s="113"/>
    </row>
    <row r="69" spans="1:9">
      <c r="A69" s="111"/>
      <c r="B69" s="26"/>
      <c r="C69" s="26"/>
      <c r="D69" s="112"/>
      <c r="E69" s="112"/>
      <c r="F69" s="113"/>
      <c r="G69" s="113"/>
      <c r="H69" s="113"/>
      <c r="I69" s="113"/>
    </row>
    <row r="70" spans="1:9">
      <c r="A70" s="111"/>
      <c r="B70" s="26"/>
      <c r="C70" s="26"/>
      <c r="D70" s="112"/>
      <c r="E70" s="112"/>
      <c r="F70" s="113"/>
      <c r="G70" s="113"/>
      <c r="H70" s="113"/>
      <c r="I70" s="113"/>
    </row>
    <row r="71" spans="1:9">
      <c r="A71" s="111"/>
      <c r="B71" s="26"/>
      <c r="C71" s="26"/>
      <c r="D71" s="112"/>
      <c r="E71" s="112"/>
      <c r="F71" s="113"/>
      <c r="G71" s="113"/>
      <c r="H71" s="113"/>
      <c r="I71" s="113"/>
    </row>
    <row r="72" spans="1:9">
      <c r="A72" s="111"/>
      <c r="B72" s="26"/>
      <c r="C72" s="26"/>
      <c r="D72" s="112"/>
      <c r="E72" s="112"/>
      <c r="F72" s="113"/>
      <c r="G72" s="113"/>
      <c r="H72" s="113"/>
      <c r="I72" s="113"/>
    </row>
  </sheetData>
  <pageMargins left="0.78740157499999996" right="0.78740157499999996" top="0.984251969" bottom="0.984251969" header="0.4921259845" footer="0.4921259845"/>
  <pageSetup paperSize="9" scale="9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70"/>
  <sheetViews>
    <sheetView topLeftCell="G40" zoomScaleNormal="100" workbookViewId="0">
      <selection activeCell="M51" sqref="M51"/>
    </sheetView>
  </sheetViews>
  <sheetFormatPr baseColWidth="10" defaultRowHeight="12.75"/>
  <cols>
    <col min="1" max="16384" width="11.42578125" style="29"/>
  </cols>
  <sheetData>
    <row r="3" spans="1:16">
      <c r="A3" s="41"/>
      <c r="B3" s="41"/>
    </row>
    <row r="8" spans="1:16" ht="25.5">
      <c r="A8" s="41" t="s">
        <v>97</v>
      </c>
      <c r="C8" s="41"/>
      <c r="D8" s="41"/>
      <c r="E8" s="42" t="s">
        <v>84</v>
      </c>
      <c r="F8" s="29" t="s">
        <v>85</v>
      </c>
      <c r="G8" s="29" t="s">
        <v>86</v>
      </c>
      <c r="H8" s="29" t="s">
        <v>87</v>
      </c>
      <c r="I8" s="29" t="s">
        <v>94</v>
      </c>
      <c r="J8" s="29" t="s">
        <v>88</v>
      </c>
      <c r="K8" s="29" t="s">
        <v>92</v>
      </c>
      <c r="L8" s="29" t="s">
        <v>91</v>
      </c>
      <c r="M8" s="29" t="s">
        <v>89</v>
      </c>
      <c r="N8" s="29" t="s">
        <v>98</v>
      </c>
      <c r="O8" s="29" t="s">
        <v>90</v>
      </c>
      <c r="P8" s="29" t="s">
        <v>93</v>
      </c>
    </row>
    <row r="9" spans="1:16">
      <c r="B9" s="29" t="s">
        <v>95</v>
      </c>
      <c r="C9" s="29" t="s">
        <v>22</v>
      </c>
      <c r="D9" s="29" t="s">
        <v>23</v>
      </c>
      <c r="E9" s="29" t="s">
        <v>37</v>
      </c>
      <c r="F9" s="29" t="s">
        <v>40</v>
      </c>
      <c r="G9" s="29" t="s">
        <v>41</v>
      </c>
      <c r="H9" s="29" t="s">
        <v>42</v>
      </c>
      <c r="I9" s="29" t="s">
        <v>30</v>
      </c>
      <c r="J9" s="29" t="s">
        <v>25</v>
      </c>
      <c r="K9" s="29" t="s">
        <v>99</v>
      </c>
      <c r="L9" s="29" t="s">
        <v>29</v>
      </c>
      <c r="M9" s="29" t="s">
        <v>0</v>
      </c>
      <c r="N9" s="29" t="s">
        <v>17</v>
      </c>
      <c r="O9" s="29" t="s">
        <v>398</v>
      </c>
      <c r="P9" s="29" t="s">
        <v>31</v>
      </c>
    </row>
    <row r="10" spans="1:16" s="39" customFormat="1">
      <c r="A10" s="39" t="s">
        <v>346</v>
      </c>
      <c r="B10" s="39">
        <v>7.2999999999999989</v>
      </c>
      <c r="C10" s="39">
        <v>8.1</v>
      </c>
      <c r="D10" s="39">
        <v>5</v>
      </c>
      <c r="E10" s="39">
        <v>-13.7</v>
      </c>
      <c r="F10" s="39">
        <v>7.4776785714285712</v>
      </c>
      <c r="G10" s="39">
        <v>6.4</v>
      </c>
      <c r="H10" s="39">
        <v>10.199999999999999</v>
      </c>
      <c r="I10" s="39">
        <v>17.600000000000001</v>
      </c>
      <c r="J10" s="39">
        <v>16.600000000000001</v>
      </c>
      <c r="K10" s="39">
        <v>15.099999999999998</v>
      </c>
      <c r="L10" s="39">
        <v>14.000000000000002</v>
      </c>
      <c r="M10" s="39">
        <v>8.1999999999999993</v>
      </c>
      <c r="N10" s="39">
        <v>5.8000000000000007</v>
      </c>
      <c r="O10" s="39">
        <v>-5.8000000000000007</v>
      </c>
      <c r="P10" s="39">
        <v>-12.400000000000002</v>
      </c>
    </row>
    <row r="11" spans="1:16">
      <c r="A11" s="39" t="s">
        <v>529</v>
      </c>
      <c r="B11" s="39">
        <v>18.3</v>
      </c>
      <c r="C11" s="39">
        <v>19</v>
      </c>
      <c r="D11" s="39">
        <v>16.5</v>
      </c>
      <c r="E11" s="39">
        <v>0.4</v>
      </c>
      <c r="F11" s="39">
        <v>18.015963511972636</v>
      </c>
      <c r="G11" s="39">
        <v>21.099999999999998</v>
      </c>
      <c r="H11" s="39">
        <v>16.299999999999997</v>
      </c>
      <c r="I11" s="39">
        <v>15.3</v>
      </c>
      <c r="J11" s="39">
        <v>35.900000000000006</v>
      </c>
      <c r="K11" s="39">
        <v>26</v>
      </c>
      <c r="L11" s="39">
        <v>31</v>
      </c>
      <c r="M11" s="39">
        <v>17.900000000000002</v>
      </c>
      <c r="N11" s="39">
        <v>7.7999999999999989</v>
      </c>
      <c r="O11" s="39">
        <v>9.6</v>
      </c>
      <c r="P11" s="39">
        <v>2.8999999999999986</v>
      </c>
    </row>
    <row r="12" spans="1:16">
      <c r="A12" s="39" t="s">
        <v>513</v>
      </c>
      <c r="B12" s="39">
        <v>17.700000000000003</v>
      </c>
      <c r="C12" s="39">
        <v>20.299999999999997</v>
      </c>
      <c r="D12" s="39">
        <v>10.400000000000002</v>
      </c>
      <c r="E12" s="44">
        <v>-3.7999999999999989</v>
      </c>
      <c r="F12" s="39">
        <v>14.464692482915716</v>
      </c>
      <c r="G12" s="39">
        <v>23.500000000000004</v>
      </c>
      <c r="H12" s="39">
        <v>22.9</v>
      </c>
      <c r="I12" s="39">
        <v>3.0999999999999996</v>
      </c>
      <c r="J12" s="39">
        <v>32.4</v>
      </c>
      <c r="K12" s="39">
        <v>23.299999999999997</v>
      </c>
      <c r="L12" s="39">
        <v>18.200000000000003</v>
      </c>
      <c r="M12" s="39">
        <v>11.700000000000001</v>
      </c>
      <c r="N12" s="39">
        <v>13.899999999999999</v>
      </c>
      <c r="O12" s="39">
        <v>23.4</v>
      </c>
      <c r="P12" s="39">
        <v>-7.5000000000000018</v>
      </c>
    </row>
    <row r="13" spans="1:16">
      <c r="C13" s="41"/>
      <c r="D13" s="41"/>
      <c r="E13" s="41"/>
      <c r="F13" s="41"/>
      <c r="G13" s="41"/>
      <c r="H13" s="41"/>
    </row>
    <row r="14" spans="1:16">
      <c r="A14" s="41"/>
      <c r="B14" s="41"/>
      <c r="C14" s="41"/>
      <c r="D14" s="41"/>
      <c r="E14" s="41"/>
      <c r="F14" s="41"/>
      <c r="G14" s="41"/>
      <c r="H14" s="41"/>
    </row>
    <row r="15" spans="1:16">
      <c r="A15" s="41"/>
      <c r="B15" s="41"/>
      <c r="C15" s="41"/>
      <c r="D15" s="41"/>
      <c r="E15" s="41"/>
      <c r="F15" s="41"/>
      <c r="G15" s="41"/>
      <c r="H15" s="41"/>
    </row>
    <row r="16" spans="1:16">
      <c r="A16" s="41"/>
      <c r="B16" s="41"/>
      <c r="C16" s="41"/>
      <c r="D16" s="41"/>
      <c r="E16" s="41"/>
      <c r="F16" s="41"/>
      <c r="G16" s="41"/>
      <c r="H16" s="41"/>
    </row>
    <row r="17" spans="1:8">
      <c r="A17" s="41"/>
      <c r="B17" s="41"/>
      <c r="C17" s="41"/>
      <c r="D17" s="41"/>
      <c r="E17" s="41"/>
      <c r="F17" s="41"/>
      <c r="G17" s="41"/>
      <c r="H17" s="41"/>
    </row>
    <row r="40" spans="8:16" s="174" customFormat="1" ht="15.75">
      <c r="H40" s="161" t="s">
        <v>554</v>
      </c>
      <c r="I40" s="168"/>
      <c r="J40" s="168"/>
      <c r="K40" s="168"/>
      <c r="L40" s="168"/>
      <c r="M40" s="168"/>
      <c r="N40" s="168"/>
      <c r="O40" s="168"/>
      <c r="P40" s="161" t="s">
        <v>413</v>
      </c>
    </row>
    <row r="66" spans="8:17">
      <c r="I66" s="39"/>
      <c r="Q66" s="39"/>
    </row>
    <row r="70" spans="8:17">
      <c r="H70" s="19" t="s">
        <v>466</v>
      </c>
      <c r="P70" s="19" t="s">
        <v>466</v>
      </c>
    </row>
  </sheetData>
  <pageMargins left="0.78740157499999996" right="0.78740157499999996" top="0.984251969" bottom="0.984251969" header="0.4921259845" footer="0.4921259845"/>
  <pageSetup paperSize="9" orientation="portrait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07"/>
  <sheetViews>
    <sheetView showGridLines="0" topLeftCell="B1" zoomScaleNormal="100" workbookViewId="0">
      <selection activeCell="M51" sqref="M51"/>
    </sheetView>
  </sheetViews>
  <sheetFormatPr baseColWidth="10" defaultRowHeight="12.75"/>
  <cols>
    <col min="1" max="1" width="9.140625" style="83" customWidth="1"/>
    <col min="2" max="2" width="14.140625" style="83" customWidth="1"/>
    <col min="3" max="3" width="2.7109375" style="83" customWidth="1"/>
    <col min="4" max="4" width="20" style="78" customWidth="1"/>
    <col min="5" max="5" width="32.42578125" style="3" customWidth="1"/>
    <col min="6" max="6" width="30.7109375" style="3" customWidth="1"/>
    <col min="7" max="7" width="32.42578125" style="4" customWidth="1"/>
    <col min="8" max="8" width="11.42578125" style="4"/>
    <col min="9" max="9" width="11.42578125" style="77"/>
    <col min="10" max="10" width="0" style="88" hidden="1" customWidth="1"/>
    <col min="11" max="16384" width="11.42578125" style="78"/>
  </cols>
  <sheetData>
    <row r="1" spans="1:28" s="70" customFormat="1" ht="27.75">
      <c r="A1" s="17"/>
      <c r="B1" s="17"/>
      <c r="C1" s="173" t="s">
        <v>471</v>
      </c>
      <c r="E1" s="74"/>
      <c r="F1" s="66"/>
      <c r="G1" s="74"/>
      <c r="H1" s="74"/>
    </row>
    <row r="2" spans="1:28" s="70" customFormat="1">
      <c r="A2" s="17"/>
      <c r="B2" s="17"/>
      <c r="C2" s="17"/>
      <c r="E2" s="74"/>
      <c r="F2" s="74"/>
      <c r="G2" s="74"/>
      <c r="H2" s="74"/>
      <c r="W2" s="70" t="s">
        <v>447</v>
      </c>
    </row>
    <row r="3" spans="1:28" s="70" customFormat="1">
      <c r="A3" s="17"/>
      <c r="B3" s="17"/>
      <c r="C3" s="17"/>
      <c r="E3" s="74"/>
      <c r="F3" s="74"/>
      <c r="G3" s="74"/>
      <c r="H3" s="74"/>
      <c r="W3" s="70" t="s">
        <v>448</v>
      </c>
      <c r="X3" s="70" t="s">
        <v>449</v>
      </c>
      <c r="Y3" s="70" t="s">
        <v>450</v>
      </c>
      <c r="Z3" s="70" t="s">
        <v>451</v>
      </c>
      <c r="AA3" s="70" t="s">
        <v>452</v>
      </c>
      <c r="AB3" s="70" t="s">
        <v>453</v>
      </c>
    </row>
    <row r="4" spans="1:28" s="70" customFormat="1">
      <c r="A4" s="17"/>
      <c r="B4" s="17"/>
      <c r="C4" s="17"/>
      <c r="E4" s="74"/>
      <c r="F4" s="74"/>
      <c r="G4" s="74"/>
      <c r="H4" s="74"/>
      <c r="V4" s="70" t="s">
        <v>26</v>
      </c>
    </row>
    <row r="5" spans="1:28" s="70" customFormat="1">
      <c r="A5" s="17"/>
      <c r="B5" s="17"/>
      <c r="C5" s="17"/>
      <c r="E5" s="74"/>
      <c r="F5" s="74"/>
      <c r="G5" s="74"/>
      <c r="H5" s="74"/>
      <c r="V5" s="70" t="s">
        <v>454</v>
      </c>
      <c r="W5" s="195">
        <v>65</v>
      </c>
      <c r="X5" s="195">
        <v>0</v>
      </c>
      <c r="Y5" s="195">
        <v>0</v>
      </c>
      <c r="Z5" s="195">
        <v>0</v>
      </c>
      <c r="AA5" s="195">
        <v>0</v>
      </c>
      <c r="AB5" s="70">
        <v>34</v>
      </c>
    </row>
    <row r="6" spans="1:28" s="70" customFormat="1">
      <c r="A6" s="17"/>
      <c r="B6" s="17"/>
      <c r="C6" s="17"/>
      <c r="E6" s="74"/>
      <c r="F6" s="74"/>
      <c r="G6" s="74"/>
      <c r="H6" s="74"/>
      <c r="V6" s="70" t="s">
        <v>316</v>
      </c>
      <c r="W6" s="195">
        <v>57.7</v>
      </c>
      <c r="X6" s="195">
        <v>19.387200000000004</v>
      </c>
      <c r="Y6" s="195">
        <v>25.791900000000005</v>
      </c>
      <c r="Z6" s="195">
        <v>11.366900000000001</v>
      </c>
      <c r="AA6" s="195">
        <v>37.158800000000006</v>
      </c>
      <c r="AB6" s="70">
        <v>39.799999999999997</v>
      </c>
    </row>
    <row r="7" spans="1:28" s="70" customFormat="1" ht="8.25" customHeight="1">
      <c r="A7" s="17"/>
      <c r="B7" s="17"/>
      <c r="C7" s="17"/>
      <c r="E7" s="74"/>
      <c r="F7" s="74"/>
      <c r="G7" s="74"/>
      <c r="H7" s="74"/>
      <c r="V7" s="70" t="s">
        <v>212</v>
      </c>
      <c r="W7" s="195">
        <v>60</v>
      </c>
      <c r="X7" s="195">
        <v>18.600000000000001</v>
      </c>
      <c r="Y7" s="195">
        <v>26.4</v>
      </c>
      <c r="Z7" s="195">
        <v>13.8</v>
      </c>
      <c r="AA7" s="195">
        <v>40.200000000000003</v>
      </c>
      <c r="AB7" s="70">
        <v>32</v>
      </c>
    </row>
    <row r="8" spans="1:28" s="70" customFormat="1" ht="27.75">
      <c r="A8" s="17"/>
      <c r="B8" s="17"/>
      <c r="C8" s="17"/>
      <c r="D8" s="15"/>
      <c r="E8" s="74"/>
      <c r="F8" s="74"/>
      <c r="G8" s="74"/>
      <c r="H8" s="74"/>
      <c r="V8" s="70" t="s">
        <v>317</v>
      </c>
      <c r="W8" s="195">
        <v>63</v>
      </c>
      <c r="X8" s="195">
        <v>19.53</v>
      </c>
      <c r="Y8" s="195">
        <v>29.61</v>
      </c>
      <c r="Z8" s="195">
        <v>12.6</v>
      </c>
      <c r="AA8" s="195">
        <v>42.21</v>
      </c>
      <c r="AB8" s="70">
        <v>34</v>
      </c>
    </row>
    <row r="9" spans="1:28" ht="8.25" customHeight="1">
      <c r="E9" s="76"/>
      <c r="F9" s="76"/>
      <c r="G9" s="76"/>
      <c r="H9" s="76"/>
      <c r="I9" s="78"/>
      <c r="J9" s="78"/>
      <c r="V9" s="78" t="s">
        <v>217</v>
      </c>
      <c r="W9" s="196">
        <v>71</v>
      </c>
      <c r="X9" s="196">
        <v>26.27</v>
      </c>
      <c r="Y9" s="196">
        <v>32.659999999999997</v>
      </c>
      <c r="Z9" s="196">
        <v>12.07</v>
      </c>
      <c r="AA9" s="196">
        <v>44.73</v>
      </c>
      <c r="AB9" s="78">
        <v>26</v>
      </c>
    </row>
    <row r="10" spans="1:28" ht="30.75" customHeight="1">
      <c r="E10" s="76"/>
      <c r="F10" s="117"/>
      <c r="G10" s="76"/>
      <c r="H10" s="76"/>
      <c r="I10" s="78"/>
      <c r="J10" s="116" t="s">
        <v>25</v>
      </c>
      <c r="V10" s="78" t="s">
        <v>318</v>
      </c>
      <c r="W10" s="196">
        <v>75</v>
      </c>
      <c r="X10" s="196">
        <v>24.75</v>
      </c>
      <c r="Y10" s="196">
        <v>36.75</v>
      </c>
      <c r="Z10" s="196">
        <v>12.75</v>
      </c>
      <c r="AA10" s="196">
        <v>49.5</v>
      </c>
      <c r="AB10" s="78">
        <v>22</v>
      </c>
    </row>
    <row r="11" spans="1:28" ht="30.75" customHeight="1">
      <c r="E11" s="76"/>
      <c r="F11" s="76"/>
      <c r="G11" s="76"/>
      <c r="H11" s="76"/>
      <c r="I11" s="78"/>
      <c r="J11" s="116" t="s">
        <v>25</v>
      </c>
      <c r="V11" s="78" t="s">
        <v>222</v>
      </c>
      <c r="W11" s="196">
        <v>78</v>
      </c>
      <c r="X11" s="196">
        <v>24.96</v>
      </c>
      <c r="Y11" s="196">
        <v>38.22</v>
      </c>
      <c r="Z11" s="196">
        <v>14.82</v>
      </c>
      <c r="AA11" s="196">
        <v>53.04</v>
      </c>
      <c r="AB11" s="78">
        <v>20</v>
      </c>
    </row>
    <row r="12" spans="1:28" ht="30.75" customHeight="1">
      <c r="E12" s="76"/>
      <c r="F12" s="76"/>
      <c r="G12" s="76"/>
      <c r="H12" s="76"/>
      <c r="I12" s="78"/>
      <c r="J12" s="116" t="s">
        <v>25</v>
      </c>
      <c r="V12" s="78" t="s">
        <v>319</v>
      </c>
      <c r="W12" s="196">
        <v>74</v>
      </c>
      <c r="X12" s="196">
        <v>23.68</v>
      </c>
      <c r="Y12" s="196">
        <v>37</v>
      </c>
      <c r="Z12" s="196">
        <v>13.32</v>
      </c>
      <c r="AA12" s="196">
        <v>50.32</v>
      </c>
      <c r="AB12" s="78">
        <v>25</v>
      </c>
    </row>
    <row r="13" spans="1:28" ht="6.75" customHeight="1">
      <c r="A13" s="114"/>
      <c r="B13" s="115"/>
      <c r="C13" s="120"/>
      <c r="E13" s="76"/>
      <c r="F13" s="76"/>
      <c r="G13" s="76"/>
      <c r="H13" s="76"/>
      <c r="I13" s="78"/>
      <c r="J13" s="119"/>
      <c r="K13" s="94"/>
      <c r="L13" s="94"/>
      <c r="V13" s="78" t="s">
        <v>227</v>
      </c>
      <c r="W13" s="196">
        <v>72</v>
      </c>
      <c r="X13" s="196">
        <v>22.464000000000002</v>
      </c>
      <c r="Y13" s="196">
        <v>36.287999999999997</v>
      </c>
      <c r="Z13" s="196">
        <v>12.96</v>
      </c>
      <c r="AA13" s="196">
        <v>49.247999999999998</v>
      </c>
      <c r="AB13" s="78">
        <v>26.9</v>
      </c>
    </row>
    <row r="14" spans="1:28" ht="30.75" customHeight="1">
      <c r="E14" s="76"/>
      <c r="F14" s="76"/>
      <c r="G14" s="76"/>
      <c r="H14" s="76"/>
      <c r="I14" s="78"/>
      <c r="J14" s="116" t="s">
        <v>17</v>
      </c>
      <c r="V14" s="78" t="s">
        <v>320</v>
      </c>
      <c r="W14" s="196">
        <v>79.900000000000006</v>
      </c>
      <c r="X14" s="196">
        <v>28.284600000000001</v>
      </c>
      <c r="Y14" s="196">
        <v>37.3932</v>
      </c>
      <c r="Z14" s="196">
        <v>13.742799999999999</v>
      </c>
      <c r="AA14" s="196">
        <v>51.135999999999996</v>
      </c>
      <c r="AB14" s="78">
        <v>19.3</v>
      </c>
    </row>
    <row r="15" spans="1:28" ht="30.75" customHeight="1">
      <c r="D15" s="19" t="s">
        <v>466</v>
      </c>
      <c r="E15" s="76"/>
      <c r="F15" s="76"/>
      <c r="G15" s="76"/>
      <c r="H15" s="76"/>
      <c r="I15" s="78"/>
      <c r="J15" s="118" t="s">
        <v>424</v>
      </c>
      <c r="V15" s="78" t="s">
        <v>232</v>
      </c>
      <c r="W15" s="196">
        <v>74.599999999999994</v>
      </c>
      <c r="X15" s="196">
        <v>24.841799999999992</v>
      </c>
      <c r="Y15" s="196">
        <v>38.269799999999996</v>
      </c>
      <c r="Z15" s="196">
        <v>11.115399999999999</v>
      </c>
      <c r="AA15" s="196">
        <v>49.385199999999998</v>
      </c>
      <c r="AB15" s="78">
        <v>24.3</v>
      </c>
    </row>
    <row r="16" spans="1:28" ht="30.75" customHeight="1">
      <c r="E16" s="76"/>
      <c r="F16" s="76"/>
      <c r="G16" s="76"/>
      <c r="H16" s="76"/>
      <c r="I16" s="78"/>
      <c r="J16" s="118" t="s">
        <v>424</v>
      </c>
      <c r="V16" s="78" t="s">
        <v>321</v>
      </c>
      <c r="W16" s="196">
        <v>72.8</v>
      </c>
      <c r="X16" s="196">
        <v>22.931999999999999</v>
      </c>
      <c r="Y16" s="196">
        <v>37.128</v>
      </c>
      <c r="Z16" s="196">
        <v>12.5944</v>
      </c>
      <c r="AA16" s="196">
        <v>49.7224</v>
      </c>
      <c r="AB16" s="78">
        <v>26.2</v>
      </c>
    </row>
    <row r="17" spans="1:28" ht="6.75" customHeight="1">
      <c r="A17" s="121"/>
      <c r="B17" s="115"/>
      <c r="C17" s="122"/>
      <c r="E17" s="76"/>
      <c r="F17" s="76"/>
      <c r="G17" s="76"/>
      <c r="H17" s="76"/>
      <c r="I17" s="78"/>
      <c r="J17" s="119"/>
      <c r="K17" s="18"/>
      <c r="L17" s="18"/>
      <c r="V17" s="78" t="s">
        <v>237</v>
      </c>
      <c r="W17" s="196">
        <v>70.2</v>
      </c>
      <c r="X17" s="196">
        <v>20.4984</v>
      </c>
      <c r="Y17" s="196">
        <v>35.1</v>
      </c>
      <c r="Z17" s="196">
        <v>14.320799999999998</v>
      </c>
      <c r="AA17" s="196">
        <v>49.4208</v>
      </c>
      <c r="AB17" s="78">
        <v>29</v>
      </c>
    </row>
    <row r="18" spans="1:28" ht="30.75" customHeight="1">
      <c r="E18" s="76"/>
      <c r="F18" s="76"/>
      <c r="G18" s="76"/>
      <c r="H18" s="76"/>
      <c r="I18" s="78"/>
      <c r="J18" s="116" t="s">
        <v>426</v>
      </c>
      <c r="V18" s="78" t="s">
        <v>322</v>
      </c>
      <c r="W18" s="196">
        <v>68.2</v>
      </c>
      <c r="X18" s="196">
        <v>17.391000000000002</v>
      </c>
      <c r="Y18" s="196">
        <v>34.713799999999999</v>
      </c>
      <c r="Z18" s="196">
        <v>15.8224</v>
      </c>
      <c r="AA18" s="196">
        <v>50.536200000000001</v>
      </c>
      <c r="AB18" s="78">
        <v>31.2</v>
      </c>
    </row>
    <row r="19" spans="1:28" ht="30.75" customHeight="1">
      <c r="E19" s="76"/>
      <c r="F19" s="76"/>
      <c r="G19" s="76"/>
      <c r="H19" s="76"/>
      <c r="I19" s="78"/>
      <c r="J19" s="118" t="s">
        <v>427</v>
      </c>
      <c r="V19" s="78" t="s">
        <v>242</v>
      </c>
      <c r="W19" s="196">
        <v>64.900000000000006</v>
      </c>
      <c r="X19" s="196">
        <v>16.095200000000002</v>
      </c>
      <c r="Y19" s="196">
        <v>34.397000000000006</v>
      </c>
      <c r="Z19" s="196">
        <v>14.083300000000001</v>
      </c>
      <c r="AA19" s="196">
        <v>48.480300000000007</v>
      </c>
      <c r="AB19" s="78">
        <v>34.4</v>
      </c>
    </row>
    <row r="20" spans="1:28" ht="30.75" customHeight="1">
      <c r="E20" s="76"/>
      <c r="F20" s="76"/>
      <c r="G20" s="76"/>
      <c r="H20" s="76"/>
      <c r="I20" s="78"/>
      <c r="J20" s="118" t="s">
        <v>427</v>
      </c>
      <c r="V20" s="78" t="s">
        <v>323</v>
      </c>
      <c r="W20" s="196">
        <v>62.4</v>
      </c>
      <c r="X20" s="196">
        <v>16.0992</v>
      </c>
      <c r="Y20" s="196">
        <v>31.574400000000001</v>
      </c>
      <c r="Z20" s="196">
        <v>14.601599999999998</v>
      </c>
      <c r="AA20" s="196">
        <v>46.176000000000002</v>
      </c>
      <c r="AB20" s="78">
        <v>37.1</v>
      </c>
    </row>
    <row r="21" spans="1:28" ht="6.75" customHeight="1">
      <c r="A21" s="124"/>
      <c r="B21" s="75"/>
      <c r="C21" s="125"/>
      <c r="E21" s="76"/>
      <c r="F21" s="76"/>
      <c r="G21" s="76"/>
      <c r="H21" s="76"/>
      <c r="I21" s="78"/>
      <c r="J21" s="119"/>
      <c r="K21" s="94"/>
      <c r="L21" s="94"/>
      <c r="V21" s="78" t="s">
        <v>247</v>
      </c>
      <c r="W21" s="196">
        <v>67.400000000000006</v>
      </c>
      <c r="X21" s="196">
        <v>20.220000000000002</v>
      </c>
      <c r="Y21" s="196">
        <v>35.452400000000004</v>
      </c>
      <c r="Z21" s="196">
        <v>11.458000000000002</v>
      </c>
      <c r="AA21" s="196">
        <v>46.91040000000001</v>
      </c>
      <c r="AB21" s="78">
        <v>31.4</v>
      </c>
    </row>
    <row r="22" spans="1:28" ht="30.75" customHeight="1">
      <c r="E22" s="76"/>
      <c r="F22" s="76"/>
      <c r="G22" s="76"/>
      <c r="H22" s="76"/>
      <c r="I22" s="78"/>
      <c r="J22" s="116" t="s">
        <v>19</v>
      </c>
      <c r="V22" s="78" t="s">
        <v>124</v>
      </c>
      <c r="W22" s="196">
        <v>71</v>
      </c>
      <c r="X22" s="196">
        <v>23.714000000000002</v>
      </c>
      <c r="Y22" s="196">
        <v>36.352000000000004</v>
      </c>
      <c r="Z22" s="196">
        <v>10.792</v>
      </c>
      <c r="AA22" s="196">
        <v>47.144000000000005</v>
      </c>
      <c r="AB22" s="78">
        <v>28.5</v>
      </c>
    </row>
    <row r="23" spans="1:28" ht="30.75" customHeight="1">
      <c r="E23" s="76"/>
      <c r="F23" s="76"/>
      <c r="G23" s="76"/>
      <c r="H23" s="76"/>
      <c r="I23" s="78"/>
      <c r="J23" s="118" t="s">
        <v>428</v>
      </c>
      <c r="V23" s="78" t="s">
        <v>125</v>
      </c>
      <c r="W23" s="196">
        <v>71.8</v>
      </c>
      <c r="X23" s="196">
        <v>24.196600000000004</v>
      </c>
      <c r="Y23" s="196">
        <v>37.192399999999999</v>
      </c>
      <c r="Z23" s="196">
        <v>10.2674</v>
      </c>
      <c r="AA23" s="196">
        <v>47.459800000000001</v>
      </c>
      <c r="AB23" s="78">
        <v>27.4</v>
      </c>
    </row>
    <row r="24" spans="1:28" ht="30.75" customHeight="1">
      <c r="E24" s="76"/>
      <c r="F24" s="117"/>
      <c r="G24" s="76"/>
      <c r="H24" s="76"/>
      <c r="I24" s="126"/>
      <c r="J24" s="118" t="s">
        <v>428</v>
      </c>
      <c r="V24" s="78" t="s">
        <v>126</v>
      </c>
      <c r="W24" s="196">
        <v>68.3</v>
      </c>
      <c r="X24" s="196">
        <v>21.582800000000002</v>
      </c>
      <c r="Y24" s="196">
        <v>34.764699999999998</v>
      </c>
      <c r="Z24" s="196">
        <v>11.679300000000001</v>
      </c>
      <c r="AA24" s="196">
        <v>46.444000000000003</v>
      </c>
      <c r="AB24" s="78">
        <v>30.7</v>
      </c>
    </row>
    <row r="25" spans="1:28" ht="6.75" customHeight="1">
      <c r="A25" s="114"/>
      <c r="B25" s="115"/>
      <c r="C25" s="120"/>
      <c r="E25" s="76"/>
      <c r="F25" s="76"/>
      <c r="G25" s="76"/>
      <c r="H25" s="76"/>
      <c r="I25" s="78"/>
      <c r="J25" s="123"/>
      <c r="K25" s="83"/>
      <c r="L25" s="83"/>
      <c r="V25" s="78" t="s">
        <v>128</v>
      </c>
      <c r="W25" s="196">
        <v>65.8</v>
      </c>
      <c r="X25" s="196">
        <v>21.055999999999997</v>
      </c>
      <c r="Y25" s="196">
        <v>34.545000000000002</v>
      </c>
      <c r="Z25" s="196">
        <v>10.067399999999999</v>
      </c>
      <c r="AA25" s="196">
        <v>44.612400000000001</v>
      </c>
      <c r="AB25" s="78">
        <v>33.700000000000003</v>
      </c>
    </row>
    <row r="26" spans="1:28" ht="30.75" customHeight="1">
      <c r="E26" s="127"/>
      <c r="G26" s="76"/>
      <c r="H26" s="76"/>
      <c r="I26" s="78"/>
      <c r="J26" s="116" t="s">
        <v>18</v>
      </c>
      <c r="V26" s="78" t="s">
        <v>130</v>
      </c>
      <c r="W26" s="196">
        <v>71.5</v>
      </c>
      <c r="X26" s="196">
        <v>25.311</v>
      </c>
      <c r="Y26" s="196">
        <v>37.323</v>
      </c>
      <c r="Z26" s="196">
        <v>8.58</v>
      </c>
      <c r="AA26" s="196">
        <v>45.902999999999999</v>
      </c>
      <c r="AB26" s="78">
        <v>27.6</v>
      </c>
    </row>
    <row r="27" spans="1:28" ht="30.75" customHeight="1">
      <c r="D27" s="127"/>
      <c r="H27" s="76"/>
      <c r="I27" s="78"/>
      <c r="J27" s="118" t="s">
        <v>14</v>
      </c>
      <c r="V27" s="78" t="s">
        <v>132</v>
      </c>
      <c r="W27" s="196">
        <v>70.400000000000006</v>
      </c>
      <c r="X27" s="196">
        <v>22.598400000000002</v>
      </c>
      <c r="Y27" s="196">
        <v>38.508800000000008</v>
      </c>
      <c r="Z27" s="196">
        <v>9.152000000000001</v>
      </c>
      <c r="AA27" s="196">
        <v>47.660800000000009</v>
      </c>
      <c r="AB27" s="78">
        <v>29.1</v>
      </c>
    </row>
    <row r="28" spans="1:28" ht="30.75" customHeight="1">
      <c r="H28" s="76"/>
      <c r="I28" s="78"/>
      <c r="J28" s="118" t="s">
        <v>14</v>
      </c>
      <c r="V28" s="78" t="s">
        <v>134</v>
      </c>
      <c r="W28" s="196">
        <v>76.5</v>
      </c>
      <c r="X28" s="196">
        <v>28.916999999999998</v>
      </c>
      <c r="Y28" s="196">
        <v>38.861999999999995</v>
      </c>
      <c r="Z28" s="196">
        <v>8.4915000000000003</v>
      </c>
      <c r="AA28" s="196">
        <v>47.353499999999997</v>
      </c>
      <c r="AB28" s="78">
        <v>22.7</v>
      </c>
    </row>
    <row r="29" spans="1:28" ht="6.75" customHeight="1">
      <c r="A29" s="121"/>
      <c r="B29" s="115"/>
      <c r="C29" s="122"/>
      <c r="D29" s="127"/>
      <c r="H29" s="76"/>
      <c r="I29" s="78"/>
      <c r="J29" s="123"/>
      <c r="K29" s="94"/>
      <c r="L29" s="94"/>
      <c r="V29" s="78" t="s">
        <v>136</v>
      </c>
      <c r="W29" s="196">
        <v>72.5</v>
      </c>
      <c r="X29" s="196">
        <v>25.664999999999999</v>
      </c>
      <c r="Y29" s="196">
        <v>37.482500000000002</v>
      </c>
      <c r="Z29" s="196">
        <v>7.25</v>
      </c>
      <c r="AA29" s="196">
        <v>44.732500000000002</v>
      </c>
      <c r="AB29" s="78">
        <v>24.7</v>
      </c>
    </row>
    <row r="30" spans="1:28" ht="30.75" customHeight="1">
      <c r="D30" s="127"/>
      <c r="H30" s="76"/>
      <c r="I30" s="78"/>
      <c r="J30" s="116" t="s">
        <v>20</v>
      </c>
      <c r="V30" s="78" t="s">
        <v>138</v>
      </c>
      <c r="W30" s="196">
        <v>75</v>
      </c>
      <c r="X30" s="196">
        <v>24.225000000000001</v>
      </c>
      <c r="Y30" s="196">
        <v>40.049999999999997</v>
      </c>
      <c r="Z30" s="196">
        <v>10.199999999999999</v>
      </c>
      <c r="AA30" s="196">
        <v>50.25</v>
      </c>
      <c r="AB30" s="78">
        <v>23.6</v>
      </c>
    </row>
    <row r="31" spans="1:28" ht="30.75" customHeight="1">
      <c r="D31" s="83"/>
      <c r="H31" s="76"/>
      <c r="I31" s="78"/>
      <c r="J31" s="118" t="s">
        <v>423</v>
      </c>
      <c r="V31" s="78" t="s">
        <v>140</v>
      </c>
      <c r="W31" s="196">
        <v>72.3</v>
      </c>
      <c r="X31" s="196">
        <v>19.593299999999999</v>
      </c>
      <c r="Y31" s="196">
        <v>39.1143</v>
      </c>
      <c r="Z31" s="196">
        <v>13.375499999999999</v>
      </c>
      <c r="AA31" s="196">
        <v>52.489800000000002</v>
      </c>
      <c r="AB31" s="78">
        <v>26.9</v>
      </c>
    </row>
    <row r="32" spans="1:28" ht="30.75" customHeight="1">
      <c r="D32" s="83"/>
      <c r="H32" s="76"/>
      <c r="I32" s="78"/>
      <c r="J32" s="118" t="s">
        <v>423</v>
      </c>
      <c r="V32" s="78" t="s">
        <v>142</v>
      </c>
      <c r="W32" s="196">
        <v>61.7</v>
      </c>
      <c r="X32" s="196">
        <v>11.908100000000001</v>
      </c>
      <c r="Y32" s="196">
        <v>29.801100000000002</v>
      </c>
      <c r="Z32" s="196">
        <v>19.744</v>
      </c>
      <c r="AA32" s="196">
        <v>49.545100000000005</v>
      </c>
      <c r="AB32" s="78">
        <v>37.6</v>
      </c>
    </row>
    <row r="33" spans="1:28" ht="6.75" customHeight="1">
      <c r="C33" s="122"/>
      <c r="H33" s="76"/>
      <c r="I33" s="78"/>
      <c r="J33" s="119"/>
      <c r="K33" s="18"/>
      <c r="L33" s="18"/>
      <c r="V33" s="78" t="s">
        <v>144</v>
      </c>
      <c r="W33" s="196">
        <v>59</v>
      </c>
      <c r="X33" s="196">
        <v>18.054000000000002</v>
      </c>
      <c r="Y33" s="196">
        <v>30.444000000000003</v>
      </c>
      <c r="Z33" s="196">
        <v>10.265999999999998</v>
      </c>
      <c r="AA33" s="196">
        <v>40.71</v>
      </c>
      <c r="AB33" s="78">
        <v>40.4</v>
      </c>
    </row>
    <row r="34" spans="1:28" ht="30.75" customHeight="1">
      <c r="J34" s="118" t="s">
        <v>0</v>
      </c>
      <c r="V34" s="78" t="s">
        <v>44</v>
      </c>
      <c r="W34" s="196">
        <v>67.8</v>
      </c>
      <c r="X34" s="196">
        <v>27.052199999999999</v>
      </c>
      <c r="Y34" s="196">
        <v>31.391399999999997</v>
      </c>
      <c r="Z34" s="196">
        <v>9.2885999999999989</v>
      </c>
      <c r="AA34" s="196">
        <v>40.679999999999993</v>
      </c>
      <c r="AB34" s="78">
        <v>31.3</v>
      </c>
    </row>
    <row r="35" spans="1:28" ht="30.75" customHeight="1">
      <c r="J35" s="118" t="s">
        <v>0</v>
      </c>
      <c r="V35" s="78" t="s">
        <v>147</v>
      </c>
      <c r="W35" s="196">
        <v>72.099999999999994</v>
      </c>
      <c r="X35" s="196">
        <v>30.858799999999995</v>
      </c>
      <c r="Y35" s="196">
        <v>32.733399999999996</v>
      </c>
      <c r="Z35" s="196">
        <v>8.1472999999999995</v>
      </c>
      <c r="AA35" s="196">
        <v>40.880699999999997</v>
      </c>
      <c r="AB35" s="78">
        <v>27</v>
      </c>
    </row>
    <row r="36" spans="1:28" ht="30.75" customHeight="1">
      <c r="J36" s="118" t="s">
        <v>0</v>
      </c>
      <c r="V36" s="78" t="s">
        <v>149</v>
      </c>
      <c r="W36" s="196">
        <v>76.7</v>
      </c>
      <c r="X36" s="196">
        <v>32.904299999999999</v>
      </c>
      <c r="Y36" s="196">
        <v>36.125700000000002</v>
      </c>
      <c r="Z36" s="196">
        <v>7.3632000000000009</v>
      </c>
      <c r="AA36" s="196">
        <v>43.488900000000001</v>
      </c>
      <c r="AB36" s="78">
        <v>22.7</v>
      </c>
    </row>
    <row r="37" spans="1:28" ht="6.75" customHeight="1">
      <c r="A37" s="124"/>
      <c r="B37" s="75"/>
      <c r="C37" s="125"/>
      <c r="J37" s="119"/>
      <c r="K37" s="18"/>
      <c r="L37" s="18"/>
      <c r="V37" s="78" t="s">
        <v>43</v>
      </c>
      <c r="W37" s="196">
        <v>75.7</v>
      </c>
      <c r="X37" s="196">
        <v>28.993099999999998</v>
      </c>
      <c r="Y37" s="196">
        <v>37.547200000000004</v>
      </c>
      <c r="Z37" s="196">
        <v>9.1597000000000008</v>
      </c>
      <c r="AA37" s="196">
        <v>46.706900000000005</v>
      </c>
      <c r="AB37" s="78">
        <v>23.5</v>
      </c>
    </row>
    <row r="38" spans="1:28" ht="30.75" customHeight="1">
      <c r="E38" s="10"/>
      <c r="G38" s="11"/>
      <c r="J38" s="116" t="s">
        <v>425</v>
      </c>
      <c r="V38" s="78" t="s">
        <v>45</v>
      </c>
      <c r="W38" s="196">
        <v>73.099999999999994</v>
      </c>
      <c r="X38" s="196">
        <v>26.9739</v>
      </c>
      <c r="Y38" s="196">
        <v>36.549999999999997</v>
      </c>
      <c r="Z38" s="196">
        <v>9.5030000000000001</v>
      </c>
      <c r="AA38" s="196">
        <v>46.052999999999997</v>
      </c>
      <c r="AB38" s="78">
        <v>26.4</v>
      </c>
    </row>
    <row r="39" spans="1:28" ht="30.75" customHeight="1">
      <c r="E39" s="10"/>
      <c r="G39" s="11"/>
      <c r="J39" s="118" t="s">
        <v>15</v>
      </c>
      <c r="V39" s="78" t="s">
        <v>57</v>
      </c>
      <c r="W39" s="196">
        <v>71.099999999999994</v>
      </c>
      <c r="X39" s="196">
        <v>22.254299999999997</v>
      </c>
      <c r="Y39" s="196">
        <v>37.683</v>
      </c>
      <c r="Z39" s="196">
        <v>11.0205</v>
      </c>
      <c r="AA39" s="196">
        <v>48.703499999999998</v>
      </c>
      <c r="AB39" s="78">
        <v>28</v>
      </c>
    </row>
    <row r="40" spans="1:28" ht="30.75" customHeight="1">
      <c r="E40" s="10"/>
      <c r="G40" s="93"/>
      <c r="J40" s="118" t="s">
        <v>15</v>
      </c>
      <c r="V40" s="78" t="s">
        <v>59</v>
      </c>
      <c r="W40" s="196">
        <v>76.3</v>
      </c>
      <c r="X40" s="196">
        <v>23.881900000000002</v>
      </c>
      <c r="Y40" s="196">
        <v>40.820499999999996</v>
      </c>
      <c r="Z40" s="196">
        <v>11.521299999999998</v>
      </c>
      <c r="AA40" s="196">
        <v>52.341799999999992</v>
      </c>
      <c r="AB40" s="78">
        <v>23</v>
      </c>
    </row>
    <row r="41" spans="1:28">
      <c r="V41" s="78" t="s">
        <v>67</v>
      </c>
      <c r="W41" s="196">
        <v>78.900000000000006</v>
      </c>
      <c r="X41" s="196">
        <v>29.350800000000003</v>
      </c>
      <c r="Y41" s="196">
        <v>37.950900000000004</v>
      </c>
      <c r="Z41" s="196">
        <v>11.282700000000002</v>
      </c>
      <c r="AA41" s="196">
        <v>49.23360000000001</v>
      </c>
      <c r="AB41" s="78">
        <v>20.5</v>
      </c>
    </row>
    <row r="42" spans="1:28">
      <c r="V42" s="78" t="s">
        <v>328</v>
      </c>
      <c r="W42" s="196">
        <v>77.099999999999994</v>
      </c>
      <c r="X42" s="196">
        <v>28.372799999999998</v>
      </c>
      <c r="Y42" s="196">
        <v>38.858399999999996</v>
      </c>
      <c r="Z42" s="196">
        <v>9.714599999999999</v>
      </c>
      <c r="AA42" s="196">
        <v>48.572999999999993</v>
      </c>
      <c r="AB42" s="78">
        <v>21.7</v>
      </c>
    </row>
    <row r="43" spans="1:28">
      <c r="V43" s="78" t="s">
        <v>330</v>
      </c>
      <c r="W43" s="196">
        <v>74.7</v>
      </c>
      <c r="X43" s="196">
        <v>23.8293</v>
      </c>
      <c r="Y43" s="196">
        <v>38.918700000000001</v>
      </c>
      <c r="Z43" s="196">
        <v>11.6532</v>
      </c>
      <c r="AA43" s="196">
        <v>50.571899999999999</v>
      </c>
      <c r="AB43" s="78">
        <v>24</v>
      </c>
    </row>
    <row r="44" spans="1:28">
      <c r="V44" s="78" t="s">
        <v>348</v>
      </c>
      <c r="W44" s="196">
        <v>79.8</v>
      </c>
      <c r="X44" s="196">
        <v>28.009799999999998</v>
      </c>
      <c r="Y44" s="196">
        <v>42.453599999999994</v>
      </c>
      <c r="Z44" s="196">
        <v>9.1769999999999996</v>
      </c>
      <c r="AA44" s="196">
        <v>51.630599999999994</v>
      </c>
      <c r="AB44" s="78">
        <v>19.399999999999999</v>
      </c>
    </row>
    <row r="45" spans="1:28">
      <c r="V45" s="78" t="s">
        <v>386</v>
      </c>
      <c r="W45" s="196">
        <v>77.599999999999994</v>
      </c>
      <c r="X45" s="196">
        <v>25.22</v>
      </c>
      <c r="Y45" s="196">
        <v>40.972799999999999</v>
      </c>
      <c r="Z45" s="196">
        <v>11.1744</v>
      </c>
      <c r="AA45" s="196">
        <v>52.147199999999998</v>
      </c>
      <c r="AB45" s="78">
        <v>21.5</v>
      </c>
    </row>
    <row r="46" spans="1:28">
      <c r="V46" s="78" t="s">
        <v>396</v>
      </c>
      <c r="W46" s="196">
        <v>81.3</v>
      </c>
      <c r="X46" s="196">
        <v>29.999699999999997</v>
      </c>
      <c r="Y46" s="196">
        <v>40.975199999999994</v>
      </c>
      <c r="Z46" s="196">
        <v>9.9999000000000002</v>
      </c>
      <c r="AA46" s="196">
        <v>50.975099999999998</v>
      </c>
      <c r="AB46" s="78">
        <v>17.3</v>
      </c>
    </row>
    <row r="47" spans="1:28">
      <c r="V47" s="78" t="s">
        <v>400</v>
      </c>
      <c r="W47" s="196">
        <v>80.7</v>
      </c>
      <c r="X47" s="196">
        <v>25.3398</v>
      </c>
      <c r="Y47" s="196">
        <v>45.918300000000002</v>
      </c>
      <c r="Z47" s="196">
        <v>9.1191000000000013</v>
      </c>
      <c r="AA47" s="196">
        <v>55.037400000000005</v>
      </c>
      <c r="AB47" s="78">
        <v>17.8</v>
      </c>
    </row>
    <row r="48" spans="1:28">
      <c r="V48" s="78" t="s">
        <v>455</v>
      </c>
      <c r="W48" s="196">
        <v>81.099999999999994</v>
      </c>
      <c r="X48" s="196">
        <v>27.817299999999996</v>
      </c>
      <c r="Y48" s="196">
        <v>44.604999999999997</v>
      </c>
      <c r="Z48" s="196">
        <v>8.2721999999999998</v>
      </c>
      <c r="AA48" s="196">
        <v>52.877199999999995</v>
      </c>
      <c r="AB48" s="78">
        <v>18.100000000000001</v>
      </c>
    </row>
    <row r="49" spans="5:28">
      <c r="V49" s="78" t="s">
        <v>456</v>
      </c>
      <c r="W49" s="196">
        <v>81.8</v>
      </c>
      <c r="X49" s="196">
        <v>28.957199999999997</v>
      </c>
      <c r="Y49" s="196">
        <v>43.926600000000001</v>
      </c>
      <c r="Z49" s="196">
        <v>8.0163999999999991</v>
      </c>
      <c r="AA49" s="196">
        <v>51.942999999999998</v>
      </c>
      <c r="AB49" s="78">
        <v>16.3</v>
      </c>
    </row>
    <row r="50" spans="5:28">
      <c r="V50" s="78" t="s">
        <v>492</v>
      </c>
      <c r="W50" s="196">
        <v>78.3</v>
      </c>
      <c r="X50" s="196">
        <v>29.362500000000001</v>
      </c>
      <c r="Y50" s="196">
        <v>40.950899999999997</v>
      </c>
      <c r="Z50" s="196">
        <v>7.5167999999999999</v>
      </c>
      <c r="AA50" s="196">
        <v>48.467699999999994</v>
      </c>
      <c r="AB50" s="78">
        <v>19.399999999999999</v>
      </c>
    </row>
    <row r="51" spans="5:28">
      <c r="V51" s="78" t="s">
        <v>499</v>
      </c>
      <c r="W51" s="196">
        <v>78.2</v>
      </c>
      <c r="X51" s="196">
        <v>27.4482</v>
      </c>
      <c r="Y51" s="196">
        <v>41.133200000000009</v>
      </c>
      <c r="Z51" s="196">
        <v>9.0711999999999993</v>
      </c>
      <c r="AA51" s="196">
        <v>50.204400000000007</v>
      </c>
      <c r="AB51" s="78">
        <v>19.3</v>
      </c>
    </row>
    <row r="52" spans="5:28">
      <c r="V52" s="78" t="s">
        <v>519</v>
      </c>
      <c r="W52" s="196">
        <v>77.8</v>
      </c>
      <c r="X52" s="196">
        <v>24.429199999999994</v>
      </c>
      <c r="Y52" s="196">
        <v>43.178999999999995</v>
      </c>
      <c r="Z52" s="196">
        <v>9.2582000000000004</v>
      </c>
      <c r="AA52" s="196">
        <v>52.437199999999997</v>
      </c>
      <c r="AB52" s="78">
        <v>19.399999999999999</v>
      </c>
    </row>
    <row r="53" spans="5:28">
      <c r="V53" s="78" t="s">
        <v>560</v>
      </c>
      <c r="W53" s="196">
        <v>75.900000000000006</v>
      </c>
      <c r="X53" s="196">
        <v>22.466400000000004</v>
      </c>
      <c r="Y53" s="196">
        <v>41.213699999999996</v>
      </c>
      <c r="Z53" s="196">
        <v>11.7645</v>
      </c>
      <c r="AA53" s="196">
        <v>52.978199999999994</v>
      </c>
      <c r="AB53" s="78">
        <v>21.1</v>
      </c>
    </row>
    <row r="61" spans="5:28">
      <c r="E61" s="4"/>
      <c r="F61" s="4"/>
    </row>
    <row r="62" spans="5:28">
      <c r="E62" s="4"/>
      <c r="F62" s="4"/>
    </row>
    <row r="63" spans="5:28">
      <c r="E63" s="4"/>
      <c r="F63" s="4"/>
    </row>
    <row r="64" spans="5:28">
      <c r="E64" s="4"/>
      <c r="F64" s="4"/>
    </row>
    <row r="65" spans="5:6">
      <c r="E65" s="4"/>
      <c r="F65" s="4"/>
    </row>
    <row r="66" spans="5:6">
      <c r="E66" s="4"/>
      <c r="F66" s="4"/>
    </row>
    <row r="67" spans="5:6">
      <c r="E67" s="4"/>
      <c r="F67" s="4"/>
    </row>
    <row r="68" spans="5:6">
      <c r="E68" s="4"/>
      <c r="F68" s="4"/>
    </row>
    <row r="69" spans="5:6">
      <c r="E69" s="4"/>
      <c r="F69" s="4"/>
    </row>
    <row r="70" spans="5:6">
      <c r="E70" s="4"/>
      <c r="F70" s="4"/>
    </row>
    <row r="71" spans="5:6">
      <c r="E71" s="4"/>
      <c r="F71" s="4"/>
    </row>
    <row r="72" spans="5:6">
      <c r="E72" s="4"/>
      <c r="F72" s="4"/>
    </row>
    <row r="73" spans="5:6">
      <c r="E73" s="4"/>
      <c r="F73" s="4"/>
    </row>
    <row r="74" spans="5:6">
      <c r="E74" s="4"/>
      <c r="F74" s="4"/>
    </row>
    <row r="75" spans="5:6">
      <c r="E75" s="4"/>
      <c r="F75" s="4"/>
    </row>
    <row r="76" spans="5:6">
      <c r="E76" s="4"/>
      <c r="F76" s="4"/>
    </row>
    <row r="77" spans="5:6">
      <c r="E77" s="4"/>
      <c r="F77" s="4"/>
    </row>
    <row r="78" spans="5:6">
      <c r="E78" s="4"/>
      <c r="F78" s="4"/>
    </row>
    <row r="79" spans="5:6">
      <c r="E79" s="4"/>
      <c r="F79" s="4"/>
    </row>
    <row r="80" spans="5:6">
      <c r="E80" s="4"/>
      <c r="F80" s="4"/>
    </row>
    <row r="81" spans="5:6">
      <c r="E81" s="4"/>
      <c r="F81" s="4"/>
    </row>
    <row r="82" spans="5:6">
      <c r="E82" s="4"/>
      <c r="F82" s="4"/>
    </row>
    <row r="83" spans="5:6">
      <c r="E83" s="4"/>
      <c r="F83" s="4"/>
    </row>
    <row r="84" spans="5:6">
      <c r="E84" s="4"/>
      <c r="F84" s="4"/>
    </row>
    <row r="85" spans="5:6">
      <c r="E85" s="4"/>
      <c r="F85" s="4"/>
    </row>
    <row r="86" spans="5:6">
      <c r="E86" s="4"/>
      <c r="F86" s="4"/>
    </row>
    <row r="87" spans="5:6">
      <c r="E87" s="4"/>
      <c r="F87" s="4"/>
    </row>
    <row r="88" spans="5:6">
      <c r="E88" s="4"/>
      <c r="F88" s="4"/>
    </row>
    <row r="89" spans="5:6">
      <c r="E89" s="4"/>
      <c r="F89" s="4"/>
    </row>
    <row r="90" spans="5:6">
      <c r="E90" s="4"/>
      <c r="F90" s="4"/>
    </row>
    <row r="91" spans="5:6">
      <c r="E91" s="4"/>
      <c r="F91" s="4"/>
    </row>
    <row r="92" spans="5:6">
      <c r="E92" s="4"/>
      <c r="F92" s="4"/>
    </row>
    <row r="93" spans="5:6">
      <c r="E93" s="4"/>
      <c r="F93" s="4"/>
    </row>
    <row r="94" spans="5:6">
      <c r="E94" s="4"/>
      <c r="F94" s="4"/>
    </row>
    <row r="95" spans="5:6">
      <c r="E95" s="4"/>
      <c r="F95" s="4"/>
    </row>
    <row r="96" spans="5:6">
      <c r="E96" s="4"/>
      <c r="F96" s="4"/>
    </row>
    <row r="97" spans="5:6">
      <c r="E97" s="4"/>
      <c r="F97" s="4"/>
    </row>
    <row r="98" spans="5:6">
      <c r="E98" s="4"/>
      <c r="F98" s="4"/>
    </row>
    <row r="99" spans="5:6">
      <c r="E99" s="4"/>
      <c r="F99" s="4"/>
    </row>
    <row r="100" spans="5:6">
      <c r="E100" s="4"/>
      <c r="F100" s="4"/>
    </row>
    <row r="101" spans="5:6">
      <c r="E101" s="4"/>
      <c r="F101" s="4"/>
    </row>
    <row r="102" spans="5:6">
      <c r="E102" s="4"/>
      <c r="F102" s="4"/>
    </row>
    <row r="103" spans="5:6">
      <c r="E103" s="4"/>
      <c r="F103" s="4"/>
    </row>
    <row r="104" spans="5:6">
      <c r="E104" s="4"/>
      <c r="F104" s="4"/>
    </row>
    <row r="105" spans="5:6">
      <c r="E105" s="4"/>
      <c r="F105" s="4"/>
    </row>
    <row r="106" spans="5:6">
      <c r="E106" s="4"/>
      <c r="F106" s="4"/>
    </row>
    <row r="107" spans="5:6">
      <c r="E107" s="4"/>
      <c r="F107" s="4"/>
    </row>
    <row r="108" spans="5:6">
      <c r="E108" s="4"/>
      <c r="F108" s="4"/>
    </row>
    <row r="109" spans="5:6">
      <c r="E109" s="4"/>
      <c r="F109" s="4"/>
    </row>
    <row r="110" spans="5:6">
      <c r="E110" s="4"/>
      <c r="F110" s="4"/>
    </row>
    <row r="111" spans="5:6">
      <c r="E111" s="4"/>
      <c r="F111" s="4"/>
    </row>
    <row r="112" spans="5:6">
      <c r="E112" s="4"/>
      <c r="F112" s="4"/>
    </row>
    <row r="113" spans="5:6">
      <c r="E113" s="4"/>
      <c r="F113" s="4"/>
    </row>
    <row r="114" spans="5:6">
      <c r="E114" s="4"/>
      <c r="F114" s="4"/>
    </row>
    <row r="115" spans="5:6">
      <c r="E115" s="4"/>
      <c r="F115" s="4"/>
    </row>
    <row r="116" spans="5:6">
      <c r="E116" s="4"/>
      <c r="F116" s="4"/>
    </row>
    <row r="117" spans="5:6">
      <c r="E117" s="4"/>
      <c r="F117" s="4"/>
    </row>
    <row r="118" spans="5:6">
      <c r="E118" s="4"/>
      <c r="F118" s="4"/>
    </row>
    <row r="119" spans="5:6">
      <c r="E119" s="4"/>
      <c r="F119" s="4"/>
    </row>
    <row r="120" spans="5:6">
      <c r="E120" s="4"/>
      <c r="F120" s="4"/>
    </row>
    <row r="121" spans="5:6">
      <c r="E121" s="4"/>
      <c r="F121" s="4"/>
    </row>
    <row r="122" spans="5:6">
      <c r="E122" s="4"/>
      <c r="F122" s="4"/>
    </row>
    <row r="123" spans="5:6">
      <c r="E123" s="4"/>
      <c r="F123" s="4"/>
    </row>
    <row r="124" spans="5:6">
      <c r="E124" s="4"/>
      <c r="F124" s="4"/>
    </row>
    <row r="125" spans="5:6">
      <c r="E125" s="4"/>
      <c r="F125" s="4"/>
    </row>
    <row r="126" spans="5:6">
      <c r="E126" s="4"/>
      <c r="F126" s="4"/>
    </row>
    <row r="127" spans="5:6">
      <c r="E127" s="4"/>
      <c r="F127" s="4"/>
    </row>
    <row r="128" spans="5:6">
      <c r="E128" s="4"/>
      <c r="F128" s="4"/>
    </row>
    <row r="129" spans="5:6">
      <c r="E129" s="4"/>
      <c r="F129" s="4"/>
    </row>
    <row r="130" spans="5:6">
      <c r="E130" s="4"/>
      <c r="F130" s="4"/>
    </row>
    <row r="131" spans="5:6">
      <c r="E131" s="4"/>
      <c r="F131" s="4"/>
    </row>
    <row r="132" spans="5:6">
      <c r="E132" s="4"/>
      <c r="F132" s="4"/>
    </row>
    <row r="133" spans="5:6">
      <c r="E133" s="4"/>
      <c r="F133" s="4"/>
    </row>
    <row r="134" spans="5:6">
      <c r="E134" s="4"/>
      <c r="F134" s="4"/>
    </row>
    <row r="135" spans="5:6">
      <c r="E135" s="4"/>
      <c r="F135" s="4"/>
    </row>
    <row r="136" spans="5:6">
      <c r="E136" s="4"/>
      <c r="F136" s="4"/>
    </row>
    <row r="137" spans="5:6">
      <c r="E137" s="4"/>
      <c r="F137" s="4"/>
    </row>
    <row r="138" spans="5:6">
      <c r="E138" s="4"/>
      <c r="F138" s="4"/>
    </row>
    <row r="139" spans="5:6">
      <c r="E139" s="4"/>
      <c r="F139" s="4"/>
    </row>
    <row r="140" spans="5:6">
      <c r="E140" s="4"/>
      <c r="F140" s="4"/>
    </row>
    <row r="141" spans="5:6">
      <c r="E141" s="4"/>
      <c r="F141" s="4"/>
    </row>
    <row r="142" spans="5:6">
      <c r="E142" s="4"/>
      <c r="F142" s="4"/>
    </row>
    <row r="143" spans="5:6">
      <c r="E143" s="4"/>
      <c r="F143" s="4"/>
    </row>
    <row r="144" spans="5:6">
      <c r="E144" s="4"/>
      <c r="F144" s="4"/>
    </row>
    <row r="145" spans="5:6">
      <c r="E145" s="4"/>
      <c r="F145" s="4"/>
    </row>
    <row r="146" spans="5:6">
      <c r="E146" s="4"/>
      <c r="F146" s="4"/>
    </row>
    <row r="147" spans="5:6">
      <c r="E147" s="4"/>
      <c r="F147" s="4"/>
    </row>
    <row r="148" spans="5:6">
      <c r="E148" s="4"/>
      <c r="F148" s="4"/>
    </row>
    <row r="149" spans="5:6">
      <c r="E149" s="4"/>
      <c r="F149" s="4"/>
    </row>
    <row r="150" spans="5:6">
      <c r="E150" s="4"/>
      <c r="F150" s="4"/>
    </row>
    <row r="151" spans="5:6">
      <c r="E151" s="4"/>
      <c r="F151" s="4"/>
    </row>
    <row r="152" spans="5:6">
      <c r="E152" s="4"/>
      <c r="F152" s="4"/>
    </row>
    <row r="153" spans="5:6">
      <c r="E153" s="4"/>
      <c r="F153" s="4"/>
    </row>
    <row r="154" spans="5:6">
      <c r="E154" s="4"/>
      <c r="F154" s="4"/>
    </row>
    <row r="155" spans="5:6">
      <c r="E155" s="4"/>
      <c r="F155" s="4"/>
    </row>
    <row r="156" spans="5:6">
      <c r="E156" s="4"/>
      <c r="F156" s="4"/>
    </row>
    <row r="157" spans="5:6">
      <c r="E157" s="4"/>
      <c r="F157" s="4"/>
    </row>
    <row r="158" spans="5:6">
      <c r="E158" s="4"/>
      <c r="F158" s="4"/>
    </row>
    <row r="159" spans="5:6">
      <c r="E159" s="4"/>
      <c r="F159" s="4"/>
    </row>
    <row r="160" spans="5:6">
      <c r="E160" s="4"/>
      <c r="F160" s="4"/>
    </row>
    <row r="161" spans="5:6">
      <c r="E161" s="4"/>
      <c r="F161" s="4"/>
    </row>
    <row r="162" spans="5:6">
      <c r="E162" s="4"/>
      <c r="F162" s="4"/>
    </row>
    <row r="163" spans="5:6">
      <c r="E163" s="4"/>
      <c r="F163" s="4"/>
    </row>
    <row r="164" spans="5:6">
      <c r="E164" s="4"/>
      <c r="F164" s="4"/>
    </row>
    <row r="165" spans="5:6">
      <c r="E165" s="4"/>
      <c r="F165" s="4"/>
    </row>
    <row r="166" spans="5:6">
      <c r="E166" s="4"/>
      <c r="F166" s="4"/>
    </row>
    <row r="167" spans="5:6">
      <c r="E167" s="4"/>
      <c r="F167" s="4"/>
    </row>
    <row r="168" spans="5:6">
      <c r="E168" s="4"/>
      <c r="F168" s="4"/>
    </row>
    <row r="169" spans="5:6">
      <c r="E169" s="4"/>
      <c r="F169" s="4"/>
    </row>
    <row r="170" spans="5:6">
      <c r="E170" s="4"/>
      <c r="F170" s="4"/>
    </row>
    <row r="171" spans="5:6">
      <c r="E171" s="4"/>
      <c r="F171" s="4"/>
    </row>
    <row r="172" spans="5:6">
      <c r="E172" s="4"/>
      <c r="F172" s="4"/>
    </row>
    <row r="173" spans="5:6">
      <c r="E173" s="4"/>
      <c r="F173" s="4"/>
    </row>
    <row r="174" spans="5:6">
      <c r="E174" s="4"/>
      <c r="F174" s="4"/>
    </row>
    <row r="175" spans="5:6">
      <c r="E175" s="4"/>
      <c r="F175" s="4"/>
    </row>
    <row r="176" spans="5:6">
      <c r="E176" s="4"/>
      <c r="F176" s="4"/>
    </row>
    <row r="177" spans="5:6">
      <c r="E177" s="4"/>
      <c r="F177" s="4"/>
    </row>
    <row r="178" spans="5:6">
      <c r="E178" s="4"/>
      <c r="F178" s="4"/>
    </row>
    <row r="179" spans="5:6">
      <c r="E179" s="4"/>
      <c r="F179" s="4"/>
    </row>
    <row r="180" spans="5:6">
      <c r="E180" s="4"/>
      <c r="F180" s="4"/>
    </row>
    <row r="181" spans="5:6">
      <c r="E181" s="4"/>
      <c r="F181" s="4"/>
    </row>
    <row r="182" spans="5:6">
      <c r="E182" s="4"/>
      <c r="F182" s="4"/>
    </row>
    <row r="183" spans="5:6">
      <c r="E183" s="4"/>
      <c r="F183" s="4"/>
    </row>
    <row r="184" spans="5:6">
      <c r="E184" s="4"/>
      <c r="F184" s="4"/>
    </row>
    <row r="185" spans="5:6">
      <c r="E185" s="4"/>
      <c r="F185" s="4"/>
    </row>
    <row r="186" spans="5:6">
      <c r="E186" s="4"/>
      <c r="F186" s="4"/>
    </row>
    <row r="187" spans="5:6">
      <c r="E187" s="4"/>
      <c r="F187" s="4"/>
    </row>
    <row r="188" spans="5:6">
      <c r="E188" s="4"/>
      <c r="F188" s="4"/>
    </row>
    <row r="189" spans="5:6">
      <c r="E189" s="4"/>
      <c r="F189" s="4"/>
    </row>
    <row r="190" spans="5:6">
      <c r="E190" s="4"/>
      <c r="F190" s="4"/>
    </row>
    <row r="191" spans="5:6">
      <c r="E191" s="4"/>
      <c r="F191" s="4"/>
    </row>
    <row r="192" spans="5:6">
      <c r="E192" s="4"/>
      <c r="F192" s="4"/>
    </row>
    <row r="193" spans="5:6">
      <c r="E193" s="4"/>
      <c r="F193" s="4"/>
    </row>
    <row r="194" spans="5:6">
      <c r="E194" s="4"/>
      <c r="F194" s="4"/>
    </row>
    <row r="195" spans="5:6">
      <c r="E195" s="4"/>
      <c r="F195" s="4"/>
    </row>
    <row r="196" spans="5:6">
      <c r="E196" s="4"/>
      <c r="F196" s="4"/>
    </row>
    <row r="197" spans="5:6">
      <c r="E197" s="4"/>
      <c r="F197" s="4"/>
    </row>
    <row r="198" spans="5:6">
      <c r="E198" s="4"/>
      <c r="F198" s="4"/>
    </row>
    <row r="199" spans="5:6">
      <c r="E199" s="4"/>
      <c r="F199" s="4"/>
    </row>
    <row r="200" spans="5:6">
      <c r="E200" s="4"/>
      <c r="F200" s="4"/>
    </row>
    <row r="201" spans="5:6">
      <c r="E201" s="4"/>
      <c r="F201" s="4"/>
    </row>
    <row r="202" spans="5:6">
      <c r="E202" s="4"/>
      <c r="F202" s="4"/>
    </row>
    <row r="203" spans="5:6">
      <c r="E203" s="4"/>
      <c r="F203" s="4"/>
    </row>
    <row r="204" spans="5:6">
      <c r="E204" s="4"/>
      <c r="F204" s="4"/>
    </row>
    <row r="205" spans="5:6">
      <c r="E205" s="4"/>
      <c r="F205" s="4"/>
    </row>
    <row r="206" spans="5:6">
      <c r="E206" s="4"/>
      <c r="F206" s="4"/>
    </row>
    <row r="207" spans="5:6">
      <c r="E207" s="4"/>
      <c r="F207" s="4"/>
    </row>
    <row r="208" spans="5:6">
      <c r="E208" s="4"/>
      <c r="F208" s="4"/>
    </row>
    <row r="209" spans="5:6">
      <c r="E209" s="4"/>
      <c r="F209" s="4"/>
    </row>
    <row r="210" spans="5:6">
      <c r="E210" s="4"/>
      <c r="F210" s="4"/>
    </row>
    <row r="211" spans="5:6">
      <c r="E211" s="4"/>
      <c r="F211" s="4"/>
    </row>
    <row r="212" spans="5:6">
      <c r="E212" s="4"/>
      <c r="F212" s="4"/>
    </row>
    <row r="213" spans="5:6">
      <c r="E213" s="4"/>
      <c r="F213" s="4"/>
    </row>
    <row r="214" spans="5:6">
      <c r="E214" s="4"/>
      <c r="F214" s="4"/>
    </row>
    <row r="215" spans="5:6">
      <c r="E215" s="4"/>
      <c r="F215" s="4"/>
    </row>
    <row r="216" spans="5:6">
      <c r="E216" s="4"/>
      <c r="F216" s="4"/>
    </row>
    <row r="217" spans="5:6">
      <c r="E217" s="4"/>
      <c r="F217" s="4"/>
    </row>
    <row r="218" spans="5:6">
      <c r="E218" s="4"/>
      <c r="F218" s="4"/>
    </row>
    <row r="219" spans="5:6">
      <c r="E219" s="4"/>
      <c r="F219" s="4"/>
    </row>
    <row r="220" spans="5:6">
      <c r="E220" s="4"/>
      <c r="F220" s="4"/>
    </row>
    <row r="221" spans="5:6">
      <c r="E221" s="4"/>
      <c r="F221" s="4"/>
    </row>
    <row r="222" spans="5:6">
      <c r="E222" s="4"/>
      <c r="F222" s="4"/>
    </row>
    <row r="223" spans="5:6">
      <c r="E223" s="4"/>
      <c r="F223" s="4"/>
    </row>
    <row r="224" spans="5:6">
      <c r="E224" s="4"/>
      <c r="F224" s="4"/>
    </row>
    <row r="225" spans="5:6">
      <c r="E225" s="4"/>
      <c r="F225" s="4"/>
    </row>
    <row r="226" spans="5:6">
      <c r="E226" s="4"/>
      <c r="F226" s="4"/>
    </row>
    <row r="227" spans="5:6">
      <c r="E227" s="4"/>
      <c r="F227" s="4"/>
    </row>
    <row r="228" spans="5:6">
      <c r="E228" s="4"/>
      <c r="F228" s="4"/>
    </row>
    <row r="229" spans="5:6">
      <c r="E229" s="4"/>
      <c r="F229" s="4"/>
    </row>
    <row r="230" spans="5:6">
      <c r="E230" s="4"/>
      <c r="F230" s="4"/>
    </row>
    <row r="231" spans="5:6">
      <c r="E231" s="4"/>
      <c r="F231" s="4"/>
    </row>
    <row r="232" spans="5:6">
      <c r="E232" s="4"/>
      <c r="F232" s="4"/>
    </row>
    <row r="233" spans="5:6">
      <c r="E233" s="4"/>
      <c r="F233" s="4"/>
    </row>
    <row r="234" spans="5:6">
      <c r="E234" s="4"/>
      <c r="F234" s="4"/>
    </row>
    <row r="235" spans="5:6">
      <c r="E235" s="4"/>
      <c r="F235" s="4"/>
    </row>
    <row r="236" spans="5:6">
      <c r="E236" s="4"/>
      <c r="F236" s="4"/>
    </row>
    <row r="237" spans="5:6">
      <c r="E237" s="4"/>
      <c r="F237" s="4"/>
    </row>
    <row r="238" spans="5:6">
      <c r="E238" s="4"/>
      <c r="F238" s="4"/>
    </row>
    <row r="239" spans="5:6">
      <c r="E239" s="4"/>
      <c r="F239" s="4"/>
    </row>
    <row r="240" spans="5:6">
      <c r="E240" s="4"/>
      <c r="F240" s="4"/>
    </row>
    <row r="241" spans="5:6">
      <c r="E241" s="4"/>
      <c r="F241" s="4"/>
    </row>
    <row r="242" spans="5:6">
      <c r="E242" s="4"/>
      <c r="F242" s="4"/>
    </row>
    <row r="243" spans="5:6">
      <c r="E243" s="4"/>
      <c r="F243" s="4"/>
    </row>
    <row r="244" spans="5:6">
      <c r="E244" s="4"/>
      <c r="F244" s="4"/>
    </row>
    <row r="245" spans="5:6">
      <c r="E245" s="4"/>
      <c r="F245" s="4"/>
    </row>
    <row r="246" spans="5:6">
      <c r="E246" s="4"/>
      <c r="F246" s="4"/>
    </row>
    <row r="247" spans="5:6">
      <c r="E247" s="4"/>
      <c r="F247" s="4"/>
    </row>
    <row r="248" spans="5:6">
      <c r="E248" s="4"/>
      <c r="F248" s="4"/>
    </row>
    <row r="249" spans="5:6">
      <c r="E249" s="4"/>
      <c r="F249" s="4"/>
    </row>
    <row r="250" spans="5:6">
      <c r="E250" s="4"/>
      <c r="F250" s="4"/>
    </row>
    <row r="251" spans="5:6">
      <c r="E251" s="4"/>
      <c r="F251" s="4"/>
    </row>
    <row r="252" spans="5:6">
      <c r="E252" s="4"/>
      <c r="F252" s="4"/>
    </row>
    <row r="253" spans="5:6">
      <c r="E253" s="4"/>
      <c r="F253" s="4"/>
    </row>
    <row r="254" spans="5:6">
      <c r="E254" s="4"/>
      <c r="F254" s="4"/>
    </row>
    <row r="255" spans="5:6">
      <c r="E255" s="4"/>
      <c r="F255" s="4"/>
    </row>
    <row r="256" spans="5:6">
      <c r="E256" s="4"/>
      <c r="F256" s="4"/>
    </row>
    <row r="257" spans="5:6">
      <c r="E257" s="4"/>
      <c r="F257" s="4"/>
    </row>
    <row r="258" spans="5:6">
      <c r="E258" s="4"/>
      <c r="F258" s="4"/>
    </row>
    <row r="259" spans="5:6">
      <c r="E259" s="4"/>
      <c r="F259" s="4"/>
    </row>
    <row r="260" spans="5:6">
      <c r="E260" s="4"/>
      <c r="F260" s="4"/>
    </row>
    <row r="261" spans="5:6">
      <c r="E261" s="4"/>
      <c r="F261" s="4"/>
    </row>
    <row r="262" spans="5:6">
      <c r="E262" s="4"/>
      <c r="F262" s="4"/>
    </row>
    <row r="263" spans="5:6">
      <c r="E263" s="4"/>
      <c r="F263" s="4"/>
    </row>
    <row r="264" spans="5:6">
      <c r="E264" s="4"/>
      <c r="F264" s="4"/>
    </row>
    <row r="265" spans="5:6">
      <c r="E265" s="4"/>
      <c r="F265" s="4"/>
    </row>
    <row r="266" spans="5:6">
      <c r="E266" s="4"/>
      <c r="F266" s="4"/>
    </row>
    <row r="267" spans="5:6">
      <c r="E267" s="4"/>
      <c r="F267" s="4"/>
    </row>
    <row r="268" spans="5:6">
      <c r="E268" s="4"/>
      <c r="F268" s="4"/>
    </row>
    <row r="269" spans="5:6">
      <c r="E269" s="4"/>
      <c r="F269" s="4"/>
    </row>
    <row r="270" spans="5:6">
      <c r="E270" s="4"/>
      <c r="F270" s="4"/>
    </row>
    <row r="271" spans="5:6">
      <c r="E271" s="4"/>
      <c r="F271" s="4"/>
    </row>
    <row r="272" spans="5:6">
      <c r="E272" s="4"/>
      <c r="F272" s="4"/>
    </row>
    <row r="273" spans="5:6">
      <c r="E273" s="4"/>
      <c r="F273" s="4"/>
    </row>
    <row r="274" spans="5:6">
      <c r="E274" s="4"/>
      <c r="F274" s="4"/>
    </row>
    <row r="275" spans="5:6">
      <c r="E275" s="4"/>
      <c r="F275" s="4"/>
    </row>
    <row r="276" spans="5:6">
      <c r="E276" s="4"/>
      <c r="F276" s="4"/>
    </row>
    <row r="277" spans="5:6">
      <c r="E277" s="4"/>
      <c r="F277" s="4"/>
    </row>
    <row r="278" spans="5:6">
      <c r="E278" s="4"/>
      <c r="F278" s="4"/>
    </row>
    <row r="279" spans="5:6">
      <c r="E279" s="4"/>
      <c r="F279" s="4"/>
    </row>
    <row r="280" spans="5:6">
      <c r="E280" s="4"/>
      <c r="F280" s="4"/>
    </row>
    <row r="281" spans="5:6">
      <c r="E281" s="4"/>
      <c r="F281" s="4"/>
    </row>
    <row r="282" spans="5:6">
      <c r="E282" s="4"/>
      <c r="F282" s="4"/>
    </row>
    <row r="283" spans="5:6">
      <c r="E283" s="4"/>
      <c r="F283" s="4"/>
    </row>
    <row r="284" spans="5:6">
      <c r="E284" s="4"/>
      <c r="F284" s="4"/>
    </row>
    <row r="285" spans="5:6">
      <c r="E285" s="4"/>
      <c r="F285" s="4"/>
    </row>
    <row r="286" spans="5:6">
      <c r="E286" s="4"/>
      <c r="F286" s="4"/>
    </row>
    <row r="287" spans="5:6">
      <c r="E287" s="4"/>
      <c r="F287" s="4"/>
    </row>
    <row r="288" spans="5:6">
      <c r="E288" s="4"/>
      <c r="F288" s="4"/>
    </row>
    <row r="289" spans="5:6">
      <c r="E289" s="4"/>
      <c r="F289" s="4"/>
    </row>
    <row r="290" spans="5:6">
      <c r="E290" s="4"/>
      <c r="F290" s="4"/>
    </row>
    <row r="291" spans="5:6">
      <c r="E291" s="4"/>
      <c r="F291" s="4"/>
    </row>
    <row r="292" spans="5:6">
      <c r="E292" s="4"/>
      <c r="F292" s="4"/>
    </row>
    <row r="293" spans="5:6">
      <c r="E293" s="4"/>
      <c r="F293" s="4"/>
    </row>
    <row r="294" spans="5:6">
      <c r="E294" s="4"/>
      <c r="F294" s="4"/>
    </row>
    <row r="295" spans="5:6">
      <c r="E295" s="4"/>
      <c r="F295" s="4"/>
    </row>
    <row r="296" spans="5:6">
      <c r="E296" s="4"/>
      <c r="F296" s="4"/>
    </row>
    <row r="297" spans="5:6">
      <c r="E297" s="4"/>
      <c r="F297" s="4"/>
    </row>
    <row r="298" spans="5:6">
      <c r="E298" s="4"/>
      <c r="F298" s="4"/>
    </row>
    <row r="299" spans="5:6">
      <c r="E299" s="4"/>
      <c r="F299" s="4"/>
    </row>
    <row r="300" spans="5:6">
      <c r="E300" s="4"/>
      <c r="F300" s="4"/>
    </row>
    <row r="301" spans="5:6">
      <c r="E301" s="4"/>
      <c r="F301" s="4"/>
    </row>
    <row r="302" spans="5:6">
      <c r="E302" s="4"/>
      <c r="F302" s="4"/>
    </row>
    <row r="303" spans="5:6">
      <c r="E303" s="4"/>
      <c r="F303" s="4"/>
    </row>
    <row r="304" spans="5:6">
      <c r="E304" s="4"/>
      <c r="F304" s="4"/>
    </row>
    <row r="305" spans="5:6">
      <c r="E305" s="4"/>
      <c r="F305" s="4"/>
    </row>
    <row r="306" spans="5:6">
      <c r="E306" s="4"/>
      <c r="F306" s="4"/>
    </row>
    <row r="307" spans="5:6">
      <c r="E307" s="4"/>
      <c r="F307" s="4"/>
    </row>
    <row r="308" spans="5:6">
      <c r="E308" s="4"/>
      <c r="F308" s="4"/>
    </row>
    <row r="309" spans="5:6">
      <c r="E309" s="4"/>
      <c r="F309" s="4"/>
    </row>
    <row r="310" spans="5:6">
      <c r="E310" s="4"/>
      <c r="F310" s="4"/>
    </row>
    <row r="311" spans="5:6">
      <c r="E311" s="4"/>
      <c r="F311" s="4"/>
    </row>
    <row r="312" spans="5:6">
      <c r="E312" s="4"/>
      <c r="F312" s="4"/>
    </row>
    <row r="313" spans="5:6">
      <c r="E313" s="4"/>
      <c r="F313" s="4"/>
    </row>
    <row r="314" spans="5:6">
      <c r="E314" s="4"/>
      <c r="F314" s="4"/>
    </row>
    <row r="315" spans="5:6">
      <c r="E315" s="4"/>
      <c r="F315" s="4"/>
    </row>
    <row r="316" spans="5:6">
      <c r="E316" s="4"/>
      <c r="F316" s="4"/>
    </row>
    <row r="317" spans="5:6">
      <c r="E317" s="4"/>
      <c r="F317" s="4"/>
    </row>
    <row r="318" spans="5:6">
      <c r="E318" s="4"/>
      <c r="F318" s="4"/>
    </row>
    <row r="319" spans="5:6">
      <c r="E319" s="4"/>
      <c r="F319" s="4"/>
    </row>
    <row r="320" spans="5:6">
      <c r="E320" s="4"/>
      <c r="F320" s="4"/>
    </row>
    <row r="321" spans="5:6">
      <c r="E321" s="4"/>
      <c r="F321" s="4"/>
    </row>
    <row r="322" spans="5:6">
      <c r="E322" s="4"/>
      <c r="F322" s="4"/>
    </row>
    <row r="323" spans="5:6">
      <c r="E323" s="4"/>
      <c r="F323" s="4"/>
    </row>
    <row r="324" spans="5:6">
      <c r="E324" s="4"/>
      <c r="F324" s="4"/>
    </row>
    <row r="325" spans="5:6">
      <c r="E325" s="4"/>
      <c r="F325" s="4"/>
    </row>
    <row r="326" spans="5:6">
      <c r="E326" s="4"/>
      <c r="F326" s="4"/>
    </row>
    <row r="327" spans="5:6">
      <c r="E327" s="4"/>
      <c r="F327" s="4"/>
    </row>
    <row r="328" spans="5:6">
      <c r="E328" s="4"/>
      <c r="F328" s="4"/>
    </row>
    <row r="329" spans="5:6">
      <c r="E329" s="4"/>
      <c r="F329" s="4"/>
    </row>
    <row r="330" spans="5:6">
      <c r="E330" s="4"/>
      <c r="F330" s="4"/>
    </row>
    <row r="331" spans="5:6">
      <c r="E331" s="4"/>
      <c r="F331" s="4"/>
    </row>
    <row r="332" spans="5:6">
      <c r="E332" s="4"/>
      <c r="F332" s="4"/>
    </row>
    <row r="333" spans="5:6">
      <c r="E333" s="4"/>
      <c r="F333" s="4"/>
    </row>
    <row r="334" spans="5:6">
      <c r="E334" s="4"/>
      <c r="F334" s="4"/>
    </row>
    <row r="335" spans="5:6">
      <c r="E335" s="4"/>
      <c r="F335" s="4"/>
    </row>
    <row r="336" spans="5:6">
      <c r="E336" s="4"/>
      <c r="F336" s="4"/>
    </row>
    <row r="337" spans="5:6">
      <c r="E337" s="4"/>
      <c r="F337" s="4"/>
    </row>
    <row r="338" spans="5:6">
      <c r="E338" s="4"/>
      <c r="F338" s="4"/>
    </row>
    <row r="339" spans="5:6">
      <c r="E339" s="4"/>
      <c r="F339" s="4"/>
    </row>
    <row r="340" spans="5:6">
      <c r="E340" s="4"/>
      <c r="F340" s="4"/>
    </row>
    <row r="341" spans="5:6">
      <c r="E341" s="4"/>
      <c r="F341" s="4"/>
    </row>
    <row r="342" spans="5:6">
      <c r="E342" s="4"/>
      <c r="F342" s="4"/>
    </row>
    <row r="343" spans="5:6">
      <c r="E343" s="4"/>
      <c r="F343" s="4"/>
    </row>
    <row r="344" spans="5:6">
      <c r="E344" s="4"/>
      <c r="F344" s="4"/>
    </row>
    <row r="345" spans="5:6">
      <c r="E345" s="4"/>
      <c r="F345" s="4"/>
    </row>
    <row r="346" spans="5:6">
      <c r="E346" s="4"/>
      <c r="F346" s="4"/>
    </row>
    <row r="347" spans="5:6">
      <c r="E347" s="4"/>
      <c r="F347" s="4"/>
    </row>
    <row r="348" spans="5:6">
      <c r="E348" s="4"/>
      <c r="F348" s="4"/>
    </row>
    <row r="349" spans="5:6">
      <c r="E349" s="4"/>
      <c r="F349" s="4"/>
    </row>
    <row r="350" spans="5:6">
      <c r="E350" s="4"/>
      <c r="F350" s="4"/>
    </row>
    <row r="351" spans="5:6">
      <c r="E351" s="4"/>
      <c r="F351" s="4"/>
    </row>
    <row r="352" spans="5:6">
      <c r="E352" s="4"/>
      <c r="F352" s="4"/>
    </row>
    <row r="353" spans="5:6">
      <c r="E353" s="4"/>
      <c r="F353" s="4"/>
    </row>
    <row r="354" spans="5:6">
      <c r="E354" s="4"/>
      <c r="F354" s="4"/>
    </row>
    <row r="355" spans="5:6">
      <c r="E355" s="4"/>
      <c r="F355" s="4"/>
    </row>
    <row r="356" spans="5:6">
      <c r="E356" s="4"/>
      <c r="F356" s="4"/>
    </row>
    <row r="357" spans="5:6">
      <c r="E357" s="4"/>
      <c r="F357" s="4"/>
    </row>
    <row r="358" spans="5:6">
      <c r="E358" s="4"/>
      <c r="F358" s="4"/>
    </row>
    <row r="359" spans="5:6">
      <c r="E359" s="4"/>
      <c r="F359" s="4"/>
    </row>
    <row r="360" spans="5:6">
      <c r="E360" s="4"/>
      <c r="F360" s="4"/>
    </row>
    <row r="361" spans="5:6">
      <c r="E361" s="4"/>
      <c r="F361" s="4"/>
    </row>
    <row r="362" spans="5:6">
      <c r="E362" s="4"/>
      <c r="F362" s="4"/>
    </row>
    <row r="363" spans="5:6">
      <c r="E363" s="4"/>
      <c r="F363" s="4"/>
    </row>
    <row r="364" spans="5:6">
      <c r="E364" s="4"/>
      <c r="F364" s="4"/>
    </row>
    <row r="365" spans="5:6">
      <c r="E365" s="4"/>
      <c r="F365" s="4"/>
    </row>
    <row r="366" spans="5:6">
      <c r="E366" s="4"/>
      <c r="F366" s="4"/>
    </row>
    <row r="367" spans="5:6">
      <c r="E367" s="4"/>
      <c r="F367" s="4"/>
    </row>
    <row r="368" spans="5:6">
      <c r="E368" s="4"/>
      <c r="F368" s="4"/>
    </row>
    <row r="369" spans="5:6">
      <c r="E369" s="4"/>
      <c r="F369" s="4"/>
    </row>
    <row r="370" spans="5:6">
      <c r="E370" s="4"/>
      <c r="F370" s="4"/>
    </row>
    <row r="371" spans="5:6">
      <c r="E371" s="4"/>
      <c r="F371" s="4"/>
    </row>
    <row r="372" spans="5:6">
      <c r="E372" s="4"/>
      <c r="F372" s="4"/>
    </row>
    <row r="373" spans="5:6">
      <c r="E373" s="4"/>
      <c r="F373" s="4"/>
    </row>
    <row r="374" spans="5:6">
      <c r="E374" s="4"/>
      <c r="F374" s="4"/>
    </row>
    <row r="375" spans="5:6">
      <c r="E375" s="4"/>
      <c r="F375" s="4"/>
    </row>
    <row r="376" spans="5:6">
      <c r="E376" s="4"/>
      <c r="F376" s="4"/>
    </row>
    <row r="377" spans="5:6">
      <c r="E377" s="4"/>
      <c r="F377" s="4"/>
    </row>
    <row r="378" spans="5:6">
      <c r="E378" s="4"/>
      <c r="F378" s="4"/>
    </row>
    <row r="379" spans="5:6">
      <c r="E379" s="4"/>
      <c r="F379" s="4"/>
    </row>
    <row r="380" spans="5:6">
      <c r="E380" s="4"/>
      <c r="F380" s="4"/>
    </row>
    <row r="381" spans="5:6">
      <c r="E381" s="4"/>
      <c r="F381" s="4"/>
    </row>
    <row r="382" spans="5:6">
      <c r="E382" s="4"/>
      <c r="F382" s="4"/>
    </row>
    <row r="383" spans="5:6">
      <c r="E383" s="4"/>
      <c r="F383" s="4"/>
    </row>
    <row r="384" spans="5:6">
      <c r="E384" s="4"/>
      <c r="F384" s="4"/>
    </row>
    <row r="385" spans="5:6">
      <c r="E385" s="4"/>
      <c r="F385" s="4"/>
    </row>
    <row r="386" spans="5:6">
      <c r="E386" s="4"/>
      <c r="F386" s="4"/>
    </row>
    <row r="387" spans="5:6">
      <c r="E387" s="4"/>
      <c r="F387" s="4"/>
    </row>
    <row r="388" spans="5:6">
      <c r="E388" s="4"/>
      <c r="F388" s="4"/>
    </row>
    <row r="389" spans="5:6">
      <c r="E389" s="4"/>
      <c r="F389" s="4"/>
    </row>
    <row r="390" spans="5:6">
      <c r="E390" s="4"/>
      <c r="F390" s="4"/>
    </row>
    <row r="391" spans="5:6">
      <c r="E391" s="4"/>
      <c r="F391" s="4"/>
    </row>
    <row r="392" spans="5:6">
      <c r="E392" s="4"/>
      <c r="F392" s="4"/>
    </row>
    <row r="393" spans="5:6">
      <c r="E393" s="4"/>
      <c r="F393" s="4"/>
    </row>
    <row r="394" spans="5:6">
      <c r="E394" s="4"/>
      <c r="F394" s="4"/>
    </row>
    <row r="395" spans="5:6">
      <c r="E395" s="4"/>
      <c r="F395" s="4"/>
    </row>
    <row r="396" spans="5:6">
      <c r="E396" s="4"/>
      <c r="F396" s="4"/>
    </row>
    <row r="397" spans="5:6">
      <c r="E397" s="4"/>
      <c r="F397" s="4"/>
    </row>
    <row r="398" spans="5:6">
      <c r="E398" s="4"/>
      <c r="F398" s="4"/>
    </row>
    <row r="399" spans="5:6">
      <c r="E399" s="4"/>
      <c r="F399" s="4"/>
    </row>
    <row r="400" spans="5:6">
      <c r="E400" s="4"/>
      <c r="F400" s="4"/>
    </row>
    <row r="401" spans="5:6">
      <c r="E401" s="4"/>
      <c r="F401" s="4"/>
    </row>
    <row r="402" spans="5:6">
      <c r="E402" s="4"/>
      <c r="F402" s="4"/>
    </row>
    <row r="403" spans="5:6">
      <c r="E403" s="4"/>
      <c r="F403" s="4"/>
    </row>
    <row r="404" spans="5:6">
      <c r="E404" s="4"/>
      <c r="F404" s="4"/>
    </row>
    <row r="405" spans="5:6">
      <c r="E405" s="4"/>
      <c r="F405" s="4"/>
    </row>
    <row r="406" spans="5:6">
      <c r="E406" s="4"/>
      <c r="F406" s="4"/>
    </row>
    <row r="407" spans="5:6">
      <c r="E407" s="4"/>
      <c r="F407" s="4"/>
    </row>
    <row r="408" spans="5:6">
      <c r="E408" s="4"/>
      <c r="F408" s="4"/>
    </row>
    <row r="409" spans="5:6">
      <c r="E409" s="4"/>
      <c r="F409" s="4"/>
    </row>
    <row r="410" spans="5:6">
      <c r="E410" s="4"/>
      <c r="F410" s="4"/>
    </row>
    <row r="411" spans="5:6">
      <c r="E411" s="4"/>
      <c r="F411" s="4"/>
    </row>
    <row r="412" spans="5:6">
      <c r="E412" s="4"/>
      <c r="F412" s="4"/>
    </row>
    <row r="413" spans="5:6">
      <c r="E413" s="4"/>
      <c r="F413" s="4"/>
    </row>
    <row r="414" spans="5:6">
      <c r="E414" s="4"/>
      <c r="F414" s="4"/>
    </row>
    <row r="415" spans="5:6">
      <c r="E415" s="4"/>
      <c r="F415" s="4"/>
    </row>
    <row r="416" spans="5:6">
      <c r="E416" s="4"/>
      <c r="F416" s="4"/>
    </row>
    <row r="417" spans="5:6">
      <c r="E417" s="4"/>
      <c r="F417" s="4"/>
    </row>
    <row r="418" spans="5:6">
      <c r="E418" s="4"/>
      <c r="F418" s="4"/>
    </row>
    <row r="419" spans="5:6">
      <c r="E419" s="4"/>
      <c r="F419" s="4"/>
    </row>
    <row r="420" spans="5:6">
      <c r="E420" s="4"/>
      <c r="F420" s="4"/>
    </row>
    <row r="421" spans="5:6">
      <c r="E421" s="4"/>
      <c r="F421" s="4"/>
    </row>
    <row r="422" spans="5:6">
      <c r="E422" s="4"/>
      <c r="F422" s="4"/>
    </row>
    <row r="423" spans="5:6">
      <c r="E423" s="4"/>
      <c r="F423" s="4"/>
    </row>
    <row r="424" spans="5:6">
      <c r="E424" s="4"/>
      <c r="F424" s="4"/>
    </row>
    <row r="425" spans="5:6">
      <c r="E425" s="4"/>
      <c r="F425" s="4"/>
    </row>
    <row r="426" spans="5:6">
      <c r="E426" s="4"/>
      <c r="F426" s="4"/>
    </row>
    <row r="427" spans="5:6">
      <c r="E427" s="4"/>
      <c r="F427" s="4"/>
    </row>
    <row r="428" spans="5:6">
      <c r="E428" s="4"/>
      <c r="F428" s="4"/>
    </row>
    <row r="429" spans="5:6">
      <c r="E429" s="4"/>
      <c r="F429" s="4"/>
    </row>
    <row r="430" spans="5:6">
      <c r="E430" s="4"/>
      <c r="F430" s="4"/>
    </row>
    <row r="431" spans="5:6">
      <c r="E431" s="4"/>
      <c r="F431" s="4"/>
    </row>
    <row r="432" spans="5:6">
      <c r="E432" s="4"/>
      <c r="F432" s="4"/>
    </row>
    <row r="433" spans="5:6">
      <c r="E433" s="4"/>
      <c r="F433" s="4"/>
    </row>
    <row r="434" spans="5:6">
      <c r="E434" s="4"/>
      <c r="F434" s="4"/>
    </row>
    <row r="435" spans="5:6">
      <c r="E435" s="4"/>
      <c r="F435" s="4"/>
    </row>
    <row r="436" spans="5:6">
      <c r="E436" s="4"/>
      <c r="F436" s="4"/>
    </row>
    <row r="437" spans="5:6">
      <c r="E437" s="4"/>
      <c r="F437" s="4"/>
    </row>
    <row r="438" spans="5:6">
      <c r="E438" s="4"/>
      <c r="F438" s="4"/>
    </row>
    <row r="439" spans="5:6">
      <c r="E439" s="4"/>
      <c r="F439" s="4"/>
    </row>
    <row r="440" spans="5:6">
      <c r="E440" s="4"/>
      <c r="F440" s="4"/>
    </row>
    <row r="441" spans="5:6">
      <c r="E441" s="4"/>
      <c r="F441" s="4"/>
    </row>
    <row r="442" spans="5:6">
      <c r="E442" s="4"/>
      <c r="F442" s="4"/>
    </row>
    <row r="443" spans="5:6">
      <c r="E443" s="4"/>
      <c r="F443" s="4"/>
    </row>
    <row r="444" spans="5:6">
      <c r="E444" s="4"/>
      <c r="F444" s="4"/>
    </row>
    <row r="445" spans="5:6">
      <c r="E445" s="4"/>
      <c r="F445" s="4"/>
    </row>
    <row r="446" spans="5:6">
      <c r="E446" s="4"/>
      <c r="F446" s="4"/>
    </row>
    <row r="447" spans="5:6">
      <c r="E447" s="4"/>
      <c r="F447" s="4"/>
    </row>
    <row r="448" spans="5:6">
      <c r="E448" s="4"/>
      <c r="F448" s="4"/>
    </row>
    <row r="449" spans="5:6">
      <c r="E449" s="4"/>
      <c r="F449" s="4"/>
    </row>
    <row r="450" spans="5:6">
      <c r="E450" s="4"/>
      <c r="F450" s="4"/>
    </row>
    <row r="451" spans="5:6">
      <c r="E451" s="4"/>
      <c r="F451" s="4"/>
    </row>
    <row r="452" spans="5:6">
      <c r="E452" s="4"/>
      <c r="F452" s="4"/>
    </row>
    <row r="453" spans="5:6">
      <c r="E453" s="4"/>
      <c r="F453" s="4"/>
    </row>
    <row r="454" spans="5:6">
      <c r="E454" s="4"/>
      <c r="F454" s="4"/>
    </row>
    <row r="455" spans="5:6">
      <c r="E455" s="4"/>
      <c r="F455" s="4"/>
    </row>
    <row r="456" spans="5:6">
      <c r="E456" s="4"/>
      <c r="F456" s="4"/>
    </row>
    <row r="457" spans="5:6">
      <c r="E457" s="4"/>
      <c r="F457" s="4"/>
    </row>
    <row r="458" spans="5:6">
      <c r="E458" s="4"/>
      <c r="F458" s="4"/>
    </row>
    <row r="459" spans="5:6">
      <c r="E459" s="4"/>
      <c r="F459" s="4"/>
    </row>
    <row r="460" spans="5:6">
      <c r="E460" s="4"/>
      <c r="F460" s="4"/>
    </row>
    <row r="461" spans="5:6">
      <c r="E461" s="4"/>
      <c r="F461" s="4"/>
    </row>
    <row r="462" spans="5:6">
      <c r="E462" s="4"/>
      <c r="F462" s="4"/>
    </row>
    <row r="463" spans="5:6">
      <c r="E463" s="4"/>
      <c r="F463" s="4"/>
    </row>
    <row r="464" spans="5:6">
      <c r="E464" s="4"/>
      <c r="F464" s="4"/>
    </row>
    <row r="465" spans="5:6">
      <c r="E465" s="4"/>
      <c r="F465" s="4"/>
    </row>
    <row r="466" spans="5:6">
      <c r="E466" s="4"/>
      <c r="F466" s="4"/>
    </row>
    <row r="467" spans="5:6">
      <c r="E467" s="4"/>
      <c r="F467" s="4"/>
    </row>
    <row r="468" spans="5:6">
      <c r="E468" s="4"/>
      <c r="F468" s="4"/>
    </row>
    <row r="469" spans="5:6">
      <c r="E469" s="4"/>
      <c r="F469" s="4"/>
    </row>
    <row r="470" spans="5:6">
      <c r="E470" s="4"/>
      <c r="F470" s="4"/>
    </row>
    <row r="471" spans="5:6">
      <c r="E471" s="4"/>
      <c r="F471" s="4"/>
    </row>
    <row r="472" spans="5:6">
      <c r="E472" s="4"/>
      <c r="F472" s="4"/>
    </row>
    <row r="473" spans="5:6">
      <c r="E473" s="4"/>
      <c r="F473" s="4"/>
    </row>
    <row r="474" spans="5:6">
      <c r="E474" s="4"/>
      <c r="F474" s="4"/>
    </row>
    <row r="475" spans="5:6">
      <c r="E475" s="4"/>
      <c r="F475" s="4"/>
    </row>
    <row r="476" spans="5:6">
      <c r="E476" s="4"/>
      <c r="F476" s="4"/>
    </row>
    <row r="477" spans="5:6">
      <c r="E477" s="4"/>
      <c r="F477" s="4"/>
    </row>
    <row r="478" spans="5:6">
      <c r="E478" s="4"/>
      <c r="F478" s="4"/>
    </row>
    <row r="479" spans="5:6">
      <c r="E479" s="4"/>
      <c r="F479" s="4"/>
    </row>
    <row r="480" spans="5:6">
      <c r="E480" s="4"/>
      <c r="F480" s="4"/>
    </row>
    <row r="481" spans="5:6">
      <c r="E481" s="4"/>
      <c r="F481" s="4"/>
    </row>
    <row r="482" spans="5:6">
      <c r="E482" s="4"/>
      <c r="F482" s="4"/>
    </row>
    <row r="483" spans="5:6">
      <c r="E483" s="4"/>
      <c r="F483" s="4"/>
    </row>
    <row r="484" spans="5:6">
      <c r="E484" s="4"/>
      <c r="F484" s="4"/>
    </row>
    <row r="485" spans="5:6">
      <c r="E485" s="4"/>
      <c r="F485" s="4"/>
    </row>
    <row r="486" spans="5:6">
      <c r="E486" s="4"/>
      <c r="F486" s="4"/>
    </row>
    <row r="487" spans="5:6">
      <c r="E487" s="4"/>
      <c r="F487" s="4"/>
    </row>
    <row r="488" spans="5:6">
      <c r="E488" s="4"/>
      <c r="F488" s="4"/>
    </row>
    <row r="489" spans="5:6">
      <c r="E489" s="4"/>
      <c r="F489" s="4"/>
    </row>
    <row r="490" spans="5:6">
      <c r="E490" s="4"/>
      <c r="F490" s="4"/>
    </row>
    <row r="491" spans="5:6">
      <c r="E491" s="4"/>
      <c r="F491" s="4"/>
    </row>
    <row r="492" spans="5:6">
      <c r="E492" s="4"/>
      <c r="F492" s="4"/>
    </row>
    <row r="493" spans="5:6">
      <c r="E493" s="4"/>
      <c r="F493" s="4"/>
    </row>
    <row r="494" spans="5:6">
      <c r="E494" s="4"/>
      <c r="F494" s="4"/>
    </row>
    <row r="495" spans="5:6">
      <c r="E495" s="4"/>
      <c r="F495" s="4"/>
    </row>
    <row r="496" spans="5:6">
      <c r="E496" s="4"/>
      <c r="F496" s="4"/>
    </row>
    <row r="497" spans="5:6">
      <c r="E497" s="4"/>
      <c r="F497" s="4"/>
    </row>
    <row r="498" spans="5:6">
      <c r="E498" s="4"/>
      <c r="F498" s="4"/>
    </row>
    <row r="499" spans="5:6">
      <c r="E499" s="4"/>
      <c r="F499" s="4"/>
    </row>
    <row r="500" spans="5:6">
      <c r="E500" s="4"/>
      <c r="F500" s="4"/>
    </row>
    <row r="501" spans="5:6">
      <c r="E501" s="4"/>
      <c r="F501" s="4"/>
    </row>
    <row r="502" spans="5:6">
      <c r="E502" s="4"/>
      <c r="F502" s="4"/>
    </row>
    <row r="503" spans="5:6">
      <c r="E503" s="4"/>
      <c r="F503" s="4"/>
    </row>
    <row r="504" spans="5:6">
      <c r="E504" s="4"/>
      <c r="F504" s="4"/>
    </row>
    <row r="505" spans="5:6">
      <c r="E505" s="4"/>
      <c r="F505" s="4"/>
    </row>
    <row r="506" spans="5:6">
      <c r="E506" s="4"/>
      <c r="F506" s="4"/>
    </row>
    <row r="507" spans="5:6">
      <c r="E507" s="4"/>
      <c r="F507" s="4"/>
    </row>
    <row r="508" spans="5:6">
      <c r="E508" s="4"/>
      <c r="F508" s="4"/>
    </row>
    <row r="509" spans="5:6">
      <c r="E509" s="4"/>
      <c r="F509" s="4"/>
    </row>
    <row r="510" spans="5:6">
      <c r="E510" s="4"/>
      <c r="F510" s="4"/>
    </row>
    <row r="511" spans="5:6">
      <c r="E511" s="4"/>
      <c r="F511" s="4"/>
    </row>
    <row r="512" spans="5:6">
      <c r="E512" s="4"/>
      <c r="F512" s="4"/>
    </row>
    <row r="513" spans="5:6">
      <c r="E513" s="4"/>
      <c r="F513" s="4"/>
    </row>
    <row r="514" spans="5:6">
      <c r="E514" s="4"/>
      <c r="F514" s="4"/>
    </row>
    <row r="515" spans="5:6">
      <c r="E515" s="4"/>
      <c r="F515" s="4"/>
    </row>
    <row r="516" spans="5:6">
      <c r="E516" s="4"/>
      <c r="F516" s="4"/>
    </row>
    <row r="517" spans="5:6">
      <c r="E517" s="4"/>
      <c r="F517" s="4"/>
    </row>
    <row r="518" spans="5:6">
      <c r="E518" s="4"/>
      <c r="F518" s="4"/>
    </row>
    <row r="519" spans="5:6">
      <c r="E519" s="4"/>
      <c r="F519" s="4"/>
    </row>
    <row r="520" spans="5:6">
      <c r="E520" s="4"/>
      <c r="F520" s="4"/>
    </row>
    <row r="521" spans="5:6">
      <c r="E521" s="4"/>
      <c r="F521" s="4"/>
    </row>
    <row r="522" spans="5:6">
      <c r="E522" s="4"/>
      <c r="F522" s="4"/>
    </row>
    <row r="523" spans="5:6">
      <c r="E523" s="4"/>
      <c r="F523" s="4"/>
    </row>
    <row r="524" spans="5:6">
      <c r="E524" s="4"/>
      <c r="F524" s="4"/>
    </row>
    <row r="525" spans="5:6">
      <c r="E525" s="4"/>
      <c r="F525" s="4"/>
    </row>
    <row r="526" spans="5:6">
      <c r="E526" s="4"/>
      <c r="F526" s="4"/>
    </row>
    <row r="527" spans="5:6">
      <c r="E527" s="4"/>
      <c r="F527" s="4"/>
    </row>
    <row r="528" spans="5:6">
      <c r="E528" s="4"/>
      <c r="F528" s="4"/>
    </row>
    <row r="529" spans="5:6">
      <c r="E529" s="4"/>
      <c r="F529" s="4"/>
    </row>
    <row r="530" spans="5:6">
      <c r="E530" s="4"/>
      <c r="F530" s="4"/>
    </row>
    <row r="531" spans="5:6">
      <c r="E531" s="4"/>
      <c r="F531" s="4"/>
    </row>
    <row r="532" spans="5:6">
      <c r="E532" s="4"/>
      <c r="F532" s="4"/>
    </row>
    <row r="533" spans="5:6">
      <c r="E533" s="4"/>
      <c r="F533" s="4"/>
    </row>
    <row r="534" spans="5:6">
      <c r="E534" s="4"/>
      <c r="F534" s="4"/>
    </row>
    <row r="535" spans="5:6">
      <c r="E535" s="4"/>
      <c r="F535" s="4"/>
    </row>
    <row r="536" spans="5:6">
      <c r="E536" s="4"/>
      <c r="F536" s="4"/>
    </row>
    <row r="537" spans="5:6">
      <c r="E537" s="4"/>
      <c r="F537" s="4"/>
    </row>
    <row r="538" spans="5:6">
      <c r="E538" s="4"/>
      <c r="F538" s="4"/>
    </row>
    <row r="539" spans="5:6">
      <c r="E539" s="4"/>
      <c r="F539" s="4"/>
    </row>
    <row r="540" spans="5:6">
      <c r="E540" s="4"/>
      <c r="F540" s="4"/>
    </row>
    <row r="541" spans="5:6">
      <c r="E541" s="4"/>
      <c r="F541" s="4"/>
    </row>
    <row r="542" spans="5:6">
      <c r="E542" s="4"/>
      <c r="F542" s="4"/>
    </row>
    <row r="543" spans="5:6">
      <c r="E543" s="4"/>
      <c r="F543" s="4"/>
    </row>
    <row r="544" spans="5:6">
      <c r="E544" s="4"/>
      <c r="F544" s="4"/>
    </row>
    <row r="545" spans="5:6">
      <c r="E545" s="4"/>
      <c r="F545" s="4"/>
    </row>
    <row r="546" spans="5:6">
      <c r="E546" s="4"/>
      <c r="F546" s="4"/>
    </row>
    <row r="547" spans="5:6">
      <c r="E547" s="4"/>
      <c r="F547" s="4"/>
    </row>
    <row r="548" spans="5:6">
      <c r="E548" s="4"/>
      <c r="F548" s="4"/>
    </row>
    <row r="549" spans="5:6">
      <c r="E549" s="4"/>
      <c r="F549" s="4"/>
    </row>
    <row r="550" spans="5:6">
      <c r="E550" s="4"/>
      <c r="F550" s="4"/>
    </row>
    <row r="551" spans="5:6">
      <c r="E551" s="4"/>
      <c r="F551" s="4"/>
    </row>
    <row r="552" spans="5:6">
      <c r="E552" s="4"/>
      <c r="F552" s="4"/>
    </row>
    <row r="553" spans="5:6">
      <c r="E553" s="4"/>
      <c r="F553" s="4"/>
    </row>
    <row r="554" spans="5:6">
      <c r="E554" s="4"/>
      <c r="F554" s="4"/>
    </row>
    <row r="555" spans="5:6">
      <c r="E555" s="4"/>
      <c r="F555" s="4"/>
    </row>
    <row r="556" spans="5:6">
      <c r="E556" s="4"/>
      <c r="F556" s="4"/>
    </row>
    <row r="557" spans="5:6">
      <c r="E557" s="4"/>
      <c r="F557" s="4"/>
    </row>
    <row r="558" spans="5:6">
      <c r="E558" s="4"/>
      <c r="F558" s="4"/>
    </row>
    <row r="559" spans="5:6">
      <c r="E559" s="4"/>
      <c r="F559" s="4"/>
    </row>
    <row r="560" spans="5:6">
      <c r="E560" s="4"/>
      <c r="F560" s="4"/>
    </row>
    <row r="561" spans="5:6">
      <c r="E561" s="4"/>
      <c r="F561" s="4"/>
    </row>
    <row r="562" spans="5:6">
      <c r="E562" s="4"/>
      <c r="F562" s="4"/>
    </row>
    <row r="563" spans="5:6">
      <c r="E563" s="4"/>
      <c r="F563" s="4"/>
    </row>
    <row r="564" spans="5:6">
      <c r="E564" s="4"/>
      <c r="F564" s="4"/>
    </row>
    <row r="565" spans="5:6">
      <c r="E565" s="4"/>
      <c r="F565" s="4"/>
    </row>
    <row r="566" spans="5:6">
      <c r="E566" s="4"/>
      <c r="F566" s="4"/>
    </row>
    <row r="567" spans="5:6">
      <c r="E567" s="4"/>
      <c r="F567" s="4"/>
    </row>
    <row r="568" spans="5:6">
      <c r="E568" s="4"/>
      <c r="F568" s="4"/>
    </row>
    <row r="569" spans="5:6">
      <c r="E569" s="4"/>
      <c r="F569" s="4"/>
    </row>
    <row r="570" spans="5:6">
      <c r="E570" s="4"/>
      <c r="F570" s="4"/>
    </row>
    <row r="571" spans="5:6">
      <c r="E571" s="4"/>
      <c r="F571" s="4"/>
    </row>
    <row r="572" spans="5:6">
      <c r="E572" s="4"/>
      <c r="F572" s="4"/>
    </row>
    <row r="573" spans="5:6">
      <c r="E573" s="4"/>
      <c r="F573" s="4"/>
    </row>
    <row r="574" spans="5:6">
      <c r="E574" s="4"/>
      <c r="F574" s="4"/>
    </row>
    <row r="575" spans="5:6">
      <c r="E575" s="4"/>
      <c r="F575" s="4"/>
    </row>
    <row r="576" spans="5:6">
      <c r="E576" s="4"/>
      <c r="F576" s="4"/>
    </row>
    <row r="577" spans="5:6">
      <c r="E577" s="4"/>
      <c r="F577" s="4"/>
    </row>
    <row r="578" spans="5:6">
      <c r="E578" s="4"/>
      <c r="F578" s="4"/>
    </row>
    <row r="579" spans="5:6">
      <c r="E579" s="4"/>
      <c r="F579" s="4"/>
    </row>
    <row r="580" spans="5:6">
      <c r="E580" s="4"/>
      <c r="F580" s="4"/>
    </row>
    <row r="581" spans="5:6">
      <c r="E581" s="4"/>
      <c r="F581" s="4"/>
    </row>
    <row r="582" spans="5:6">
      <c r="E582" s="4"/>
      <c r="F582" s="4"/>
    </row>
    <row r="583" spans="5:6">
      <c r="E583" s="4"/>
      <c r="F583" s="4"/>
    </row>
    <row r="584" spans="5:6">
      <c r="E584" s="4"/>
      <c r="F584" s="4"/>
    </row>
    <row r="585" spans="5:6">
      <c r="E585" s="4"/>
      <c r="F585" s="4"/>
    </row>
    <row r="586" spans="5:6">
      <c r="E586" s="4"/>
      <c r="F586" s="4"/>
    </row>
    <row r="587" spans="5:6">
      <c r="E587" s="4"/>
      <c r="F587" s="4"/>
    </row>
    <row r="588" spans="5:6">
      <c r="E588" s="4"/>
      <c r="F588" s="4"/>
    </row>
    <row r="589" spans="5:6">
      <c r="E589" s="4"/>
      <c r="F589" s="4"/>
    </row>
    <row r="590" spans="5:6">
      <c r="E590" s="4"/>
      <c r="F590" s="4"/>
    </row>
    <row r="591" spans="5:6">
      <c r="E591" s="4"/>
      <c r="F591" s="4"/>
    </row>
    <row r="592" spans="5:6">
      <c r="E592" s="4"/>
      <c r="F592" s="4"/>
    </row>
    <row r="593" spans="5:6">
      <c r="E593" s="4"/>
      <c r="F593" s="4"/>
    </row>
    <row r="594" spans="5:6">
      <c r="E594" s="4"/>
      <c r="F594" s="4"/>
    </row>
    <row r="595" spans="5:6">
      <c r="E595" s="4"/>
      <c r="F595" s="4"/>
    </row>
    <row r="596" spans="5:6">
      <c r="E596" s="4"/>
      <c r="F596" s="4"/>
    </row>
    <row r="597" spans="5:6">
      <c r="E597" s="4"/>
      <c r="F597" s="4"/>
    </row>
    <row r="598" spans="5:6">
      <c r="E598" s="4"/>
      <c r="F598" s="4"/>
    </row>
    <row r="599" spans="5:6">
      <c r="E599" s="4"/>
      <c r="F599" s="4"/>
    </row>
    <row r="600" spans="5:6">
      <c r="E600" s="4"/>
      <c r="F600" s="4"/>
    </row>
    <row r="601" spans="5:6">
      <c r="E601" s="4"/>
      <c r="F601" s="4"/>
    </row>
    <row r="602" spans="5:6">
      <c r="E602" s="4"/>
      <c r="F602" s="4"/>
    </row>
    <row r="603" spans="5:6">
      <c r="E603" s="4"/>
      <c r="F603" s="4"/>
    </row>
    <row r="604" spans="5:6">
      <c r="E604" s="4"/>
      <c r="F604" s="4"/>
    </row>
    <row r="605" spans="5:6">
      <c r="E605" s="4"/>
      <c r="F605" s="4"/>
    </row>
    <row r="606" spans="5:6">
      <c r="E606" s="4"/>
      <c r="F606" s="4"/>
    </row>
    <row r="607" spans="5:6">
      <c r="E607" s="4"/>
      <c r="F607" s="4"/>
    </row>
    <row r="608" spans="5:6">
      <c r="E608" s="4"/>
      <c r="F608" s="4"/>
    </row>
    <row r="609" spans="5:6">
      <c r="E609" s="4"/>
      <c r="F609" s="4"/>
    </row>
    <row r="610" spans="5:6">
      <c r="E610" s="4"/>
      <c r="F610" s="4"/>
    </row>
    <row r="611" spans="5:6">
      <c r="E611" s="4"/>
      <c r="F611" s="4"/>
    </row>
    <row r="612" spans="5:6">
      <c r="E612" s="4"/>
      <c r="F612" s="4"/>
    </row>
    <row r="613" spans="5:6">
      <c r="E613" s="4"/>
      <c r="F613" s="4"/>
    </row>
    <row r="614" spans="5:6">
      <c r="E614" s="4"/>
      <c r="F614" s="4"/>
    </row>
    <row r="615" spans="5:6">
      <c r="E615" s="4"/>
      <c r="F615" s="4"/>
    </row>
    <row r="616" spans="5:6">
      <c r="E616" s="4"/>
      <c r="F616" s="4"/>
    </row>
    <row r="617" spans="5:6">
      <c r="E617" s="4"/>
      <c r="F617" s="4"/>
    </row>
    <row r="618" spans="5:6">
      <c r="E618" s="4"/>
      <c r="F618" s="4"/>
    </row>
    <row r="619" spans="5:6">
      <c r="E619" s="4"/>
      <c r="F619" s="4"/>
    </row>
    <row r="620" spans="5:6">
      <c r="E620" s="4"/>
      <c r="F620" s="4"/>
    </row>
    <row r="621" spans="5:6">
      <c r="E621" s="4"/>
      <c r="F621" s="4"/>
    </row>
    <row r="622" spans="5:6">
      <c r="E622" s="4"/>
      <c r="F622" s="4"/>
    </row>
    <row r="623" spans="5:6">
      <c r="E623" s="4"/>
      <c r="F623" s="4"/>
    </row>
    <row r="624" spans="5:6">
      <c r="E624" s="4"/>
      <c r="F624" s="4"/>
    </row>
    <row r="625" spans="5:6">
      <c r="E625" s="4"/>
      <c r="F625" s="4"/>
    </row>
    <row r="626" spans="5:6">
      <c r="E626" s="4"/>
      <c r="F626" s="4"/>
    </row>
    <row r="627" spans="5:6">
      <c r="E627" s="4"/>
      <c r="F627" s="4"/>
    </row>
    <row r="628" spans="5:6">
      <c r="E628" s="4"/>
      <c r="F628" s="4"/>
    </row>
    <row r="629" spans="5:6">
      <c r="E629" s="4"/>
      <c r="F629" s="4"/>
    </row>
    <row r="630" spans="5:6">
      <c r="E630" s="4"/>
      <c r="F630" s="4"/>
    </row>
    <row r="631" spans="5:6">
      <c r="E631" s="4"/>
      <c r="F631" s="4"/>
    </row>
    <row r="632" spans="5:6">
      <c r="E632" s="4"/>
      <c r="F632" s="4"/>
    </row>
    <row r="633" spans="5:6">
      <c r="E633" s="4"/>
      <c r="F633" s="4"/>
    </row>
    <row r="634" spans="5:6">
      <c r="E634" s="4"/>
      <c r="F634" s="4"/>
    </row>
    <row r="635" spans="5:6">
      <c r="E635" s="4"/>
      <c r="F635" s="4"/>
    </row>
    <row r="636" spans="5:6">
      <c r="E636" s="4"/>
      <c r="F636" s="4"/>
    </row>
    <row r="637" spans="5:6">
      <c r="E637" s="4"/>
      <c r="F637" s="4"/>
    </row>
    <row r="638" spans="5:6">
      <c r="E638" s="4"/>
      <c r="F638" s="4"/>
    </row>
    <row r="639" spans="5:6">
      <c r="E639" s="4"/>
      <c r="F639" s="4"/>
    </row>
    <row r="640" spans="5:6">
      <c r="E640" s="4"/>
      <c r="F640" s="4"/>
    </row>
    <row r="641" spans="5:6">
      <c r="E641" s="4"/>
      <c r="F641" s="4"/>
    </row>
    <row r="642" spans="5:6">
      <c r="E642" s="4"/>
      <c r="F642" s="4"/>
    </row>
    <row r="643" spans="5:6">
      <c r="E643" s="4"/>
      <c r="F643" s="4"/>
    </row>
    <row r="644" spans="5:6">
      <c r="E644" s="4"/>
      <c r="F644" s="4"/>
    </row>
    <row r="645" spans="5:6">
      <c r="E645" s="4"/>
      <c r="F645" s="4"/>
    </row>
    <row r="646" spans="5:6">
      <c r="E646" s="4"/>
      <c r="F646" s="4"/>
    </row>
    <row r="647" spans="5:6">
      <c r="E647" s="4"/>
      <c r="F647" s="4"/>
    </row>
    <row r="648" spans="5:6">
      <c r="E648" s="4"/>
      <c r="F648" s="4"/>
    </row>
    <row r="649" spans="5:6">
      <c r="E649" s="4"/>
      <c r="F649" s="4"/>
    </row>
    <row r="650" spans="5:6">
      <c r="E650" s="4"/>
      <c r="F650" s="4"/>
    </row>
    <row r="651" spans="5:6">
      <c r="E651" s="4"/>
      <c r="F651" s="4"/>
    </row>
    <row r="652" spans="5:6">
      <c r="E652" s="4"/>
      <c r="F652" s="4"/>
    </row>
    <row r="653" spans="5:6">
      <c r="E653" s="4"/>
      <c r="F653" s="4"/>
    </row>
    <row r="654" spans="5:6">
      <c r="E654" s="4"/>
      <c r="F654" s="4"/>
    </row>
    <row r="655" spans="5:6">
      <c r="E655" s="4"/>
      <c r="F655" s="4"/>
    </row>
    <row r="656" spans="5:6">
      <c r="E656" s="4"/>
      <c r="F656" s="4"/>
    </row>
    <row r="657" spans="5:6">
      <c r="E657" s="4"/>
      <c r="F657" s="4"/>
    </row>
    <row r="658" spans="5:6">
      <c r="E658" s="4"/>
      <c r="F658" s="4"/>
    </row>
    <row r="659" spans="5:6">
      <c r="E659" s="4"/>
      <c r="F659" s="4"/>
    </row>
    <row r="660" spans="5:6">
      <c r="E660" s="4"/>
      <c r="F660" s="4"/>
    </row>
    <row r="661" spans="5:6">
      <c r="E661" s="4"/>
      <c r="F661" s="4"/>
    </row>
    <row r="662" spans="5:6">
      <c r="E662" s="4"/>
      <c r="F662" s="4"/>
    </row>
    <row r="663" spans="5:6">
      <c r="E663" s="4"/>
      <c r="F663" s="4"/>
    </row>
    <row r="664" spans="5:6">
      <c r="E664" s="4"/>
      <c r="F664" s="4"/>
    </row>
    <row r="665" spans="5:6">
      <c r="E665" s="4"/>
      <c r="F665" s="4"/>
    </row>
    <row r="666" spans="5:6">
      <c r="E666" s="4"/>
      <c r="F666" s="4"/>
    </row>
    <row r="667" spans="5:6">
      <c r="E667" s="4"/>
      <c r="F667" s="4"/>
    </row>
    <row r="668" spans="5:6">
      <c r="E668" s="4"/>
      <c r="F668" s="4"/>
    </row>
    <row r="669" spans="5:6">
      <c r="E669" s="4"/>
      <c r="F669" s="4"/>
    </row>
    <row r="670" spans="5:6">
      <c r="E670" s="4"/>
      <c r="F670" s="4"/>
    </row>
    <row r="671" spans="5:6">
      <c r="E671" s="4"/>
      <c r="F671" s="4"/>
    </row>
    <row r="672" spans="5:6">
      <c r="E672" s="4"/>
      <c r="F672" s="4"/>
    </row>
    <row r="673" spans="5:6">
      <c r="E673" s="4"/>
      <c r="F673" s="4"/>
    </row>
    <row r="674" spans="5:6">
      <c r="E674" s="4"/>
      <c r="F674" s="4"/>
    </row>
    <row r="675" spans="5:6">
      <c r="E675" s="4"/>
      <c r="F675" s="4"/>
    </row>
    <row r="676" spans="5:6">
      <c r="E676" s="4"/>
      <c r="F676" s="4"/>
    </row>
    <row r="677" spans="5:6">
      <c r="E677" s="4"/>
      <c r="F677" s="4"/>
    </row>
    <row r="678" spans="5:6">
      <c r="E678" s="4"/>
      <c r="F678" s="4"/>
    </row>
    <row r="679" spans="5:6">
      <c r="E679" s="4"/>
      <c r="F679" s="4"/>
    </row>
    <row r="680" spans="5:6">
      <c r="E680" s="4"/>
      <c r="F680" s="4"/>
    </row>
    <row r="681" spans="5:6">
      <c r="E681" s="4"/>
      <c r="F681" s="4"/>
    </row>
    <row r="682" spans="5:6">
      <c r="E682" s="4"/>
      <c r="F682" s="4"/>
    </row>
    <row r="683" spans="5:6">
      <c r="E683" s="4"/>
      <c r="F683" s="4"/>
    </row>
    <row r="684" spans="5:6">
      <c r="E684" s="4"/>
      <c r="F684" s="4"/>
    </row>
    <row r="685" spans="5:6">
      <c r="E685" s="4"/>
      <c r="F685" s="4"/>
    </row>
    <row r="686" spans="5:6">
      <c r="E686" s="4"/>
      <c r="F686" s="4"/>
    </row>
    <row r="687" spans="5:6">
      <c r="E687" s="4"/>
      <c r="F687" s="4"/>
    </row>
    <row r="688" spans="5:6">
      <c r="E688" s="4"/>
      <c r="F688" s="4"/>
    </row>
    <row r="689" spans="5:6">
      <c r="E689" s="4"/>
      <c r="F689" s="4"/>
    </row>
    <row r="690" spans="5:6">
      <c r="E690" s="4"/>
      <c r="F690" s="4"/>
    </row>
    <row r="691" spans="5:6">
      <c r="E691" s="4"/>
      <c r="F691" s="4"/>
    </row>
    <row r="692" spans="5:6">
      <c r="E692" s="4"/>
      <c r="F692" s="4"/>
    </row>
    <row r="693" spans="5:6">
      <c r="E693" s="4"/>
      <c r="F693" s="4"/>
    </row>
    <row r="694" spans="5:6">
      <c r="E694" s="4"/>
      <c r="F694" s="4"/>
    </row>
    <row r="695" spans="5:6">
      <c r="E695" s="4"/>
      <c r="F695" s="4"/>
    </row>
    <row r="696" spans="5:6">
      <c r="E696" s="4"/>
      <c r="F696" s="4"/>
    </row>
    <row r="697" spans="5:6">
      <c r="E697" s="4"/>
      <c r="F697" s="4"/>
    </row>
    <row r="698" spans="5:6">
      <c r="E698" s="4"/>
      <c r="F698" s="4"/>
    </row>
    <row r="699" spans="5:6">
      <c r="E699" s="4"/>
      <c r="F699" s="4"/>
    </row>
    <row r="700" spans="5:6">
      <c r="E700" s="4"/>
      <c r="F700" s="4"/>
    </row>
    <row r="701" spans="5:6">
      <c r="E701" s="4"/>
      <c r="F701" s="4"/>
    </row>
    <row r="702" spans="5:6">
      <c r="E702" s="4"/>
      <c r="F702" s="4"/>
    </row>
    <row r="703" spans="5:6">
      <c r="E703" s="4"/>
      <c r="F703" s="4"/>
    </row>
    <row r="704" spans="5:6">
      <c r="E704" s="4"/>
      <c r="F704" s="4"/>
    </row>
    <row r="705" spans="5:6">
      <c r="E705" s="4"/>
      <c r="F705" s="4"/>
    </row>
    <row r="706" spans="5:6">
      <c r="E706" s="4"/>
      <c r="F706" s="4"/>
    </row>
    <row r="707" spans="5:6">
      <c r="E707" s="4"/>
      <c r="F707" s="4"/>
    </row>
    <row r="708" spans="5:6">
      <c r="E708" s="4"/>
      <c r="F708" s="4"/>
    </row>
    <row r="709" spans="5:6">
      <c r="E709" s="4"/>
      <c r="F709" s="4"/>
    </row>
    <row r="710" spans="5:6">
      <c r="E710" s="4"/>
      <c r="F710" s="4"/>
    </row>
    <row r="711" spans="5:6">
      <c r="E711" s="4"/>
      <c r="F711" s="4"/>
    </row>
    <row r="712" spans="5:6">
      <c r="E712" s="4"/>
      <c r="F712" s="4"/>
    </row>
    <row r="713" spans="5:6">
      <c r="E713" s="4"/>
      <c r="F713" s="4"/>
    </row>
    <row r="714" spans="5:6">
      <c r="E714" s="4"/>
      <c r="F714" s="4"/>
    </row>
    <row r="715" spans="5:6">
      <c r="E715" s="4"/>
      <c r="F715" s="4"/>
    </row>
    <row r="716" spans="5:6">
      <c r="E716" s="4"/>
      <c r="F716" s="4"/>
    </row>
    <row r="717" spans="5:6">
      <c r="E717" s="4"/>
      <c r="F717" s="4"/>
    </row>
    <row r="718" spans="5:6">
      <c r="E718" s="4"/>
      <c r="F718" s="4"/>
    </row>
    <row r="719" spans="5:6">
      <c r="E719" s="4"/>
      <c r="F719" s="4"/>
    </row>
    <row r="720" spans="5:6">
      <c r="E720" s="4"/>
      <c r="F720" s="4"/>
    </row>
    <row r="721" spans="5:6">
      <c r="E721" s="4"/>
      <c r="F721" s="4"/>
    </row>
    <row r="722" spans="5:6">
      <c r="E722" s="4"/>
      <c r="F722" s="4"/>
    </row>
    <row r="723" spans="5:6">
      <c r="E723" s="4"/>
      <c r="F723" s="4"/>
    </row>
    <row r="724" spans="5:6">
      <c r="E724" s="4"/>
      <c r="F724" s="4"/>
    </row>
    <row r="725" spans="5:6">
      <c r="E725" s="4"/>
      <c r="F725" s="4"/>
    </row>
    <row r="726" spans="5:6">
      <c r="E726" s="4"/>
      <c r="F726" s="4"/>
    </row>
    <row r="727" spans="5:6">
      <c r="E727" s="4"/>
      <c r="F727" s="4"/>
    </row>
    <row r="728" spans="5:6">
      <c r="E728" s="4"/>
      <c r="F728" s="4"/>
    </row>
    <row r="729" spans="5:6">
      <c r="E729" s="4"/>
      <c r="F729" s="4"/>
    </row>
    <row r="730" spans="5:6">
      <c r="E730" s="4"/>
      <c r="F730" s="4"/>
    </row>
    <row r="731" spans="5:6">
      <c r="E731" s="4"/>
      <c r="F731" s="4"/>
    </row>
    <row r="732" spans="5:6">
      <c r="E732" s="4"/>
      <c r="F732" s="4"/>
    </row>
    <row r="733" spans="5:6">
      <c r="E733" s="4"/>
      <c r="F733" s="4"/>
    </row>
    <row r="734" spans="5:6">
      <c r="E734" s="4"/>
      <c r="F734" s="4"/>
    </row>
    <row r="735" spans="5:6">
      <c r="E735" s="4"/>
      <c r="F735" s="4"/>
    </row>
    <row r="736" spans="5:6">
      <c r="E736" s="4"/>
      <c r="F736" s="4"/>
    </row>
    <row r="737" spans="5:6">
      <c r="E737" s="4"/>
      <c r="F737" s="4"/>
    </row>
    <row r="738" spans="5:6">
      <c r="E738" s="4"/>
      <c r="F738" s="4"/>
    </row>
    <row r="739" spans="5:6">
      <c r="E739" s="4"/>
      <c r="F739" s="4"/>
    </row>
    <row r="740" spans="5:6">
      <c r="E740" s="4"/>
      <c r="F740" s="4"/>
    </row>
    <row r="741" spans="5:6">
      <c r="E741" s="4"/>
      <c r="F741" s="4"/>
    </row>
    <row r="742" spans="5:6">
      <c r="E742" s="4"/>
      <c r="F742" s="4"/>
    </row>
    <row r="743" spans="5:6">
      <c r="E743" s="4"/>
      <c r="F743" s="4"/>
    </row>
    <row r="744" spans="5:6">
      <c r="E744" s="4"/>
      <c r="F744" s="4"/>
    </row>
    <row r="745" spans="5:6">
      <c r="E745" s="4"/>
      <c r="F745" s="4"/>
    </row>
    <row r="746" spans="5:6">
      <c r="E746" s="4"/>
      <c r="F746" s="4"/>
    </row>
    <row r="747" spans="5:6">
      <c r="E747" s="4"/>
      <c r="F747" s="4"/>
    </row>
    <row r="748" spans="5:6">
      <c r="E748" s="4"/>
      <c r="F748" s="4"/>
    </row>
    <row r="749" spans="5:6">
      <c r="E749" s="4"/>
      <c r="F749" s="4"/>
    </row>
    <row r="750" spans="5:6">
      <c r="E750" s="4"/>
      <c r="F750" s="4"/>
    </row>
    <row r="751" spans="5:6">
      <c r="E751" s="4"/>
      <c r="F751" s="4"/>
    </row>
    <row r="752" spans="5:6">
      <c r="E752" s="4"/>
      <c r="F752" s="4"/>
    </row>
    <row r="753" spans="5:6">
      <c r="E753" s="4"/>
      <c r="F753" s="4"/>
    </row>
    <row r="754" spans="5:6">
      <c r="E754" s="4"/>
      <c r="F754" s="4"/>
    </row>
    <row r="755" spans="5:6">
      <c r="E755" s="4"/>
      <c r="F755" s="4"/>
    </row>
    <row r="756" spans="5:6">
      <c r="E756" s="4"/>
      <c r="F756" s="4"/>
    </row>
    <row r="757" spans="5:6">
      <c r="E757" s="4"/>
      <c r="F757" s="4"/>
    </row>
    <row r="758" spans="5:6">
      <c r="E758" s="4"/>
      <c r="F758" s="4"/>
    </row>
    <row r="759" spans="5:6">
      <c r="E759" s="4"/>
      <c r="F759" s="4"/>
    </row>
    <row r="760" spans="5:6">
      <c r="E760" s="4"/>
      <c r="F760" s="4"/>
    </row>
    <row r="761" spans="5:6">
      <c r="E761" s="4"/>
      <c r="F761" s="4"/>
    </row>
    <row r="762" spans="5:6">
      <c r="E762" s="4"/>
      <c r="F762" s="4"/>
    </row>
    <row r="763" spans="5:6">
      <c r="E763" s="4"/>
      <c r="F763" s="4"/>
    </row>
    <row r="764" spans="5:6">
      <c r="E764" s="4"/>
      <c r="F764" s="4"/>
    </row>
    <row r="765" spans="5:6">
      <c r="E765" s="4"/>
      <c r="F765" s="4"/>
    </row>
    <row r="766" spans="5:6">
      <c r="E766" s="4"/>
      <c r="F766" s="4"/>
    </row>
    <row r="767" spans="5:6">
      <c r="E767" s="4"/>
      <c r="F767" s="4"/>
    </row>
    <row r="768" spans="5:6">
      <c r="E768" s="4"/>
      <c r="F768" s="4"/>
    </row>
    <row r="769" spans="5:6">
      <c r="E769" s="4"/>
      <c r="F769" s="4"/>
    </row>
    <row r="770" spans="5:6">
      <c r="E770" s="4"/>
      <c r="F770" s="4"/>
    </row>
    <row r="771" spans="5:6">
      <c r="E771" s="4"/>
      <c r="F771" s="4"/>
    </row>
    <row r="772" spans="5:6">
      <c r="E772" s="4"/>
      <c r="F772" s="4"/>
    </row>
    <row r="773" spans="5:6">
      <c r="E773" s="4"/>
      <c r="F773" s="4"/>
    </row>
    <row r="774" spans="5:6">
      <c r="E774" s="4"/>
      <c r="F774" s="4"/>
    </row>
    <row r="775" spans="5:6">
      <c r="E775" s="4"/>
      <c r="F775" s="4"/>
    </row>
    <row r="776" spans="5:6">
      <c r="E776" s="4"/>
      <c r="F776" s="4"/>
    </row>
    <row r="777" spans="5:6">
      <c r="E777" s="4"/>
      <c r="F777" s="4"/>
    </row>
    <row r="778" spans="5:6">
      <c r="E778" s="4"/>
      <c r="F778" s="4"/>
    </row>
    <row r="779" spans="5:6">
      <c r="E779" s="4"/>
      <c r="F779" s="4"/>
    </row>
    <row r="780" spans="5:6">
      <c r="E780" s="4"/>
      <c r="F780" s="4"/>
    </row>
    <row r="781" spans="5:6">
      <c r="E781" s="4"/>
      <c r="F781" s="4"/>
    </row>
    <row r="782" spans="5:6">
      <c r="E782" s="4"/>
      <c r="F782" s="4"/>
    </row>
    <row r="783" spans="5:6">
      <c r="E783" s="4"/>
      <c r="F783" s="4"/>
    </row>
    <row r="784" spans="5:6">
      <c r="E784" s="4"/>
      <c r="F784" s="4"/>
    </row>
    <row r="785" spans="5:6">
      <c r="E785" s="4"/>
      <c r="F785" s="4"/>
    </row>
    <row r="786" spans="5:6">
      <c r="E786" s="4"/>
      <c r="F786" s="4"/>
    </row>
    <row r="787" spans="5:6">
      <c r="E787" s="4"/>
      <c r="F787" s="4"/>
    </row>
    <row r="788" spans="5:6">
      <c r="E788" s="4"/>
      <c r="F788" s="4"/>
    </row>
    <row r="789" spans="5:6">
      <c r="E789" s="4"/>
      <c r="F789" s="4"/>
    </row>
    <row r="790" spans="5:6">
      <c r="E790" s="4"/>
      <c r="F790" s="4"/>
    </row>
    <row r="791" spans="5:6">
      <c r="E791" s="4"/>
      <c r="F791" s="4"/>
    </row>
    <row r="792" spans="5:6">
      <c r="E792" s="4"/>
      <c r="F792" s="4"/>
    </row>
    <row r="793" spans="5:6">
      <c r="E793" s="4"/>
      <c r="F793" s="4"/>
    </row>
    <row r="794" spans="5:6">
      <c r="E794" s="4"/>
      <c r="F794" s="4"/>
    </row>
    <row r="795" spans="5:6">
      <c r="E795" s="4"/>
      <c r="F795" s="4"/>
    </row>
    <row r="796" spans="5:6">
      <c r="E796" s="4"/>
      <c r="F796" s="4"/>
    </row>
    <row r="797" spans="5:6">
      <c r="E797" s="4"/>
      <c r="F797" s="4"/>
    </row>
    <row r="798" spans="5:6">
      <c r="E798" s="4"/>
      <c r="F798" s="4"/>
    </row>
    <row r="799" spans="5:6">
      <c r="E799" s="4"/>
      <c r="F799" s="4"/>
    </row>
    <row r="800" spans="5:6">
      <c r="E800" s="4"/>
      <c r="F800" s="4"/>
    </row>
    <row r="801" spans="5:6">
      <c r="E801" s="4"/>
      <c r="F801" s="4"/>
    </row>
    <row r="802" spans="5:6">
      <c r="E802" s="4"/>
      <c r="F802" s="4"/>
    </row>
    <row r="803" spans="5:6">
      <c r="E803" s="4"/>
      <c r="F803" s="4"/>
    </row>
    <row r="804" spans="5:6">
      <c r="E804" s="4"/>
      <c r="F804" s="4"/>
    </row>
    <row r="805" spans="5:6">
      <c r="E805" s="4"/>
      <c r="F805" s="4"/>
    </row>
    <row r="806" spans="5:6">
      <c r="E806" s="4"/>
      <c r="F806" s="4"/>
    </row>
    <row r="807" spans="5:6">
      <c r="E807" s="4"/>
      <c r="F807" s="4"/>
    </row>
    <row r="808" spans="5:6">
      <c r="E808" s="4"/>
      <c r="F808" s="4"/>
    </row>
    <row r="809" spans="5:6">
      <c r="E809" s="4"/>
      <c r="F809" s="4"/>
    </row>
    <row r="810" spans="5:6">
      <c r="E810" s="4"/>
      <c r="F810" s="4"/>
    </row>
    <row r="811" spans="5:6">
      <c r="E811" s="4"/>
      <c r="F811" s="4"/>
    </row>
    <row r="812" spans="5:6">
      <c r="E812" s="4"/>
      <c r="F812" s="4"/>
    </row>
    <row r="813" spans="5:6">
      <c r="E813" s="4"/>
      <c r="F813" s="4"/>
    </row>
    <row r="814" spans="5:6">
      <c r="E814" s="4"/>
      <c r="F814" s="4"/>
    </row>
    <row r="815" spans="5:6">
      <c r="E815" s="4"/>
      <c r="F815" s="4"/>
    </row>
    <row r="816" spans="5:6">
      <c r="E816" s="4"/>
      <c r="F816" s="4"/>
    </row>
    <row r="817" spans="5:6">
      <c r="E817" s="4"/>
      <c r="F817" s="4"/>
    </row>
    <row r="818" spans="5:6">
      <c r="E818" s="4"/>
      <c r="F818" s="4"/>
    </row>
    <row r="819" spans="5:6">
      <c r="E819" s="4"/>
      <c r="F819" s="4"/>
    </row>
    <row r="820" spans="5:6">
      <c r="E820" s="4"/>
      <c r="F820" s="4"/>
    </row>
    <row r="821" spans="5:6">
      <c r="E821" s="4"/>
      <c r="F821" s="4"/>
    </row>
    <row r="822" spans="5:6">
      <c r="E822" s="4"/>
      <c r="F822" s="4"/>
    </row>
    <row r="823" spans="5:6">
      <c r="E823" s="4"/>
      <c r="F823" s="4"/>
    </row>
    <row r="824" spans="5:6">
      <c r="E824" s="4"/>
      <c r="F824" s="4"/>
    </row>
    <row r="825" spans="5:6">
      <c r="E825" s="4"/>
      <c r="F825" s="4"/>
    </row>
    <row r="826" spans="5:6">
      <c r="E826" s="4"/>
      <c r="F826" s="4"/>
    </row>
    <row r="827" spans="5:6">
      <c r="E827" s="4"/>
      <c r="F827" s="4"/>
    </row>
    <row r="828" spans="5:6">
      <c r="E828" s="4"/>
      <c r="F828" s="4"/>
    </row>
    <row r="829" spans="5:6">
      <c r="E829" s="4"/>
      <c r="F829" s="4"/>
    </row>
    <row r="830" spans="5:6">
      <c r="E830" s="4"/>
      <c r="F830" s="4"/>
    </row>
    <row r="831" spans="5:6">
      <c r="E831" s="4"/>
      <c r="F831" s="4"/>
    </row>
    <row r="832" spans="5:6">
      <c r="E832" s="4"/>
      <c r="F832" s="4"/>
    </row>
    <row r="833" spans="5:6">
      <c r="E833" s="4"/>
      <c r="F833" s="4"/>
    </row>
    <row r="834" spans="5:6">
      <c r="E834" s="4"/>
      <c r="F834" s="4"/>
    </row>
    <row r="835" spans="5:6">
      <c r="E835" s="4"/>
      <c r="F835" s="4"/>
    </row>
    <row r="836" spans="5:6">
      <c r="E836" s="4"/>
      <c r="F836" s="4"/>
    </row>
    <row r="837" spans="5:6">
      <c r="E837" s="4"/>
      <c r="F837" s="4"/>
    </row>
    <row r="838" spans="5:6">
      <c r="E838" s="4"/>
      <c r="F838" s="4"/>
    </row>
    <row r="839" spans="5:6">
      <c r="E839" s="4"/>
      <c r="F839" s="4"/>
    </row>
    <row r="840" spans="5:6">
      <c r="E840" s="4"/>
      <c r="F840" s="4"/>
    </row>
    <row r="841" spans="5:6">
      <c r="E841" s="4"/>
      <c r="F841" s="4"/>
    </row>
    <row r="842" spans="5:6">
      <c r="E842" s="4"/>
      <c r="F842" s="4"/>
    </row>
    <row r="843" spans="5:6">
      <c r="E843" s="4"/>
      <c r="F843" s="4"/>
    </row>
    <row r="844" spans="5:6">
      <c r="E844" s="4"/>
      <c r="F844" s="4"/>
    </row>
    <row r="845" spans="5:6">
      <c r="E845" s="4"/>
      <c r="F845" s="4"/>
    </row>
    <row r="846" spans="5:6">
      <c r="E846" s="4"/>
      <c r="F846" s="4"/>
    </row>
    <row r="847" spans="5:6">
      <c r="E847" s="4"/>
      <c r="F847" s="4"/>
    </row>
    <row r="848" spans="5:6">
      <c r="E848" s="4"/>
      <c r="F848" s="4"/>
    </row>
    <row r="849" spans="5:6">
      <c r="E849" s="4"/>
      <c r="F849" s="4"/>
    </row>
    <row r="850" spans="5:6">
      <c r="E850" s="4"/>
      <c r="F850" s="4"/>
    </row>
    <row r="851" spans="5:6">
      <c r="E851" s="4"/>
      <c r="F851" s="4"/>
    </row>
    <row r="852" spans="5:6">
      <c r="E852" s="4"/>
      <c r="F852" s="4"/>
    </row>
    <row r="853" spans="5:6">
      <c r="E853" s="4"/>
      <c r="F853" s="4"/>
    </row>
    <row r="854" spans="5:6">
      <c r="E854" s="4"/>
      <c r="F854" s="4"/>
    </row>
    <row r="855" spans="5:6">
      <c r="E855" s="4"/>
      <c r="F855" s="4"/>
    </row>
    <row r="856" spans="5:6">
      <c r="E856" s="4"/>
      <c r="F856" s="4"/>
    </row>
    <row r="857" spans="5:6">
      <c r="E857" s="4"/>
      <c r="F857" s="4"/>
    </row>
    <row r="858" spans="5:6">
      <c r="E858" s="4"/>
      <c r="F858" s="4"/>
    </row>
    <row r="859" spans="5:6">
      <c r="E859" s="4"/>
      <c r="F859" s="4"/>
    </row>
    <row r="860" spans="5:6">
      <c r="E860" s="4"/>
      <c r="F860" s="4"/>
    </row>
    <row r="861" spans="5:6">
      <c r="E861" s="4"/>
      <c r="F861" s="4"/>
    </row>
    <row r="862" spans="5:6">
      <c r="E862" s="4"/>
      <c r="F862" s="4"/>
    </row>
    <row r="863" spans="5:6">
      <c r="E863" s="4"/>
      <c r="F863" s="4"/>
    </row>
    <row r="864" spans="5:6">
      <c r="E864" s="4"/>
      <c r="F864" s="4"/>
    </row>
    <row r="865" spans="5:6">
      <c r="E865" s="4"/>
      <c r="F865" s="4"/>
    </row>
    <row r="866" spans="5:6">
      <c r="E866" s="4"/>
      <c r="F866" s="4"/>
    </row>
    <row r="867" spans="5:6">
      <c r="E867" s="4"/>
      <c r="F867" s="4"/>
    </row>
    <row r="868" spans="5:6">
      <c r="E868" s="4"/>
      <c r="F868" s="4"/>
    </row>
    <row r="869" spans="5:6">
      <c r="E869" s="4"/>
      <c r="F869" s="4"/>
    </row>
    <row r="870" spans="5:6">
      <c r="E870" s="4"/>
      <c r="F870" s="4"/>
    </row>
    <row r="871" spans="5:6">
      <c r="E871" s="4"/>
      <c r="F871" s="4"/>
    </row>
    <row r="872" spans="5:6">
      <c r="E872" s="4"/>
      <c r="F872" s="4"/>
    </row>
    <row r="873" spans="5:6">
      <c r="E873" s="4"/>
      <c r="F873" s="4"/>
    </row>
    <row r="874" spans="5:6">
      <c r="E874" s="4"/>
      <c r="F874" s="4"/>
    </row>
    <row r="875" spans="5:6">
      <c r="E875" s="4"/>
      <c r="F875" s="4"/>
    </row>
    <row r="876" spans="5:6">
      <c r="E876" s="4"/>
      <c r="F876" s="4"/>
    </row>
    <row r="877" spans="5:6">
      <c r="E877" s="4"/>
      <c r="F877" s="4"/>
    </row>
    <row r="878" spans="5:6">
      <c r="E878" s="4"/>
      <c r="F878" s="4"/>
    </row>
    <row r="879" spans="5:6">
      <c r="E879" s="4"/>
      <c r="F879" s="4"/>
    </row>
    <row r="880" spans="5:6">
      <c r="E880" s="4"/>
      <c r="F880" s="4"/>
    </row>
    <row r="881" spans="5:6">
      <c r="E881" s="4"/>
      <c r="F881" s="4"/>
    </row>
    <row r="882" spans="5:6">
      <c r="E882" s="4"/>
      <c r="F882" s="4"/>
    </row>
    <row r="883" spans="5:6">
      <c r="E883" s="4"/>
      <c r="F883" s="4"/>
    </row>
    <row r="884" spans="5:6">
      <c r="E884" s="4"/>
      <c r="F884" s="4"/>
    </row>
    <row r="885" spans="5:6">
      <c r="E885" s="4"/>
      <c r="F885" s="4"/>
    </row>
    <row r="886" spans="5:6">
      <c r="E886" s="4"/>
      <c r="F886" s="4"/>
    </row>
    <row r="887" spans="5:6">
      <c r="E887" s="4"/>
      <c r="F887" s="4"/>
    </row>
    <row r="888" spans="5:6">
      <c r="E888" s="4"/>
      <c r="F888" s="4"/>
    </row>
    <row r="889" spans="5:6">
      <c r="E889" s="4"/>
      <c r="F889" s="4"/>
    </row>
    <row r="890" spans="5:6">
      <c r="E890" s="4"/>
      <c r="F890" s="4"/>
    </row>
    <row r="891" spans="5:6">
      <c r="E891" s="4"/>
      <c r="F891" s="4"/>
    </row>
    <row r="892" spans="5:6">
      <c r="E892" s="4"/>
      <c r="F892" s="4"/>
    </row>
    <row r="893" spans="5:6">
      <c r="E893" s="4"/>
      <c r="F893" s="4"/>
    </row>
    <row r="894" spans="5:6">
      <c r="E894" s="4"/>
      <c r="F894" s="4"/>
    </row>
    <row r="895" spans="5:6">
      <c r="E895" s="4"/>
      <c r="F895" s="4"/>
    </row>
    <row r="896" spans="5:6">
      <c r="E896" s="4"/>
      <c r="F896" s="4"/>
    </row>
    <row r="897" spans="5:6">
      <c r="E897" s="4"/>
      <c r="F897" s="4"/>
    </row>
    <row r="898" spans="5:6">
      <c r="E898" s="4"/>
      <c r="F898" s="4"/>
    </row>
    <row r="899" spans="5:6">
      <c r="E899" s="4"/>
      <c r="F899" s="4"/>
    </row>
    <row r="900" spans="5:6">
      <c r="E900" s="4"/>
      <c r="F900" s="4"/>
    </row>
    <row r="901" spans="5:6">
      <c r="E901" s="4"/>
      <c r="F901" s="4"/>
    </row>
    <row r="902" spans="5:6">
      <c r="E902" s="4"/>
      <c r="F902" s="4"/>
    </row>
    <row r="903" spans="5:6">
      <c r="E903" s="4"/>
      <c r="F903" s="4"/>
    </row>
    <row r="904" spans="5:6">
      <c r="E904" s="4"/>
      <c r="F904" s="4"/>
    </row>
    <row r="905" spans="5:6">
      <c r="E905" s="4"/>
      <c r="F905" s="4"/>
    </row>
    <row r="906" spans="5:6">
      <c r="E906" s="4"/>
      <c r="F906" s="4"/>
    </row>
    <row r="907" spans="5:6">
      <c r="E907" s="4"/>
      <c r="F907" s="4"/>
    </row>
    <row r="908" spans="5:6">
      <c r="E908" s="4"/>
      <c r="F908" s="4"/>
    </row>
    <row r="909" spans="5:6">
      <c r="E909" s="4"/>
      <c r="F909" s="4"/>
    </row>
    <row r="910" spans="5:6">
      <c r="E910" s="4"/>
      <c r="F910" s="4"/>
    </row>
    <row r="911" spans="5:6">
      <c r="E911" s="4"/>
      <c r="F911" s="4"/>
    </row>
    <row r="912" spans="5:6">
      <c r="E912" s="4"/>
      <c r="F912" s="4"/>
    </row>
    <row r="913" spans="5:6">
      <c r="E913" s="4"/>
      <c r="F913" s="4"/>
    </row>
    <row r="914" spans="5:6">
      <c r="E914" s="4"/>
      <c r="F914" s="4"/>
    </row>
    <row r="915" spans="5:6">
      <c r="E915" s="4"/>
      <c r="F915" s="4"/>
    </row>
    <row r="916" spans="5:6">
      <c r="E916" s="4"/>
      <c r="F916" s="4"/>
    </row>
    <row r="917" spans="5:6">
      <c r="E917" s="4"/>
      <c r="F917" s="4"/>
    </row>
    <row r="918" spans="5:6">
      <c r="E918" s="4"/>
      <c r="F918" s="4"/>
    </row>
    <row r="919" spans="5:6">
      <c r="E919" s="4"/>
      <c r="F919" s="4"/>
    </row>
    <row r="920" spans="5:6">
      <c r="E920" s="4"/>
      <c r="F920" s="4"/>
    </row>
    <row r="921" spans="5:6">
      <c r="E921" s="4"/>
      <c r="F921" s="4"/>
    </row>
    <row r="922" spans="5:6">
      <c r="E922" s="4"/>
      <c r="F922" s="4"/>
    </row>
    <row r="923" spans="5:6">
      <c r="E923" s="4"/>
      <c r="F923" s="4"/>
    </row>
    <row r="924" spans="5:6">
      <c r="E924" s="4"/>
      <c r="F924" s="4"/>
    </row>
    <row r="925" spans="5:6">
      <c r="E925" s="4"/>
      <c r="F925" s="4"/>
    </row>
    <row r="926" spans="5:6">
      <c r="E926" s="4"/>
      <c r="F926" s="4"/>
    </row>
    <row r="927" spans="5:6">
      <c r="E927" s="4"/>
      <c r="F927" s="4"/>
    </row>
    <row r="928" spans="5:6">
      <c r="E928" s="4"/>
      <c r="F928" s="4"/>
    </row>
    <row r="929" spans="5:6">
      <c r="E929" s="4"/>
      <c r="F929" s="4"/>
    </row>
    <row r="930" spans="5:6">
      <c r="E930" s="4"/>
      <c r="F930" s="4"/>
    </row>
    <row r="931" spans="5:6">
      <c r="E931" s="4"/>
      <c r="F931" s="4"/>
    </row>
    <row r="932" spans="5:6">
      <c r="E932" s="4"/>
      <c r="F932" s="4"/>
    </row>
    <row r="933" spans="5:6">
      <c r="E933" s="4"/>
      <c r="F933" s="4"/>
    </row>
    <row r="934" spans="5:6">
      <c r="E934" s="4"/>
      <c r="F934" s="4"/>
    </row>
    <row r="935" spans="5:6">
      <c r="E935" s="4"/>
      <c r="F935" s="4"/>
    </row>
    <row r="936" spans="5:6">
      <c r="E936" s="4"/>
      <c r="F936" s="4"/>
    </row>
    <row r="937" spans="5:6">
      <c r="E937" s="4"/>
      <c r="F937" s="4"/>
    </row>
    <row r="938" spans="5:6">
      <c r="E938" s="4"/>
      <c r="F938" s="4"/>
    </row>
    <row r="939" spans="5:6">
      <c r="E939" s="4"/>
      <c r="F939" s="4"/>
    </row>
    <row r="940" spans="5:6">
      <c r="E940" s="4"/>
      <c r="F940" s="4"/>
    </row>
    <row r="941" spans="5:6">
      <c r="E941" s="4"/>
      <c r="F941" s="4"/>
    </row>
    <row r="942" spans="5:6">
      <c r="E942" s="4"/>
      <c r="F942" s="4"/>
    </row>
    <row r="943" spans="5:6">
      <c r="E943" s="4"/>
      <c r="F943" s="4"/>
    </row>
    <row r="944" spans="5:6">
      <c r="E944" s="4"/>
      <c r="F944" s="4"/>
    </row>
    <row r="945" spans="5:6">
      <c r="E945" s="4"/>
      <c r="F945" s="4"/>
    </row>
    <row r="946" spans="5:6">
      <c r="E946" s="4"/>
      <c r="F946" s="4"/>
    </row>
    <row r="947" spans="5:6">
      <c r="E947" s="4"/>
      <c r="F947" s="4"/>
    </row>
    <row r="948" spans="5:6">
      <c r="E948" s="4"/>
      <c r="F948" s="4"/>
    </row>
    <row r="949" spans="5:6">
      <c r="E949" s="4"/>
      <c r="F949" s="4"/>
    </row>
    <row r="950" spans="5:6">
      <c r="E950" s="4"/>
      <c r="F950" s="4"/>
    </row>
    <row r="951" spans="5:6">
      <c r="E951" s="4"/>
      <c r="F951" s="4"/>
    </row>
    <row r="952" spans="5:6">
      <c r="E952" s="4"/>
      <c r="F952" s="4"/>
    </row>
    <row r="953" spans="5:6">
      <c r="E953" s="4"/>
      <c r="F953" s="4"/>
    </row>
    <row r="954" spans="5:6">
      <c r="E954" s="4"/>
      <c r="F954" s="4"/>
    </row>
    <row r="955" spans="5:6">
      <c r="E955" s="4"/>
      <c r="F955" s="4"/>
    </row>
    <row r="956" spans="5:6">
      <c r="E956" s="4"/>
      <c r="F956" s="4"/>
    </row>
    <row r="957" spans="5:6">
      <c r="E957" s="4"/>
      <c r="F957" s="4"/>
    </row>
    <row r="958" spans="5:6">
      <c r="E958" s="4"/>
      <c r="F958" s="4"/>
    </row>
    <row r="959" spans="5:6">
      <c r="E959" s="4"/>
      <c r="F959" s="4"/>
    </row>
    <row r="960" spans="5:6">
      <c r="E960" s="4"/>
      <c r="F960" s="4"/>
    </row>
    <row r="961" spans="5:6">
      <c r="E961" s="4"/>
      <c r="F961" s="4"/>
    </row>
    <row r="962" spans="5:6">
      <c r="E962" s="4"/>
      <c r="F962" s="4"/>
    </row>
    <row r="963" spans="5:6">
      <c r="E963" s="4"/>
      <c r="F963" s="4"/>
    </row>
    <row r="964" spans="5:6">
      <c r="E964" s="4"/>
      <c r="F964" s="4"/>
    </row>
    <row r="965" spans="5:6">
      <c r="E965" s="4"/>
      <c r="F965" s="4"/>
    </row>
    <row r="966" spans="5:6">
      <c r="E966" s="4"/>
      <c r="F966" s="4"/>
    </row>
    <row r="967" spans="5:6">
      <c r="E967" s="4"/>
      <c r="F967" s="4"/>
    </row>
    <row r="968" spans="5:6">
      <c r="E968" s="4"/>
      <c r="F968" s="4"/>
    </row>
    <row r="969" spans="5:6">
      <c r="E969" s="4"/>
      <c r="F969" s="4"/>
    </row>
    <row r="970" spans="5:6">
      <c r="E970" s="4"/>
      <c r="F970" s="4"/>
    </row>
    <row r="971" spans="5:6">
      <c r="E971" s="4"/>
      <c r="F971" s="4"/>
    </row>
    <row r="972" spans="5:6">
      <c r="E972" s="4"/>
      <c r="F972" s="4"/>
    </row>
    <row r="973" spans="5:6">
      <c r="E973" s="4"/>
      <c r="F973" s="4"/>
    </row>
    <row r="974" spans="5:6">
      <c r="E974" s="4"/>
      <c r="F974" s="4"/>
    </row>
    <row r="975" spans="5:6">
      <c r="E975" s="4"/>
      <c r="F975" s="4"/>
    </row>
    <row r="976" spans="5:6">
      <c r="E976" s="4"/>
      <c r="F976" s="4"/>
    </row>
    <row r="977" spans="5:6">
      <c r="E977" s="4"/>
      <c r="F977" s="4"/>
    </row>
    <row r="978" spans="5:6">
      <c r="E978" s="4"/>
      <c r="F978" s="4"/>
    </row>
    <row r="979" spans="5:6">
      <c r="E979" s="4"/>
      <c r="F979" s="4"/>
    </row>
    <row r="980" spans="5:6">
      <c r="E980" s="4"/>
      <c r="F980" s="4"/>
    </row>
    <row r="981" spans="5:6">
      <c r="E981" s="4"/>
      <c r="F981" s="4"/>
    </row>
    <row r="982" spans="5:6">
      <c r="E982" s="4"/>
      <c r="F982" s="4"/>
    </row>
    <row r="983" spans="5:6">
      <c r="E983" s="4"/>
      <c r="F983" s="4"/>
    </row>
    <row r="984" spans="5:6">
      <c r="E984" s="4"/>
      <c r="F984" s="4"/>
    </row>
    <row r="985" spans="5:6">
      <c r="E985" s="4"/>
      <c r="F985" s="4"/>
    </row>
    <row r="986" spans="5:6">
      <c r="E986" s="4"/>
      <c r="F986" s="4"/>
    </row>
    <row r="987" spans="5:6">
      <c r="E987" s="4"/>
      <c r="F987" s="4"/>
    </row>
    <row r="988" spans="5:6">
      <c r="E988" s="4"/>
      <c r="F988" s="4"/>
    </row>
    <row r="989" spans="5:6">
      <c r="E989" s="4"/>
      <c r="F989" s="4"/>
    </row>
    <row r="990" spans="5:6">
      <c r="E990" s="4"/>
      <c r="F990" s="4"/>
    </row>
    <row r="991" spans="5:6">
      <c r="E991" s="4"/>
      <c r="F991" s="4"/>
    </row>
    <row r="992" spans="5:6">
      <c r="E992" s="4"/>
      <c r="F992" s="4"/>
    </row>
    <row r="993" spans="5:6">
      <c r="E993" s="4"/>
      <c r="F993" s="4"/>
    </row>
    <row r="994" spans="5:6">
      <c r="E994" s="4"/>
      <c r="F994" s="4"/>
    </row>
    <row r="995" spans="5:6">
      <c r="E995" s="4"/>
      <c r="F995" s="4"/>
    </row>
    <row r="996" spans="5:6">
      <c r="E996" s="4"/>
      <c r="F996" s="4"/>
    </row>
    <row r="997" spans="5:6">
      <c r="E997" s="4"/>
      <c r="F997" s="4"/>
    </row>
    <row r="998" spans="5:6">
      <c r="E998" s="4"/>
      <c r="F998" s="4"/>
    </row>
    <row r="999" spans="5:6">
      <c r="E999" s="4"/>
      <c r="F999" s="4"/>
    </row>
    <row r="1000" spans="5:6">
      <c r="E1000" s="4"/>
      <c r="F1000" s="4"/>
    </row>
    <row r="1001" spans="5:6">
      <c r="E1001" s="4"/>
      <c r="F1001" s="4"/>
    </row>
    <row r="1002" spans="5:6">
      <c r="E1002" s="4"/>
      <c r="F1002" s="4"/>
    </row>
    <row r="1003" spans="5:6">
      <c r="E1003" s="4"/>
      <c r="F1003" s="4"/>
    </row>
    <row r="1004" spans="5:6">
      <c r="E1004" s="4"/>
      <c r="F1004" s="4"/>
    </row>
    <row r="1005" spans="5:6">
      <c r="E1005" s="4"/>
      <c r="F1005" s="4"/>
    </row>
    <row r="1006" spans="5:6">
      <c r="E1006" s="4"/>
      <c r="F1006" s="4"/>
    </row>
    <row r="1007" spans="5:6">
      <c r="E1007" s="4"/>
      <c r="F1007" s="4"/>
    </row>
    <row r="1008" spans="5:6">
      <c r="E1008" s="4"/>
      <c r="F1008" s="4"/>
    </row>
    <row r="1009" spans="5:6">
      <c r="E1009" s="4"/>
      <c r="F1009" s="4"/>
    </row>
    <row r="1010" spans="5:6">
      <c r="E1010" s="4"/>
      <c r="F1010" s="4"/>
    </row>
    <row r="1011" spans="5:6">
      <c r="E1011" s="4"/>
      <c r="F1011" s="4"/>
    </row>
    <row r="1012" spans="5:6">
      <c r="E1012" s="4"/>
      <c r="F1012" s="4"/>
    </row>
    <row r="1013" spans="5:6">
      <c r="E1013" s="4"/>
      <c r="F1013" s="4"/>
    </row>
    <row r="1014" spans="5:6">
      <c r="E1014" s="4"/>
      <c r="F1014" s="4"/>
    </row>
    <row r="1015" spans="5:6">
      <c r="E1015" s="4"/>
      <c r="F1015" s="4"/>
    </row>
    <row r="1016" spans="5:6">
      <c r="E1016" s="4"/>
      <c r="F1016" s="4"/>
    </row>
    <row r="1017" spans="5:6">
      <c r="E1017" s="4"/>
      <c r="F1017" s="4"/>
    </row>
    <row r="1018" spans="5:6">
      <c r="E1018" s="4"/>
      <c r="F1018" s="4"/>
    </row>
    <row r="1019" spans="5:6">
      <c r="E1019" s="4"/>
      <c r="F1019" s="4"/>
    </row>
    <row r="1020" spans="5:6">
      <c r="E1020" s="4"/>
      <c r="F1020" s="4"/>
    </row>
    <row r="1021" spans="5:6">
      <c r="E1021" s="4"/>
      <c r="F1021" s="4"/>
    </row>
    <row r="1022" spans="5:6">
      <c r="E1022" s="4"/>
      <c r="F1022" s="4"/>
    </row>
    <row r="1023" spans="5:6">
      <c r="E1023" s="4"/>
      <c r="F1023" s="4"/>
    </row>
    <row r="1024" spans="5:6">
      <c r="E1024" s="4"/>
      <c r="F1024" s="4"/>
    </row>
    <row r="1025" spans="5:6">
      <c r="E1025" s="4"/>
      <c r="F1025" s="4"/>
    </row>
    <row r="1026" spans="5:6">
      <c r="E1026" s="4"/>
      <c r="F1026" s="4"/>
    </row>
    <row r="1027" spans="5:6">
      <c r="E1027" s="4"/>
      <c r="F1027" s="4"/>
    </row>
    <row r="1028" spans="5:6">
      <c r="E1028" s="4"/>
      <c r="F1028" s="4"/>
    </row>
    <row r="1029" spans="5:6">
      <c r="E1029" s="4"/>
      <c r="F1029" s="4"/>
    </row>
    <row r="1030" spans="5:6">
      <c r="E1030" s="4"/>
      <c r="F1030" s="4"/>
    </row>
    <row r="1031" spans="5:6">
      <c r="E1031" s="4"/>
      <c r="F1031" s="4"/>
    </row>
    <row r="1032" spans="5:6">
      <c r="E1032" s="4"/>
      <c r="F1032" s="4"/>
    </row>
    <row r="1033" spans="5:6">
      <c r="E1033" s="4"/>
      <c r="F1033" s="4"/>
    </row>
    <row r="1034" spans="5:6">
      <c r="E1034" s="4"/>
      <c r="F1034" s="4"/>
    </row>
    <row r="1035" spans="5:6">
      <c r="E1035" s="4"/>
      <c r="F1035" s="4"/>
    </row>
    <row r="1036" spans="5:6">
      <c r="E1036" s="4"/>
      <c r="F1036" s="4"/>
    </row>
    <row r="1037" spans="5:6">
      <c r="E1037" s="4"/>
      <c r="F1037" s="4"/>
    </row>
    <row r="1038" spans="5:6">
      <c r="E1038" s="4"/>
      <c r="F1038" s="4"/>
    </row>
    <row r="1039" spans="5:6">
      <c r="E1039" s="4"/>
      <c r="F1039" s="4"/>
    </row>
    <row r="1040" spans="5:6">
      <c r="E1040" s="4"/>
      <c r="F1040" s="4"/>
    </row>
    <row r="1041" spans="5:6">
      <c r="E1041" s="4"/>
      <c r="F1041" s="4"/>
    </row>
    <row r="1042" spans="5:6">
      <c r="E1042" s="4"/>
      <c r="F1042" s="4"/>
    </row>
    <row r="1043" spans="5:6">
      <c r="E1043" s="4"/>
      <c r="F1043" s="4"/>
    </row>
    <row r="1044" spans="5:6">
      <c r="E1044" s="4"/>
      <c r="F1044" s="4"/>
    </row>
    <row r="1045" spans="5:6">
      <c r="E1045" s="4"/>
      <c r="F1045" s="4"/>
    </row>
    <row r="1046" spans="5:6">
      <c r="E1046" s="4"/>
      <c r="F1046" s="4"/>
    </row>
    <row r="1047" spans="5:6">
      <c r="E1047" s="4"/>
      <c r="F1047" s="4"/>
    </row>
    <row r="1048" spans="5:6">
      <c r="E1048" s="4"/>
      <c r="F1048" s="4"/>
    </row>
    <row r="1049" spans="5:6">
      <c r="E1049" s="4"/>
      <c r="F1049" s="4"/>
    </row>
    <row r="1050" spans="5:6">
      <c r="E1050" s="4"/>
      <c r="F1050" s="4"/>
    </row>
    <row r="1051" spans="5:6">
      <c r="E1051" s="4"/>
      <c r="F1051" s="4"/>
    </row>
    <row r="1052" spans="5:6">
      <c r="E1052" s="4"/>
      <c r="F1052" s="4"/>
    </row>
    <row r="1053" spans="5:6">
      <c r="E1053" s="4"/>
      <c r="F1053" s="4"/>
    </row>
    <row r="1054" spans="5:6">
      <c r="E1054" s="4"/>
      <c r="F1054" s="4"/>
    </row>
    <row r="1055" spans="5:6">
      <c r="E1055" s="4"/>
      <c r="F1055" s="4"/>
    </row>
    <row r="1056" spans="5:6">
      <c r="E1056" s="4"/>
      <c r="F1056" s="4"/>
    </row>
    <row r="1057" spans="5:6">
      <c r="E1057" s="4"/>
      <c r="F1057" s="4"/>
    </row>
    <row r="1058" spans="5:6">
      <c r="E1058" s="4"/>
      <c r="F1058" s="4"/>
    </row>
    <row r="1059" spans="5:6">
      <c r="E1059" s="4"/>
      <c r="F1059" s="4"/>
    </row>
    <row r="1060" spans="5:6">
      <c r="E1060" s="4"/>
      <c r="F1060" s="4"/>
    </row>
    <row r="1061" spans="5:6">
      <c r="E1061" s="4"/>
      <c r="F1061" s="4"/>
    </row>
    <row r="1062" spans="5:6">
      <c r="E1062" s="4"/>
      <c r="F1062" s="4"/>
    </row>
    <row r="1063" spans="5:6">
      <c r="E1063" s="4"/>
      <c r="F1063" s="4"/>
    </row>
    <row r="1064" spans="5:6">
      <c r="E1064" s="4"/>
      <c r="F1064" s="4"/>
    </row>
    <row r="1065" spans="5:6">
      <c r="E1065" s="4"/>
      <c r="F1065" s="4"/>
    </row>
    <row r="1066" spans="5:6">
      <c r="E1066" s="4"/>
      <c r="F1066" s="4"/>
    </row>
    <row r="1067" spans="5:6">
      <c r="E1067" s="4"/>
      <c r="F1067" s="4"/>
    </row>
    <row r="1068" spans="5:6">
      <c r="E1068" s="4"/>
      <c r="F1068" s="4"/>
    </row>
    <row r="1069" spans="5:6">
      <c r="E1069" s="4"/>
      <c r="F1069" s="4"/>
    </row>
    <row r="1070" spans="5:6">
      <c r="E1070" s="4"/>
      <c r="F1070" s="4"/>
    </row>
    <row r="1071" spans="5:6">
      <c r="E1071" s="4"/>
      <c r="F1071" s="4"/>
    </row>
    <row r="1072" spans="5:6">
      <c r="E1072" s="4"/>
      <c r="F1072" s="4"/>
    </row>
    <row r="1073" spans="5:6">
      <c r="E1073" s="4"/>
      <c r="F1073" s="4"/>
    </row>
    <row r="1074" spans="5:6">
      <c r="E1074" s="4"/>
      <c r="F1074" s="4"/>
    </row>
    <row r="1075" spans="5:6">
      <c r="E1075" s="4"/>
      <c r="F1075" s="4"/>
    </row>
    <row r="1076" spans="5:6">
      <c r="E1076" s="4"/>
      <c r="F1076" s="4"/>
    </row>
    <row r="1077" spans="5:6">
      <c r="E1077" s="4"/>
      <c r="F1077" s="4"/>
    </row>
    <row r="1078" spans="5:6">
      <c r="E1078" s="4"/>
      <c r="F1078" s="4"/>
    </row>
    <row r="1079" spans="5:6">
      <c r="E1079" s="4"/>
      <c r="F1079" s="4"/>
    </row>
    <row r="1080" spans="5:6">
      <c r="E1080" s="4"/>
      <c r="F1080" s="4"/>
    </row>
    <row r="1081" spans="5:6">
      <c r="E1081" s="4"/>
      <c r="F1081" s="4"/>
    </row>
    <row r="1082" spans="5:6">
      <c r="E1082" s="4"/>
      <c r="F1082" s="4"/>
    </row>
    <row r="1083" spans="5:6">
      <c r="E1083" s="4"/>
      <c r="F1083" s="4"/>
    </row>
    <row r="1084" spans="5:6">
      <c r="E1084" s="4"/>
      <c r="F1084" s="4"/>
    </row>
    <row r="1085" spans="5:6">
      <c r="E1085" s="4"/>
      <c r="F1085" s="4"/>
    </row>
    <row r="1086" spans="5:6">
      <c r="E1086" s="4"/>
      <c r="F1086" s="4"/>
    </row>
    <row r="1087" spans="5:6">
      <c r="E1087" s="4"/>
      <c r="F1087" s="4"/>
    </row>
    <row r="1088" spans="5:6">
      <c r="E1088" s="4"/>
      <c r="F1088" s="4"/>
    </row>
    <row r="1089" spans="5:6">
      <c r="E1089" s="4"/>
      <c r="F1089" s="4"/>
    </row>
    <row r="1090" spans="5:6">
      <c r="E1090" s="4"/>
      <c r="F1090" s="4"/>
    </row>
    <row r="1091" spans="5:6">
      <c r="E1091" s="4"/>
      <c r="F1091" s="4"/>
    </row>
    <row r="1092" spans="5:6">
      <c r="E1092" s="4"/>
      <c r="F1092" s="4"/>
    </row>
    <row r="1093" spans="5:6">
      <c r="E1093" s="4"/>
      <c r="F1093" s="4"/>
    </row>
    <row r="1094" spans="5:6">
      <c r="E1094" s="4"/>
      <c r="F1094" s="4"/>
    </row>
    <row r="1095" spans="5:6">
      <c r="E1095" s="4"/>
      <c r="F1095" s="4"/>
    </row>
    <row r="1096" spans="5:6">
      <c r="E1096" s="4"/>
      <c r="F1096" s="4"/>
    </row>
    <row r="1097" spans="5:6">
      <c r="E1097" s="4"/>
      <c r="F1097" s="4"/>
    </row>
    <row r="1098" spans="5:6">
      <c r="E1098" s="4"/>
      <c r="F1098" s="4"/>
    </row>
    <row r="1099" spans="5:6">
      <c r="E1099" s="4"/>
      <c r="F1099" s="4"/>
    </row>
    <row r="1100" spans="5:6">
      <c r="E1100" s="4"/>
      <c r="F1100" s="4"/>
    </row>
    <row r="1101" spans="5:6">
      <c r="E1101" s="4"/>
      <c r="F1101" s="4"/>
    </row>
    <row r="1102" spans="5:6">
      <c r="E1102" s="4"/>
      <c r="F1102" s="4"/>
    </row>
    <row r="1103" spans="5:6">
      <c r="E1103" s="4"/>
      <c r="F1103" s="4"/>
    </row>
    <row r="1104" spans="5:6">
      <c r="E1104" s="4"/>
      <c r="F1104" s="4"/>
    </row>
    <row r="1105" spans="5:6">
      <c r="E1105" s="4"/>
      <c r="F1105" s="4"/>
    </row>
    <row r="1106" spans="5:6">
      <c r="E1106" s="4"/>
      <c r="F1106" s="4"/>
    </row>
    <row r="1107" spans="5:6">
      <c r="E1107" s="4"/>
      <c r="F1107" s="4"/>
    </row>
    <row r="1108" spans="5:6">
      <c r="E1108" s="4"/>
      <c r="F1108" s="4"/>
    </row>
    <row r="1109" spans="5:6">
      <c r="E1109" s="4"/>
      <c r="F1109" s="4"/>
    </row>
    <row r="1110" spans="5:6">
      <c r="E1110" s="4"/>
      <c r="F1110" s="4"/>
    </row>
    <row r="1111" spans="5:6">
      <c r="E1111" s="4"/>
      <c r="F1111" s="4"/>
    </row>
    <row r="1112" spans="5:6">
      <c r="E1112" s="4"/>
      <c r="F1112" s="4"/>
    </row>
    <row r="1113" spans="5:6">
      <c r="E1113" s="4"/>
      <c r="F1113" s="4"/>
    </row>
    <row r="1114" spans="5:6">
      <c r="E1114" s="4"/>
      <c r="F1114" s="4"/>
    </row>
    <row r="1115" spans="5:6">
      <c r="E1115" s="4"/>
      <c r="F1115" s="4"/>
    </row>
    <row r="1116" spans="5:6">
      <c r="E1116" s="4"/>
      <c r="F1116" s="4"/>
    </row>
    <row r="1117" spans="5:6">
      <c r="E1117" s="4"/>
      <c r="F1117" s="4"/>
    </row>
    <row r="1118" spans="5:6">
      <c r="E1118" s="4"/>
      <c r="F1118" s="4"/>
    </row>
    <row r="1119" spans="5:6">
      <c r="E1119" s="4"/>
      <c r="F1119" s="4"/>
    </row>
    <row r="1120" spans="5:6">
      <c r="E1120" s="4"/>
      <c r="F1120" s="4"/>
    </row>
    <row r="1121" spans="5:6">
      <c r="E1121" s="4"/>
      <c r="F1121" s="4"/>
    </row>
    <row r="1122" spans="5:6">
      <c r="E1122" s="4"/>
      <c r="F1122" s="4"/>
    </row>
    <row r="1123" spans="5:6">
      <c r="E1123" s="4"/>
      <c r="F1123" s="4"/>
    </row>
    <row r="1124" spans="5:6">
      <c r="E1124" s="4"/>
      <c r="F1124" s="4"/>
    </row>
    <row r="1125" spans="5:6">
      <c r="E1125" s="4"/>
      <c r="F1125" s="4"/>
    </row>
    <row r="1126" spans="5:6">
      <c r="E1126" s="4"/>
      <c r="F1126" s="4"/>
    </row>
    <row r="1127" spans="5:6">
      <c r="E1127" s="4"/>
      <c r="F1127" s="4"/>
    </row>
    <row r="1128" spans="5:6">
      <c r="E1128" s="4"/>
      <c r="F1128" s="4"/>
    </row>
    <row r="1129" spans="5:6">
      <c r="E1129" s="4"/>
      <c r="F1129" s="4"/>
    </row>
    <row r="1130" spans="5:6">
      <c r="E1130" s="4"/>
      <c r="F1130" s="4"/>
    </row>
    <row r="1131" spans="5:6">
      <c r="E1131" s="4"/>
      <c r="F1131" s="4"/>
    </row>
    <row r="1132" spans="5:6">
      <c r="E1132" s="4"/>
      <c r="F1132" s="4"/>
    </row>
    <row r="1133" spans="5:6">
      <c r="E1133" s="4"/>
      <c r="F1133" s="4"/>
    </row>
    <row r="1134" spans="5:6">
      <c r="E1134" s="4"/>
      <c r="F1134" s="4"/>
    </row>
    <row r="1135" spans="5:6">
      <c r="E1135" s="4"/>
      <c r="F1135" s="4"/>
    </row>
    <row r="1136" spans="5:6">
      <c r="E1136" s="4"/>
      <c r="F1136" s="4"/>
    </row>
    <row r="1137" spans="5:6">
      <c r="E1137" s="4"/>
      <c r="F1137" s="4"/>
    </row>
    <row r="1138" spans="5:6">
      <c r="E1138" s="4"/>
      <c r="F1138" s="4"/>
    </row>
    <row r="1139" spans="5:6">
      <c r="E1139" s="4"/>
      <c r="F1139" s="4"/>
    </row>
    <row r="1140" spans="5:6">
      <c r="E1140" s="4"/>
      <c r="F1140" s="4"/>
    </row>
    <row r="1141" spans="5:6">
      <c r="E1141" s="4"/>
      <c r="F1141" s="4"/>
    </row>
    <row r="1142" spans="5:6">
      <c r="E1142" s="4"/>
      <c r="F1142" s="4"/>
    </row>
    <row r="1143" spans="5:6">
      <c r="E1143" s="4"/>
      <c r="F1143" s="4"/>
    </row>
    <row r="1144" spans="5:6">
      <c r="E1144" s="4"/>
      <c r="F1144" s="4"/>
    </row>
    <row r="1145" spans="5:6">
      <c r="E1145" s="4"/>
      <c r="F1145" s="4"/>
    </row>
    <row r="1146" spans="5:6">
      <c r="E1146" s="4"/>
      <c r="F1146" s="4"/>
    </row>
    <row r="1147" spans="5:6">
      <c r="E1147" s="4"/>
      <c r="F1147" s="4"/>
    </row>
    <row r="1148" spans="5:6">
      <c r="E1148" s="4"/>
      <c r="F1148" s="4"/>
    </row>
    <row r="1149" spans="5:6">
      <c r="E1149" s="4"/>
      <c r="F1149" s="4"/>
    </row>
    <row r="1150" spans="5:6">
      <c r="E1150" s="4"/>
      <c r="F1150" s="4"/>
    </row>
    <row r="1151" spans="5:6">
      <c r="E1151" s="4"/>
      <c r="F1151" s="4"/>
    </row>
    <row r="1152" spans="5:6">
      <c r="E1152" s="4"/>
      <c r="F1152" s="4"/>
    </row>
    <row r="1153" spans="5:6">
      <c r="E1153" s="4"/>
      <c r="F1153" s="4"/>
    </row>
    <row r="1154" spans="5:6">
      <c r="E1154" s="4"/>
      <c r="F1154" s="4"/>
    </row>
    <row r="1155" spans="5:6">
      <c r="E1155" s="4"/>
      <c r="F1155" s="4"/>
    </row>
    <row r="1156" spans="5:6">
      <c r="E1156" s="4"/>
      <c r="F1156" s="4"/>
    </row>
    <row r="1157" spans="5:6">
      <c r="E1157" s="4"/>
      <c r="F1157" s="4"/>
    </row>
    <row r="1158" spans="5:6">
      <c r="E1158" s="4"/>
      <c r="F1158" s="4"/>
    </row>
    <row r="1159" spans="5:6">
      <c r="E1159" s="4"/>
      <c r="F1159" s="4"/>
    </row>
    <row r="1160" spans="5:6">
      <c r="E1160" s="4"/>
      <c r="F1160" s="4"/>
    </row>
    <row r="1161" spans="5:6">
      <c r="E1161" s="4"/>
      <c r="F1161" s="4"/>
    </row>
    <row r="1162" spans="5:6">
      <c r="E1162" s="4"/>
      <c r="F1162" s="4"/>
    </row>
    <row r="1163" spans="5:6">
      <c r="E1163" s="4"/>
      <c r="F1163" s="4"/>
    </row>
    <row r="1164" spans="5:6">
      <c r="E1164" s="4"/>
      <c r="F1164" s="4"/>
    </row>
    <row r="1165" spans="5:6">
      <c r="E1165" s="4"/>
      <c r="F1165" s="4"/>
    </row>
    <row r="1166" spans="5:6">
      <c r="E1166" s="4"/>
      <c r="F1166" s="4"/>
    </row>
    <row r="1167" spans="5:6">
      <c r="E1167" s="4"/>
      <c r="F1167" s="4"/>
    </row>
    <row r="1168" spans="5:6">
      <c r="E1168" s="4"/>
      <c r="F1168" s="4"/>
    </row>
    <row r="1169" spans="5:6">
      <c r="E1169" s="4"/>
      <c r="F1169" s="4"/>
    </row>
    <row r="1170" spans="5:6">
      <c r="E1170" s="4"/>
      <c r="F1170" s="4"/>
    </row>
    <row r="1171" spans="5:6">
      <c r="E1171" s="4"/>
      <c r="F1171" s="4"/>
    </row>
    <row r="1172" spans="5:6">
      <c r="E1172" s="4"/>
      <c r="F1172" s="4"/>
    </row>
    <row r="1173" spans="5:6">
      <c r="E1173" s="4"/>
      <c r="F1173" s="4"/>
    </row>
    <row r="1174" spans="5:6">
      <c r="E1174" s="4"/>
      <c r="F1174" s="4"/>
    </row>
    <row r="1175" spans="5:6">
      <c r="E1175" s="4"/>
      <c r="F1175" s="4"/>
    </row>
    <row r="1176" spans="5:6">
      <c r="E1176" s="4"/>
      <c r="F1176" s="4"/>
    </row>
    <row r="1177" spans="5:6">
      <c r="E1177" s="4"/>
      <c r="F1177" s="4"/>
    </row>
    <row r="1178" spans="5:6">
      <c r="E1178" s="4"/>
      <c r="F1178" s="4"/>
    </row>
    <row r="1179" spans="5:6">
      <c r="E1179" s="4"/>
      <c r="F1179" s="4"/>
    </row>
    <row r="1180" spans="5:6">
      <c r="E1180" s="4"/>
      <c r="F1180" s="4"/>
    </row>
    <row r="1181" spans="5:6">
      <c r="E1181" s="4"/>
      <c r="F1181" s="4"/>
    </row>
    <row r="1182" spans="5:6">
      <c r="E1182" s="4"/>
      <c r="F1182" s="4"/>
    </row>
    <row r="1183" spans="5:6">
      <c r="E1183" s="4"/>
      <c r="F1183" s="4"/>
    </row>
    <row r="1184" spans="5:6">
      <c r="E1184" s="4"/>
      <c r="F1184" s="4"/>
    </row>
    <row r="1185" spans="5:6">
      <c r="E1185" s="4"/>
      <c r="F1185" s="4"/>
    </row>
    <row r="1186" spans="5:6">
      <c r="E1186" s="4"/>
      <c r="F1186" s="4"/>
    </row>
    <row r="1187" spans="5:6">
      <c r="E1187" s="4"/>
      <c r="F1187" s="4"/>
    </row>
    <row r="1188" spans="5:6">
      <c r="E1188" s="4"/>
      <c r="F1188" s="4"/>
    </row>
    <row r="1189" spans="5:6">
      <c r="E1189" s="4"/>
      <c r="F1189" s="4"/>
    </row>
    <row r="1190" spans="5:6">
      <c r="E1190" s="4"/>
      <c r="F1190" s="4"/>
    </row>
    <row r="1191" spans="5:6">
      <c r="E1191" s="4"/>
      <c r="F1191" s="4"/>
    </row>
    <row r="1192" spans="5:6">
      <c r="E1192" s="4"/>
      <c r="F1192" s="4"/>
    </row>
    <row r="1193" spans="5:6">
      <c r="E1193" s="4"/>
      <c r="F1193" s="4"/>
    </row>
    <row r="1194" spans="5:6">
      <c r="E1194" s="4"/>
      <c r="F1194" s="4"/>
    </row>
    <row r="1195" spans="5:6">
      <c r="E1195" s="4"/>
      <c r="F1195" s="4"/>
    </row>
    <row r="1196" spans="5:6">
      <c r="E1196" s="4"/>
      <c r="F1196" s="4"/>
    </row>
    <row r="1197" spans="5:6">
      <c r="E1197" s="4"/>
      <c r="F1197" s="4"/>
    </row>
    <row r="1198" spans="5:6">
      <c r="E1198" s="4"/>
      <c r="F1198" s="4"/>
    </row>
    <row r="1199" spans="5:6">
      <c r="E1199" s="4"/>
      <c r="F1199" s="4"/>
    </row>
    <row r="1200" spans="5:6">
      <c r="E1200" s="4"/>
      <c r="F1200" s="4"/>
    </row>
    <row r="1201" spans="5:6">
      <c r="E1201" s="4"/>
      <c r="F1201" s="4"/>
    </row>
    <row r="1202" spans="5:6">
      <c r="E1202" s="4"/>
      <c r="F1202" s="4"/>
    </row>
    <row r="1203" spans="5:6">
      <c r="E1203" s="4"/>
      <c r="F1203" s="4"/>
    </row>
    <row r="1204" spans="5:6">
      <c r="E1204" s="4"/>
      <c r="F1204" s="4"/>
    </row>
    <row r="1205" spans="5:6">
      <c r="E1205" s="4"/>
      <c r="F1205" s="4"/>
    </row>
    <row r="1206" spans="5:6">
      <c r="E1206" s="4"/>
      <c r="F1206" s="4"/>
    </row>
    <row r="1207" spans="5:6">
      <c r="E1207" s="4"/>
      <c r="F1207" s="4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30</vt:i4>
      </vt:variant>
      <vt:variant>
        <vt:lpstr>Benannte Bereiche</vt:lpstr>
      </vt:variant>
      <vt:variant>
        <vt:i4>15</vt:i4>
      </vt:variant>
    </vt:vector>
  </HeadingPairs>
  <TitlesOfParts>
    <vt:vector size="45" baseType="lpstr">
      <vt:lpstr>Seite 4</vt:lpstr>
      <vt:lpstr>Seite 5</vt:lpstr>
      <vt:lpstr>Seite 6</vt:lpstr>
      <vt:lpstr>Seite 7 l.</vt:lpstr>
      <vt:lpstr>Seite 7 r.</vt:lpstr>
      <vt:lpstr>Seite 8 l.</vt:lpstr>
      <vt:lpstr>Seite 8 r.</vt:lpstr>
      <vt:lpstr>Seite 9</vt:lpstr>
      <vt:lpstr>Seite 10 l.</vt:lpstr>
      <vt:lpstr>Seite 10 r.</vt:lpstr>
      <vt:lpstr>Seite 12</vt:lpstr>
      <vt:lpstr>Seite 13 l.</vt:lpstr>
      <vt:lpstr>Seite 13 r.</vt:lpstr>
      <vt:lpstr>S. 13 Auslandsengagement</vt:lpstr>
      <vt:lpstr>S. 14 Handelsstreit 1</vt:lpstr>
      <vt:lpstr>S. 15 Handelsstreit 2</vt:lpstr>
      <vt:lpstr>S. 16 No Deal Brexit</vt:lpstr>
      <vt:lpstr>S. 17 No Deal Brexit 2</vt:lpstr>
      <vt:lpstr>S. 18 Aktuelle Problemfelder</vt:lpstr>
      <vt:lpstr>S. 19 Akt. Probleme regional</vt:lpstr>
      <vt:lpstr>S. 20l Bevölkerung 1990 2019</vt:lpstr>
      <vt:lpstr>S. 20r Bevölkerung 2035 2060</vt:lpstr>
      <vt:lpstr>S. 21 Demographie</vt:lpstr>
      <vt:lpstr>S. 22 Ausbildung</vt:lpstr>
      <vt:lpstr>S. 23 Hausbank Zufriedenheit</vt:lpstr>
      <vt:lpstr>S. 24l Erwartungen an Hausbank</vt:lpstr>
      <vt:lpstr>S. 24r Erwartungen an Hausbank</vt:lpstr>
      <vt:lpstr>S. 25 Finanzierungsbedarf</vt:lpstr>
      <vt:lpstr>S. 27 und 28 Bilanzqualität</vt:lpstr>
      <vt:lpstr>Disclaimer</vt:lpstr>
      <vt:lpstr>Disclaimer!_Toc429383963</vt:lpstr>
      <vt:lpstr>Disclaimer!Aufsichtsbehoerde_GERMAN</vt:lpstr>
      <vt:lpstr>Disclaimer!CSDisclaimer</vt:lpstr>
      <vt:lpstr>Disclaimer!DEFAULTFS_GERMAN</vt:lpstr>
      <vt:lpstr>'S. 13 Auslandsengagement'!Druckbereich</vt:lpstr>
      <vt:lpstr>'S. 20l Bevölkerung 1990 2019'!Druckbereich</vt:lpstr>
      <vt:lpstr>'S. 25 Finanzierungsbedarf'!Druckbereich</vt:lpstr>
      <vt:lpstr>'Seite 4'!Druckbereich</vt:lpstr>
      <vt:lpstr>Disclaimer!DZ_Switch_AutorUndErsteller</vt:lpstr>
      <vt:lpstr>Disclaimer!HA_GeldDevisen</vt:lpstr>
      <vt:lpstr>Disclaimer!P34B_SHORT_ENGLISH</vt:lpstr>
      <vt:lpstr>Disclaimer!Renten_SHORT_GERMAN</vt:lpstr>
      <vt:lpstr>Disclaimer!VerantwortlichesUnternehmen_GERMAN</vt:lpstr>
      <vt:lpstr>Disclaimer!VergütungAnalysten_GERMAN</vt:lpstr>
      <vt:lpstr>Disclaimer!ZDA_GERMAN</vt:lpstr>
    </vt:vector>
  </TitlesOfParts>
  <Company>DG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Heyken</dc:creator>
  <cp:lastModifiedBy>Niegsch, Claus, Dr.</cp:lastModifiedBy>
  <cp:lastPrinted>2018-11-28T13:50:13Z</cp:lastPrinted>
  <dcterms:created xsi:type="dcterms:W3CDTF">2005-03-21T07:42:29Z</dcterms:created>
  <dcterms:modified xsi:type="dcterms:W3CDTF">2019-11-28T14:17:55Z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DCColourType">
    <vt:lpwstr>Colour1</vt:lpwstr>
  </property>
</Properties>
</file>